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JU\Desktop\업무\04_데이터성과관리팀\02_통계업무\01_통계연보 작성\1. 2025년(31회 통계연보) - 2024.12.31.기준(2026년 작성)\홈페이지 게시요청\2025년 제31회 나주시 통계연보 자료\"/>
    </mc:Choice>
  </mc:AlternateContent>
  <xr:revisionPtr revIDLastSave="0" documentId="13_ncr:1_{BB941925-E5A8-4B01-AF17-5E4C39911E06}" xr6:coauthVersionLast="36" xr6:coauthVersionMax="47" xr10:uidLastSave="{00000000-0000-0000-0000-000000000000}"/>
  <bookViews>
    <workbookView xWindow="0" yWindow="0" windowWidth="19380" windowHeight="11055" tabRatio="809" xr2:uid="{00000000-000D-0000-FFFF-FFFF00000000}"/>
  </bookViews>
  <sheets>
    <sheet name="ⅩⅦ-1. 공무원총괄" sheetId="47" r:id="rId1"/>
    <sheet name="ⅩⅦ-2. 본청공무원" sheetId="70" r:id="rId2"/>
    <sheet name="ⅩⅦ-3.시의회, 직속기관 및 사업소 공무원 " sheetId="12" r:id="rId3"/>
    <sheet name="ⅩⅦ-4.읍면동 공무원" sheetId="13" r:id="rId4"/>
    <sheet name="ⅩⅦ-5. 소방공무원" sheetId="48" r:id="rId5"/>
    <sheet name="ⅩⅦ-6. 경찰공무원" sheetId="49" r:id="rId6"/>
    <sheet name="ⅩⅦ-7. 퇴직사유별 공무원" sheetId="50" r:id="rId7"/>
    <sheet name="ⅩⅦ-8. 화재발생" sheetId="51" r:id="rId8"/>
    <sheet name="ⅩⅦ-9. 발화요인별 화재발생" sheetId="52" r:id="rId9"/>
    <sheet name="ⅩⅦ-10. 장소별 화재발생(~2022)" sheetId="53" r:id="rId10"/>
    <sheet name="ⅩⅦ-10. 장소별 화재발생(2023~)" sheetId="69" r:id="rId11"/>
    <sheet name="ⅩⅦ-11. 산불발생 현황" sheetId="54" r:id="rId12"/>
    <sheet name="ⅩⅦ-12. 119 구급활동 실적" sheetId="56" r:id="rId13"/>
    <sheet name="ⅩⅦ-13. 119 구조활동 실적" sheetId="57" r:id="rId14"/>
    <sheet name="ⅩⅦ-14. 재난사고 발생 및 피해현황" sheetId="58" r:id="rId15"/>
    <sheet name="ⅩⅦ-15 소방대상물 현황" sheetId="59" r:id="rId16"/>
    <sheet name="ⅩⅦ-16. 위험물제조소 설치현황" sheetId="60" r:id="rId17"/>
    <sheet name="ⅩⅦ-17. 교통사고건수(자동차)" sheetId="62" r:id="rId18"/>
    <sheet name="ⅩⅦ-18.자동차단속 및 처리" sheetId="67" r:id="rId19"/>
    <sheet name="ⅩⅦ-19. 운전면허소지자" sheetId="68" r:id="rId20"/>
  </sheets>
  <definedNames>
    <definedName name="aaa" localSheetId="1">#REF!</definedName>
    <definedName name="aaa" localSheetId="2">#REF!</definedName>
    <definedName name="aaa" localSheetId="3">#REF!</definedName>
    <definedName name="aaa">#REF!</definedName>
    <definedName name="bbb" localSheetId="2">#REF!</definedName>
    <definedName name="bbb" localSheetId="3">#REF!</definedName>
    <definedName name="bbb">#REF!</definedName>
    <definedName name="Document_array" localSheetId="17">{"Book1"}</definedName>
    <definedName name="Document_array" localSheetId="18">{"Book1"}</definedName>
    <definedName name="Document_array" localSheetId="19">{"Book1"}</definedName>
    <definedName name="Document_array" localSheetId="1">{"Book1"}</definedName>
    <definedName name="Document_array" localSheetId="2">{"Book1"}</definedName>
    <definedName name="Document_array" localSheetId="3">{"Book1"}</definedName>
    <definedName name="Document_array">{"Book1"}</definedName>
    <definedName name="_xlnm.Print_Area" localSheetId="12">'ⅩⅦ-12. 119 구급활동 실적'!$A$1:$K$16</definedName>
    <definedName name="_xlnm.Print_Area" localSheetId="13">'ⅩⅦ-13. 119 구조활동 실적'!$A$1:$Q$16</definedName>
    <definedName name="_xlnm.Print_Area" localSheetId="14">'ⅩⅦ-14. 재난사고 발생 및 피해현황'!$A$1:$O$27</definedName>
    <definedName name="_xlnm.Print_Area" localSheetId="15">'ⅩⅦ-15 소방대상물 현황'!$A$1:$Q$26</definedName>
    <definedName name="_xlnm.Print_Area" localSheetId="6">'ⅩⅦ-7. 퇴직사유별 공무원'!$A$1:$X$26</definedName>
    <definedName name="_xlnm.Print_Area" localSheetId="8">'ⅩⅦ-9. 발화요인별 화재발생'!$A$1:$M$15</definedName>
    <definedName name="_xlnm.Print_Titles">#N/A</definedName>
    <definedName name="국회">#REF!</definedName>
    <definedName name="기본급테이블" localSheetId="2">#REF!</definedName>
    <definedName name="기본급테이블" localSheetId="3">#REF!</definedName>
    <definedName name="기본급테이블">#REF!</definedName>
    <definedName name="보고용" localSheetId="17">{"Book1"}</definedName>
    <definedName name="보고용" localSheetId="18">{"Book1"}</definedName>
    <definedName name="보고용" localSheetId="19">{"Book1"}</definedName>
    <definedName name="보고용" localSheetId="1">{"Book1"}</definedName>
    <definedName name="보고용" localSheetId="2">{"Book1"}</definedName>
    <definedName name="보고용" localSheetId="3">{"Book1"}</definedName>
    <definedName name="보고용">{"Book1"}</definedName>
    <definedName name="사원테이블" localSheetId="2">#REF!</definedName>
    <definedName name="사원테이블" localSheetId="3">#REF!</definedName>
    <definedName name="사원테이블">#REF!</definedName>
    <definedName name="수당테이블" localSheetId="2">#REF!</definedName>
    <definedName name="수당테이블" localSheetId="3">#REF!</definedName>
    <definedName name="수당테이블">#REF!</definedName>
    <definedName name="안녕" localSheetId="17">{"Book1"}</definedName>
    <definedName name="안녕" localSheetId="18">{"Book1"}</definedName>
    <definedName name="안녕" localSheetId="19">{"Book1"}</definedName>
    <definedName name="안녕" localSheetId="1">{"Book1"}</definedName>
    <definedName name="안녕">{"Book1"}</definedName>
    <definedName name="외국인국적2" localSheetId="2">#REF!</definedName>
    <definedName name="외국인국적2" localSheetId="3">#REF!</definedName>
    <definedName name="외국인국적2">#REF!</definedName>
    <definedName name="직책테이블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70" l="1"/>
  <c r="B46" i="70" s="1"/>
  <c r="G45" i="70"/>
  <c r="B45" i="70" s="1"/>
  <c r="G44" i="70"/>
  <c r="B44" i="70" s="1"/>
  <c r="G43" i="70"/>
  <c r="B43" i="70"/>
  <c r="G42" i="70"/>
  <c r="B42" i="70"/>
  <c r="G41" i="70"/>
  <c r="B41" i="70" s="1"/>
  <c r="G40" i="70"/>
  <c r="B40" i="70" s="1"/>
  <c r="G39" i="70"/>
  <c r="B39" i="70" s="1"/>
  <c r="G38" i="70"/>
  <c r="B38" i="70"/>
  <c r="G37" i="70"/>
  <c r="B37" i="70"/>
  <c r="G36" i="70"/>
  <c r="B36" i="70" s="1"/>
  <c r="G35" i="70"/>
  <c r="B35" i="70" s="1"/>
  <c r="G34" i="70"/>
  <c r="B34" i="70" s="1"/>
  <c r="G33" i="70"/>
  <c r="B33" i="70"/>
  <c r="G32" i="70"/>
  <c r="B32" i="70"/>
  <c r="G31" i="70"/>
  <c r="B31" i="70" s="1"/>
  <c r="G30" i="70"/>
  <c r="B30" i="70" s="1"/>
  <c r="G29" i="70"/>
  <c r="B29" i="70" s="1"/>
  <c r="G28" i="70"/>
  <c r="B28" i="70"/>
  <c r="G27" i="70"/>
  <c r="B27" i="70"/>
  <c r="G26" i="70"/>
  <c r="B26" i="70" s="1"/>
  <c r="G25" i="70"/>
  <c r="B25" i="70" s="1"/>
  <c r="G24" i="70"/>
  <c r="B24" i="70" s="1"/>
  <c r="G23" i="70"/>
  <c r="B23" i="70"/>
  <c r="G22" i="70"/>
  <c r="B22" i="70"/>
  <c r="G21" i="70"/>
  <c r="B21" i="70" s="1"/>
  <c r="G20" i="70"/>
  <c r="B20" i="70" s="1"/>
  <c r="G19" i="70"/>
  <c r="B19" i="70" s="1"/>
  <c r="G18" i="70"/>
  <c r="B18" i="70"/>
  <c r="G17" i="70"/>
  <c r="B17" i="70"/>
  <c r="G16" i="70"/>
  <c r="B16" i="70" s="1"/>
  <c r="G15" i="70"/>
  <c r="B15" i="70" s="1"/>
  <c r="W14" i="70"/>
  <c r="V14" i="70"/>
  <c r="U14" i="70"/>
  <c r="T14" i="70"/>
  <c r="S14" i="70"/>
  <c r="R14" i="70"/>
  <c r="Q14" i="70"/>
  <c r="P14" i="70"/>
  <c r="O14" i="70"/>
  <c r="N14" i="70"/>
  <c r="M14" i="70"/>
  <c r="L14" i="70"/>
  <c r="K14" i="70"/>
  <c r="J14" i="70"/>
  <c r="I14" i="70"/>
  <c r="H14" i="70"/>
  <c r="G14" i="70" s="1"/>
  <c r="B14" i="70" s="1"/>
  <c r="I20" i="50"/>
  <c r="D20" i="50"/>
  <c r="C20" i="50"/>
  <c r="B20" i="50"/>
  <c r="I19" i="50"/>
  <c r="B19" i="50"/>
  <c r="I17" i="50"/>
  <c r="D17" i="50"/>
  <c r="D15" i="50" s="1"/>
  <c r="C17" i="50"/>
  <c r="C15" i="50" s="1"/>
  <c r="B17" i="50"/>
  <c r="B15" i="50" s="1"/>
  <c r="I16" i="50"/>
  <c r="D16" i="50"/>
  <c r="C16" i="50"/>
  <c r="B16" i="50"/>
  <c r="X15" i="50"/>
  <c r="W15" i="50"/>
  <c r="V15" i="50"/>
  <c r="U15" i="50"/>
  <c r="T15" i="50"/>
  <c r="S15" i="50"/>
  <c r="R15" i="50"/>
  <c r="Q15" i="50"/>
  <c r="P15" i="50"/>
  <c r="O15" i="50"/>
  <c r="N15" i="50"/>
  <c r="M15" i="50"/>
  <c r="L15" i="50"/>
  <c r="K15" i="50"/>
  <c r="J15" i="50"/>
  <c r="I15" i="50"/>
  <c r="H15" i="50"/>
  <c r="G15" i="50"/>
  <c r="F15" i="50"/>
  <c r="E15" i="50"/>
  <c r="C35" i="13"/>
  <c r="B35" i="13" s="1"/>
  <c r="C34" i="13"/>
  <c r="B34" i="13" s="1"/>
  <c r="C33" i="13"/>
  <c r="B33" i="13"/>
  <c r="C32" i="13"/>
  <c r="B32" i="13" s="1"/>
  <c r="C31" i="13"/>
  <c r="B31" i="13"/>
  <c r="C30" i="13"/>
  <c r="B30" i="13" s="1"/>
  <c r="C29" i="13"/>
  <c r="B29" i="13" s="1"/>
  <c r="C28" i="13"/>
  <c r="B28" i="13"/>
  <c r="C27" i="13"/>
  <c r="B27" i="13"/>
  <c r="C26" i="13"/>
  <c r="B26" i="13"/>
  <c r="C25" i="13"/>
  <c r="B25" i="13" s="1"/>
  <c r="C24" i="13"/>
  <c r="B24" i="13" s="1"/>
  <c r="C23" i="13"/>
  <c r="B23" i="13"/>
  <c r="C22" i="13"/>
  <c r="B22" i="13"/>
  <c r="C21" i="13"/>
  <c r="B21" i="13"/>
  <c r="C20" i="13"/>
  <c r="B20" i="13" s="1"/>
  <c r="C19" i="13"/>
  <c r="B19" i="13" s="1"/>
  <c r="C18" i="13"/>
  <c r="B18" i="13" s="1"/>
  <c r="C17" i="13"/>
  <c r="B17" i="13"/>
  <c r="C16" i="13"/>
  <c r="B16" i="13"/>
  <c r="H15" i="13"/>
  <c r="G15" i="13"/>
  <c r="F15" i="13"/>
  <c r="E15" i="13"/>
  <c r="D15" i="13"/>
  <c r="C15" i="13"/>
  <c r="B15" i="13"/>
  <c r="F21" i="12"/>
  <c r="B21" i="12" s="1"/>
  <c r="F20" i="12"/>
  <c r="B20" i="12"/>
  <c r="F19" i="12"/>
  <c r="B19" i="12" s="1"/>
  <c r="F18" i="12"/>
  <c r="B18" i="12" s="1"/>
  <c r="F17" i="12"/>
  <c r="B17" i="12"/>
  <c r="F16" i="12"/>
  <c r="B16" i="12" s="1"/>
  <c r="F15" i="12"/>
  <c r="B15" i="12"/>
  <c r="F14" i="12"/>
  <c r="F13" i="12" s="1"/>
  <c r="B13" i="12" s="1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C33" i="47"/>
  <c r="C32" i="47"/>
  <c r="C31" i="47"/>
  <c r="C30" i="47"/>
  <c r="C29" i="47"/>
  <c r="C28" i="47"/>
  <c r="C27" i="47"/>
  <c r="C26" i="47"/>
  <c r="C25" i="47"/>
  <c r="C24" i="47"/>
  <c r="C18" i="47" s="1"/>
  <c r="C23" i="47"/>
  <c r="C22" i="47"/>
  <c r="C21" i="47"/>
  <c r="C20" i="47"/>
  <c r="C19" i="47"/>
  <c r="F18" i="47"/>
  <c r="F13" i="47" s="1"/>
  <c r="E18" i="47"/>
  <c r="E13" i="47" s="1"/>
  <c r="D18" i="47"/>
  <c r="D13" i="47" s="1"/>
  <c r="C13" i="47" s="1"/>
  <c r="C17" i="47"/>
  <c r="C16" i="47"/>
  <c r="C15" i="47"/>
  <c r="C14" i="47"/>
  <c r="H12" i="68"/>
  <c r="B12" i="68" s="1"/>
  <c r="B12" i="67"/>
  <c r="B7" i="58"/>
  <c r="C7" i="58"/>
  <c r="B8" i="58"/>
  <c r="C8" i="58"/>
  <c r="B9" i="58"/>
  <c r="C9" i="58"/>
  <c r="B10" i="58"/>
  <c r="C10" i="58"/>
  <c r="B11" i="58"/>
  <c r="C11" i="58"/>
  <c r="B12" i="58"/>
  <c r="C12" i="58"/>
  <c r="C6" i="58"/>
  <c r="B6" i="58"/>
  <c r="B14" i="12" l="1"/>
  <c r="B10" i="54"/>
  <c r="B11" i="12" l="1"/>
  <c r="B11" i="67" l="1"/>
  <c r="B10" i="67"/>
  <c r="B9" i="67"/>
  <c r="B8" i="67"/>
  <c r="B10" i="12" l="1"/>
  <c r="B9" i="12"/>
  <c r="B8" i="12"/>
  <c r="B7" i="12"/>
  <c r="B6" i="12"/>
  <c r="B5" i="12"/>
  <c r="B9" i="54" l="1"/>
  <c r="B8" i="54"/>
  <c r="B7" i="54"/>
  <c r="B6" i="54"/>
  <c r="B5" i="59" l="1"/>
  <c r="B6" i="59"/>
  <c r="B7" i="59"/>
  <c r="B8" i="59"/>
  <c r="B9" i="59"/>
  <c r="B10" i="59"/>
  <c r="B11" i="53"/>
  <c r="B10" i="53"/>
  <c r="B9" i="53"/>
  <c r="B8" i="53"/>
  <c r="B7" i="53"/>
  <c r="B6" i="53"/>
  <c r="Q6" i="69"/>
</calcChain>
</file>

<file path=xl/sharedStrings.xml><?xml version="1.0" encoding="utf-8"?>
<sst xmlns="http://schemas.openxmlformats.org/spreadsheetml/2006/main" count="789" uniqueCount="491">
  <si>
    <t>세지면</t>
  </si>
  <si>
    <t>왕곡면</t>
  </si>
  <si>
    <t>반남면</t>
  </si>
  <si>
    <t>공산면</t>
  </si>
  <si>
    <t>동강면</t>
  </si>
  <si>
    <t>다시면</t>
  </si>
  <si>
    <t>문평면</t>
  </si>
  <si>
    <t>노안면</t>
  </si>
  <si>
    <t>금천면</t>
  </si>
  <si>
    <t>산포면</t>
  </si>
  <si>
    <t>다도면</t>
  </si>
  <si>
    <t>봉황면</t>
  </si>
  <si>
    <t>송월동</t>
  </si>
  <si>
    <t>영강동</t>
  </si>
  <si>
    <t>금남동</t>
  </si>
  <si>
    <t>성북동</t>
  </si>
  <si>
    <t>영산동</t>
  </si>
  <si>
    <t>계</t>
    <phoneticPr fontId="45" type="noConversion"/>
  </si>
  <si>
    <t>Total</t>
    <phoneticPr fontId="45" type="noConversion"/>
  </si>
  <si>
    <t>남평읍</t>
    <phoneticPr fontId="45" type="noConversion"/>
  </si>
  <si>
    <t>이창동</t>
    <phoneticPr fontId="42" type="noConversion"/>
  </si>
  <si>
    <t>빛가람동</t>
    <phoneticPr fontId="42" type="noConversion"/>
  </si>
  <si>
    <t>감사실</t>
  </si>
  <si>
    <t>건강증진과</t>
  </si>
  <si>
    <t>Grade 5</t>
  </si>
  <si>
    <t>Grade 6</t>
  </si>
  <si>
    <t>Grade 7</t>
  </si>
  <si>
    <t>Grade 9</t>
  </si>
  <si>
    <t>Grade 8</t>
    <phoneticPr fontId="2" type="noConversion"/>
  </si>
  <si>
    <t>단위: 명</t>
    <phoneticPr fontId="45" type="noConversion"/>
  </si>
  <si>
    <t>Unit: person</t>
    <phoneticPr fontId="45" type="noConversion"/>
  </si>
  <si>
    <t>Source: Naju police agency</t>
  </si>
  <si>
    <t>Source: Naju Police Agency</t>
    <phoneticPr fontId="2" type="noConversion"/>
  </si>
  <si>
    <t>기타
Others</t>
    <phoneticPr fontId="45" type="noConversion"/>
  </si>
  <si>
    <t>임기제
Fixed-term
(General)</t>
    <phoneticPr fontId="45" type="noConversion"/>
  </si>
  <si>
    <t>지도사
Instructor</t>
    <phoneticPr fontId="45" type="noConversion"/>
  </si>
  <si>
    <t>지도관
Instruction officer</t>
    <phoneticPr fontId="45" type="noConversion"/>
  </si>
  <si>
    <t>연구사
Researcher</t>
    <phoneticPr fontId="45" type="noConversion"/>
  </si>
  <si>
    <t>연구관
Research officer</t>
    <phoneticPr fontId="45" type="noConversion"/>
  </si>
  <si>
    <t>전문
경력관
Specialist</t>
    <phoneticPr fontId="45" type="noConversion"/>
  </si>
  <si>
    <t>9급
Grade 9</t>
    <phoneticPr fontId="45" type="noConversion"/>
  </si>
  <si>
    <t>8급
Grade 8</t>
    <phoneticPr fontId="45" type="noConversion"/>
  </si>
  <si>
    <t>7급
Grade 7</t>
    <phoneticPr fontId="45" type="noConversion"/>
  </si>
  <si>
    <t>6급
Grade 6</t>
    <phoneticPr fontId="45" type="noConversion"/>
  </si>
  <si>
    <t>5급
Grade 5</t>
    <phoneticPr fontId="45" type="noConversion"/>
  </si>
  <si>
    <t>4급
Grade 4</t>
    <phoneticPr fontId="45" type="noConversion"/>
  </si>
  <si>
    <t>3급
Grade 3</t>
    <phoneticPr fontId="45" type="noConversion"/>
  </si>
  <si>
    <t>2급
Grade 2</t>
    <phoneticPr fontId="45" type="noConversion"/>
  </si>
  <si>
    <t>1급
Grade 1</t>
    <phoneticPr fontId="45" type="noConversion"/>
  </si>
  <si>
    <t>일반직
General service</t>
    <phoneticPr fontId="45" type="noConversion"/>
  </si>
  <si>
    <t>고위
공무원
Senior
civil
service</t>
    <phoneticPr fontId="45" type="noConversion"/>
  </si>
  <si>
    <t>특정직
Special service</t>
    <phoneticPr fontId="45" type="noConversion"/>
  </si>
  <si>
    <t>별정직
Special administrative service</t>
    <phoneticPr fontId="45" type="noConversion"/>
  </si>
  <si>
    <t>정무직
(선거직)
Political service</t>
    <phoneticPr fontId="45" type="noConversion"/>
  </si>
  <si>
    <t>합계
Total</t>
    <phoneticPr fontId="45" type="noConversion"/>
  </si>
  <si>
    <t>연별
실과소단별</t>
    <phoneticPr fontId="45" type="noConversion"/>
  </si>
  <si>
    <t>Unit : person</t>
    <phoneticPr fontId="47" type="noConversion"/>
  </si>
  <si>
    <t xml:space="preserve">단위 : 명  </t>
  </si>
  <si>
    <t>2. 본청공무원  Civil Servants in Head Offices</t>
    <phoneticPr fontId="47" type="noConversion"/>
  </si>
  <si>
    <t xml:space="preserve"> 자료 : 총무과</t>
    <phoneticPr fontId="45" type="noConversion"/>
  </si>
  <si>
    <t>기타직</t>
    <phoneticPr fontId="45" type="noConversion"/>
  </si>
  <si>
    <t>전문직</t>
  </si>
  <si>
    <t>지도사</t>
  </si>
  <si>
    <t>지도관</t>
  </si>
  <si>
    <t>연구사</t>
  </si>
  <si>
    <t>연구관</t>
    <phoneticPr fontId="45" type="noConversion"/>
  </si>
  <si>
    <t>전문경력관</t>
    <phoneticPr fontId="45" type="noConversion"/>
  </si>
  <si>
    <t>9급</t>
  </si>
  <si>
    <t>8급</t>
  </si>
  <si>
    <t>7급</t>
  </si>
  <si>
    <t>6급</t>
  </si>
  <si>
    <t>5급</t>
  </si>
  <si>
    <t>4급</t>
  </si>
  <si>
    <t>3급</t>
  </si>
  <si>
    <t>2급</t>
    <phoneticPr fontId="45" type="noConversion"/>
  </si>
  <si>
    <t>1급</t>
    <phoneticPr fontId="45" type="noConversion"/>
  </si>
  <si>
    <t>계</t>
    <phoneticPr fontId="45" type="noConversion"/>
  </si>
  <si>
    <t>일반직</t>
    <phoneticPr fontId="45" type="noConversion"/>
  </si>
  <si>
    <t>고위공무원</t>
    <phoneticPr fontId="45" type="noConversion"/>
  </si>
  <si>
    <t>특정직</t>
    <phoneticPr fontId="45" type="noConversion"/>
  </si>
  <si>
    <t>별정직</t>
    <phoneticPr fontId="45" type="noConversion"/>
  </si>
  <si>
    <t>정무직</t>
    <phoneticPr fontId="45" type="noConversion"/>
  </si>
  <si>
    <t xml:space="preserve"> 읍 · 면 · 동
Eup, Myeon and Dong</t>
    <phoneticPr fontId="45" type="noConversion"/>
  </si>
  <si>
    <t>시 의회, 직속기관 및 사업소
Local council, affiliated organizations, business offices and other organizations</t>
    <phoneticPr fontId="47" type="noConversion"/>
  </si>
  <si>
    <t>본청
Head office</t>
    <phoneticPr fontId="47" type="noConversion"/>
  </si>
  <si>
    <t>합계
Total</t>
    <phoneticPr fontId="47" type="noConversion"/>
  </si>
  <si>
    <t>연별
직능별</t>
    <phoneticPr fontId="47" type="noConversion"/>
  </si>
  <si>
    <t>Unit : person</t>
    <phoneticPr fontId="47" type="noConversion"/>
  </si>
  <si>
    <t xml:space="preserve">단위 : 명  </t>
    <phoneticPr fontId="47" type="noConversion"/>
  </si>
  <si>
    <t xml:space="preserve">1. 공무원 총괄  Summary of Civil Servants </t>
    <phoneticPr fontId="47" type="noConversion"/>
  </si>
  <si>
    <t>ⅩⅦ. 공공행정 및 사법  Public Administration and Justice</t>
    <phoneticPr fontId="47" type="noConversion"/>
  </si>
  <si>
    <t>Source: Naju Fire Station</t>
  </si>
  <si>
    <t>Source: Naju Fire Station</t>
    <phoneticPr fontId="45" type="noConversion"/>
  </si>
  <si>
    <t xml:space="preserve"> 자료 : 나주소방서</t>
    <phoneticPr fontId="47" type="noConversion"/>
  </si>
  <si>
    <t xml:space="preserve">소방사
Firefighter </t>
    <phoneticPr fontId="45" type="noConversion"/>
  </si>
  <si>
    <t>소방교
Senior Firefighter</t>
    <phoneticPr fontId="51" type="noConversion"/>
  </si>
  <si>
    <t>소방장
Fire
Sergeant</t>
    <phoneticPr fontId="51" type="noConversion"/>
  </si>
  <si>
    <t>소방위
Fire
Lieutenant</t>
    <phoneticPr fontId="51" type="noConversion"/>
  </si>
  <si>
    <t>소방경
Fire
Captain</t>
    <phoneticPr fontId="51" type="noConversion"/>
  </si>
  <si>
    <t xml:space="preserve">소방령
Deputy Fire Chief </t>
    <phoneticPr fontId="45" type="noConversion"/>
  </si>
  <si>
    <t>소방정
Fire Chief</t>
    <phoneticPr fontId="45" type="noConversion"/>
  </si>
  <si>
    <t>소방준감
Chief Superintendent</t>
    <phoneticPr fontId="47" type="noConversion"/>
  </si>
  <si>
    <t>소방감
Assistant Fire Commissioner</t>
    <phoneticPr fontId="45" type="noConversion"/>
  </si>
  <si>
    <t>소방
정감
Deputy Fire Commissioner</t>
    <phoneticPr fontId="45" type="noConversion"/>
  </si>
  <si>
    <t>일반직 등
General service and others</t>
    <phoneticPr fontId="45" type="noConversion"/>
  </si>
  <si>
    <t>소방직
Fire-fighting service</t>
    <phoneticPr fontId="47" type="noConversion"/>
  </si>
  <si>
    <t>합계
Total</t>
    <phoneticPr fontId="51" type="noConversion"/>
  </si>
  <si>
    <t>연별</t>
    <phoneticPr fontId="45" type="noConversion"/>
  </si>
  <si>
    <t xml:space="preserve"> 자료 : 나주경찰서</t>
    <phoneticPr fontId="47" type="noConversion"/>
  </si>
  <si>
    <t>지구대
파출소
Precinct, Police box</t>
    <phoneticPr fontId="45" type="noConversion"/>
  </si>
  <si>
    <t>경찰서
Police 
station</t>
    <phoneticPr fontId="45" type="noConversion"/>
  </si>
  <si>
    <t>계
Sub-total</t>
    <phoneticPr fontId="45" type="noConversion"/>
  </si>
  <si>
    <t>경찰청 소속
Belong to the National Police Agency</t>
    <phoneticPr fontId="45" type="noConversion"/>
  </si>
  <si>
    <t>합계
Total</t>
    <phoneticPr fontId="45" type="noConversion"/>
  </si>
  <si>
    <t xml:space="preserve">단위 : 명  </t>
    <phoneticPr fontId="47" type="noConversion"/>
  </si>
  <si>
    <t xml:space="preserve">6. 경찰공무원 Police </t>
    <phoneticPr fontId="45" type="noConversion"/>
  </si>
  <si>
    <t>Source: Department of General Affairs</t>
    <phoneticPr fontId="45" type="noConversion"/>
  </si>
  <si>
    <t>징계퇴직
Disciplinary retirement</t>
    <phoneticPr fontId="45" type="noConversion"/>
  </si>
  <si>
    <t>사망
Death</t>
    <phoneticPr fontId="45" type="noConversion"/>
  </si>
  <si>
    <t>조기퇴직
Early retirement</t>
    <phoneticPr fontId="45" type="noConversion"/>
  </si>
  <si>
    <t>명예퇴직
Honorable retirement</t>
    <phoneticPr fontId="45" type="noConversion"/>
  </si>
  <si>
    <t>당연퇴직
Ipso facto retirement</t>
    <phoneticPr fontId="45" type="noConversion"/>
  </si>
  <si>
    <t>직권면직
ex Officio dismissal</t>
    <phoneticPr fontId="45" type="noConversion"/>
  </si>
  <si>
    <t>의원면직
 Voluntary dismissal</t>
    <phoneticPr fontId="45" type="noConversion"/>
  </si>
  <si>
    <t>여
Female</t>
    <phoneticPr fontId="45" type="noConversion"/>
  </si>
  <si>
    <t>남
Male</t>
    <phoneticPr fontId="45" type="noConversion"/>
  </si>
  <si>
    <t>기타
Others</t>
    <phoneticPr fontId="45" type="noConversion"/>
  </si>
  <si>
    <t>지도직
Instruction service</t>
    <phoneticPr fontId="45" type="noConversion"/>
  </si>
  <si>
    <t>연구직
Research service</t>
    <phoneticPr fontId="37" type="noConversion"/>
  </si>
  <si>
    <t>9급
Grade 9</t>
    <phoneticPr fontId="37" type="noConversion"/>
  </si>
  <si>
    <t>8급
Grade 8</t>
    <phoneticPr fontId="37" type="noConversion"/>
  </si>
  <si>
    <t>7급
Grade 7</t>
    <phoneticPr fontId="37" type="noConversion"/>
  </si>
  <si>
    <t>6급
Grade 6</t>
    <phoneticPr fontId="37" type="noConversion"/>
  </si>
  <si>
    <t>5급
Grade 5</t>
    <phoneticPr fontId="37" type="noConversion"/>
  </si>
  <si>
    <t>4급
Grade 4</t>
    <phoneticPr fontId="37" type="noConversion"/>
  </si>
  <si>
    <t>3급
Grade 3</t>
    <phoneticPr fontId="37" type="noConversion"/>
  </si>
  <si>
    <t>2급
Grade 2</t>
    <phoneticPr fontId="37" type="noConversion"/>
  </si>
  <si>
    <t>1급
Grade 1</t>
    <phoneticPr fontId="37" type="noConversion"/>
  </si>
  <si>
    <t>계 Total</t>
    <phoneticPr fontId="45" type="noConversion"/>
  </si>
  <si>
    <t>고위
공무원</t>
    <phoneticPr fontId="37" type="noConversion"/>
  </si>
  <si>
    <t>특정직
Special service</t>
    <phoneticPr fontId="37" type="noConversion"/>
  </si>
  <si>
    <t>별정직
Special administrative service</t>
    <phoneticPr fontId="37" type="noConversion"/>
  </si>
  <si>
    <t>정무직
Political service</t>
    <phoneticPr fontId="37" type="noConversion"/>
  </si>
  <si>
    <t>합계
Total</t>
    <phoneticPr fontId="37" type="noConversion"/>
  </si>
  <si>
    <t>연별
사유별</t>
    <phoneticPr fontId="45" type="noConversion"/>
  </si>
  <si>
    <t>Unit : person</t>
    <phoneticPr fontId="47" type="noConversion"/>
  </si>
  <si>
    <t>부상 
Injury</t>
    <phoneticPr fontId="45" type="noConversion"/>
  </si>
  <si>
    <t>사망 
Death</t>
    <phoneticPr fontId="45" type="noConversion"/>
  </si>
  <si>
    <t>계 
Total</t>
    <phoneticPr fontId="45" type="noConversion"/>
  </si>
  <si>
    <t>동산
Movable property</t>
    <phoneticPr fontId="45" type="noConversion"/>
  </si>
  <si>
    <t>부동산
Immovable property</t>
    <phoneticPr fontId="45" type="noConversion"/>
  </si>
  <si>
    <t>면적(㎡)
Area</t>
    <phoneticPr fontId="45" type="noConversion"/>
  </si>
  <si>
    <t>이재
가구수
No. of
households</t>
    <phoneticPr fontId="45" type="noConversion"/>
  </si>
  <si>
    <t>동수
No. of buildings</t>
    <phoneticPr fontId="45" type="noConversion"/>
  </si>
  <si>
    <r>
      <t xml:space="preserve">기타
</t>
    </r>
    <r>
      <rPr>
        <sz val="8"/>
        <rFont val="굴림"/>
        <family val="3"/>
        <charset val="129"/>
      </rPr>
      <t>Others</t>
    </r>
    <phoneticPr fontId="45" type="noConversion"/>
  </si>
  <si>
    <t>방화
Arson</t>
    <phoneticPr fontId="45" type="noConversion"/>
  </si>
  <si>
    <t>실화
Accident</t>
    <phoneticPr fontId="45" type="noConversion"/>
  </si>
  <si>
    <t>구조인원
Lives saved</t>
    <phoneticPr fontId="45" type="noConversion"/>
  </si>
  <si>
    <t>이재민수
No. of victims</t>
    <phoneticPr fontId="45" type="noConversion"/>
  </si>
  <si>
    <t xml:space="preserve">인명 피해
Casualty </t>
    <phoneticPr fontId="45" type="noConversion"/>
  </si>
  <si>
    <t>재산피해
경감액
Abatement for property loss</t>
    <phoneticPr fontId="45" type="noConversion"/>
  </si>
  <si>
    <t>피해액
Property loss</t>
    <phoneticPr fontId="45" type="noConversion"/>
  </si>
  <si>
    <t>소실
Burnt-down</t>
    <phoneticPr fontId="45" type="noConversion"/>
  </si>
  <si>
    <t>발생
Number of fire incidents</t>
    <phoneticPr fontId="45" type="noConversion"/>
  </si>
  <si>
    <t>Unit : case, 1,000 won, person</t>
    <phoneticPr fontId="45" type="noConversion"/>
  </si>
  <si>
    <t>단위 : 건, 천원, 명</t>
    <phoneticPr fontId="45" type="noConversion"/>
  </si>
  <si>
    <t>8. 화재발생  Occurrence of Fire</t>
    <phoneticPr fontId="47" type="noConversion"/>
  </si>
  <si>
    <t>Source: Naju Fire Station</t>
    <phoneticPr fontId="45" type="noConversion"/>
  </si>
  <si>
    <t xml:space="preserve"> 자료 : 나주소방서</t>
    <phoneticPr fontId="47" type="noConversion"/>
  </si>
  <si>
    <t xml:space="preserve"> 주 : 국가화재분류체계(2007.1) 변경. 쓰레기소각, 음식물조리, 빨래삼기, 전기스파크 등 오인처리를 화재에 포함
 Note : According to the revised classifications for fire (Jan. 2007), fire occurrences include trash burning, cooking, electrical spark, etc.</t>
    <phoneticPr fontId="47" type="noConversion"/>
  </si>
  <si>
    <t>부주의
Careless</t>
    <phoneticPr fontId="45" type="noConversion"/>
  </si>
  <si>
    <t>교통사고
Traffic accident</t>
    <phoneticPr fontId="45" type="noConversion"/>
  </si>
  <si>
    <t>화학적
요인
Chemicals</t>
    <phoneticPr fontId="45" type="noConversion"/>
  </si>
  <si>
    <t xml:space="preserve">기계적
요인
Mechanical  </t>
    <phoneticPr fontId="45" type="noConversion"/>
  </si>
  <si>
    <t xml:space="preserve">전기적
요인
Electrical </t>
    <phoneticPr fontId="45" type="noConversion"/>
  </si>
  <si>
    <t>미상
Unknown</t>
    <phoneticPr fontId="45" type="noConversion"/>
  </si>
  <si>
    <r>
      <t xml:space="preserve">방화의심
</t>
    </r>
    <r>
      <rPr>
        <sz val="8"/>
        <rFont val="굴림"/>
        <family val="3"/>
        <charset val="129"/>
      </rPr>
      <t xml:space="preserve">Inconclusive  </t>
    </r>
    <phoneticPr fontId="45" type="noConversion"/>
  </si>
  <si>
    <t>자연적
요인
Natural cause</t>
    <phoneticPr fontId="45" type="noConversion"/>
  </si>
  <si>
    <t>계
Total</t>
    <phoneticPr fontId="45" type="noConversion"/>
  </si>
  <si>
    <t>Unit : case</t>
    <phoneticPr fontId="47" type="noConversion"/>
  </si>
  <si>
    <t>단위 : 건</t>
    <phoneticPr fontId="47" type="noConversion"/>
  </si>
  <si>
    <t>9. 발화요인별 화재발생  Fire Occurrence by Cause</t>
    <phoneticPr fontId="47" type="noConversion"/>
  </si>
  <si>
    <t>Source:Naju Fire Station</t>
  </si>
  <si>
    <t>일상서비스
시설
General service facilities</t>
    <phoneticPr fontId="45" type="noConversion"/>
  </si>
  <si>
    <t>음식점
Restaurants</t>
    <phoneticPr fontId="45" type="noConversion"/>
  </si>
  <si>
    <r>
      <t>위락</t>
    </r>
    <r>
      <rPr>
        <sz val="9"/>
        <rFont val="맑은 고딕"/>
        <family val="3"/>
        <charset val="129"/>
      </rPr>
      <t>·</t>
    </r>
    <r>
      <rPr>
        <sz val="9"/>
        <rFont val="굴림"/>
        <family val="3"/>
        <charset val="129"/>
      </rPr>
      <t xml:space="preserve">
오락시설
Entertainment facility</t>
    </r>
    <phoneticPr fontId="45" type="noConversion"/>
  </si>
  <si>
    <t>작업장
Workshop</t>
    <phoneticPr fontId="45" type="noConversion"/>
  </si>
  <si>
    <t>공장 및 창고
Factory and storage facility</t>
    <phoneticPr fontId="45" type="noConversion"/>
  </si>
  <si>
    <t>의료시설
Medical facility</t>
    <phoneticPr fontId="45" type="noConversion"/>
  </si>
  <si>
    <t>종교시설
Religious facility</t>
    <phoneticPr fontId="45" type="noConversion"/>
  </si>
  <si>
    <t>숙박시설
Accommodation facility</t>
    <phoneticPr fontId="45" type="noConversion"/>
  </si>
  <si>
    <t>판매시설
Sales facility</t>
    <phoneticPr fontId="45" type="noConversion"/>
  </si>
  <si>
    <t>일반업무
General business facility</t>
    <phoneticPr fontId="45" type="noConversion"/>
  </si>
  <si>
    <t>학교
Schools</t>
    <phoneticPr fontId="45" type="noConversion"/>
  </si>
  <si>
    <t>기타주택
Other housing</t>
    <phoneticPr fontId="45" type="noConversion"/>
  </si>
  <si>
    <t>공동주택
Apartment</t>
    <phoneticPr fontId="45" type="noConversion"/>
  </si>
  <si>
    <t>단독주택
Detached housing</t>
    <phoneticPr fontId="45" type="noConversion"/>
  </si>
  <si>
    <t>임야
Land</t>
    <phoneticPr fontId="45" type="noConversion"/>
  </si>
  <si>
    <t>운송
(차량, 철도 등)
Transportation(car, train etc)</t>
    <phoneticPr fontId="45" type="noConversion"/>
  </si>
  <si>
    <t>위험물
(가스
제조소등)
Hazardous material storage and process facility</t>
    <phoneticPr fontId="45" type="noConversion"/>
  </si>
  <si>
    <t>비주거  Non-residential</t>
    <phoneticPr fontId="45" type="noConversion"/>
  </si>
  <si>
    <t xml:space="preserve">주거
Residential </t>
    <phoneticPr fontId="45" type="noConversion"/>
  </si>
  <si>
    <t>Unit : case</t>
    <phoneticPr fontId="47" type="noConversion"/>
  </si>
  <si>
    <t>단위 : 건</t>
    <phoneticPr fontId="47" type="noConversion"/>
  </si>
  <si>
    <t>Source : Park and Landscape Division</t>
  </si>
  <si>
    <t xml:space="preserve"> 자료 : 공원녹지과</t>
    <phoneticPr fontId="47" type="noConversion"/>
  </si>
  <si>
    <t>피해액
Amount of damage</t>
    <phoneticPr fontId="45" type="noConversion"/>
  </si>
  <si>
    <t>면적
Area</t>
    <phoneticPr fontId="45" type="noConversion"/>
  </si>
  <si>
    <t>Unit : case, ha, 1,000 won</t>
    <phoneticPr fontId="47" type="noConversion"/>
  </si>
  <si>
    <t xml:space="preserve">단위 : 건, ha, 천원 </t>
    <phoneticPr fontId="47" type="noConversion"/>
  </si>
  <si>
    <t>11. 산불발생 현황  Status of Forest Fire Outbreaks by Cause</t>
    <phoneticPr fontId="47" type="noConversion"/>
  </si>
  <si>
    <t>합계
Total</t>
    <phoneticPr fontId="45" type="noConversion"/>
  </si>
  <si>
    <t>둔상
Traumatic shock</t>
    <phoneticPr fontId="45" type="noConversion"/>
  </si>
  <si>
    <t>추락/낙상
Fall</t>
    <phoneticPr fontId="37" type="noConversion"/>
  </si>
  <si>
    <t>기타
Others</t>
    <phoneticPr fontId="37" type="noConversion"/>
  </si>
  <si>
    <t xml:space="preserve">당뇨
Diabetes </t>
    <phoneticPr fontId="37" type="noConversion"/>
  </si>
  <si>
    <t>고혈압
Hyper-tension</t>
    <phoneticPr fontId="37" type="noConversion"/>
  </si>
  <si>
    <t>사고부상
Wounded</t>
    <phoneticPr fontId="45" type="noConversion"/>
  </si>
  <si>
    <t>교통사고
Traffic
accident</t>
    <phoneticPr fontId="37" type="noConversion"/>
  </si>
  <si>
    <t>질병
Diseases</t>
    <phoneticPr fontId="45" type="noConversion"/>
  </si>
  <si>
    <t>구급환자 유형별
By patient type</t>
    <phoneticPr fontId="37" type="noConversion"/>
  </si>
  <si>
    <t>이송건수
Number of patients transported</t>
    <phoneticPr fontId="37" type="noConversion"/>
  </si>
  <si>
    <t>신고건수
Number of cases reported</t>
    <phoneticPr fontId="37" type="noConversion"/>
  </si>
  <si>
    <t xml:space="preserve">단위 : 건  </t>
    <phoneticPr fontId="47" type="noConversion"/>
  </si>
  <si>
    <t>인명갇힘
Confinement</t>
    <phoneticPr fontId="45" type="noConversion"/>
  </si>
  <si>
    <t>산악사고
Mountain accident</t>
    <phoneticPr fontId="45" type="noConversion"/>
  </si>
  <si>
    <t>승강기
Elevator</t>
    <phoneticPr fontId="45" type="noConversion"/>
  </si>
  <si>
    <t>수난사고
Water accident</t>
    <phoneticPr fontId="45" type="noConversion"/>
  </si>
  <si>
    <t>교통사고
Traffic accident</t>
    <phoneticPr fontId="45" type="noConversion"/>
  </si>
  <si>
    <t>화재
Fire</t>
    <phoneticPr fontId="45" type="noConversion"/>
  </si>
  <si>
    <r>
      <t>미처리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(자체처리,
허위 등)
Unaccounted cases </t>
    </r>
    <phoneticPr fontId="45" type="noConversion"/>
  </si>
  <si>
    <t xml:space="preserve">구조인원
(명)
Lives saved
(person) </t>
    <phoneticPr fontId="45" type="noConversion"/>
  </si>
  <si>
    <t>구조(처리)건수
Rescued (assisted) cases</t>
    <phoneticPr fontId="45" type="noConversion"/>
  </si>
  <si>
    <t>출동건수
Active cases</t>
    <phoneticPr fontId="45" type="noConversion"/>
  </si>
  <si>
    <t xml:space="preserve"> Source: Department of Safety &amp; Disaster</t>
  </si>
  <si>
    <t>부상
Injury</t>
    <phoneticPr fontId="45" type="noConversion"/>
  </si>
  <si>
    <t>인원 
 Person</t>
    <phoneticPr fontId="45" type="noConversion"/>
  </si>
  <si>
    <t>건
Case</t>
    <phoneticPr fontId="45" type="noConversion"/>
  </si>
  <si>
    <t>재산피해
Property loss</t>
    <phoneticPr fontId="45" type="noConversion"/>
  </si>
  <si>
    <t>인적피해
Human damage</t>
    <phoneticPr fontId="45" type="noConversion"/>
  </si>
  <si>
    <t>수난
Water accident</t>
    <phoneticPr fontId="45" type="noConversion"/>
  </si>
  <si>
    <t>도로교통
Motor vehicle
accident</t>
    <phoneticPr fontId="45" type="noConversion"/>
  </si>
  <si>
    <t>붕괴
Collapse</t>
    <phoneticPr fontId="45" type="noConversion"/>
  </si>
  <si>
    <t>화재
Fire incident</t>
    <phoneticPr fontId="45" type="noConversion"/>
  </si>
  <si>
    <t>Unit : case, person,  1,000 won</t>
    <phoneticPr fontId="47" type="noConversion"/>
  </si>
  <si>
    <t xml:space="preserve">단위 : 건, 명, 천원  </t>
    <phoneticPr fontId="47" type="noConversion"/>
  </si>
  <si>
    <t>복합건축물
Complex buildings</t>
    <phoneticPr fontId="45" type="noConversion"/>
  </si>
  <si>
    <t xml:space="preserve">문화재
Cultural heritage </t>
    <phoneticPr fontId="45" type="noConversion"/>
  </si>
  <si>
    <t xml:space="preserve">지하구
Underground tunnel </t>
    <phoneticPr fontId="45" type="noConversion"/>
  </si>
  <si>
    <t>지하가
Underground arcade</t>
    <phoneticPr fontId="45" type="noConversion"/>
  </si>
  <si>
    <t>장례식장
Funeral hall</t>
    <phoneticPr fontId="45" type="noConversion"/>
  </si>
  <si>
    <t>관광휴게시설
Tourism and resting facility</t>
    <phoneticPr fontId="45" type="noConversion"/>
  </si>
  <si>
    <t>묘지 관련시설
Cemetery related facilities</t>
    <phoneticPr fontId="45" type="noConversion"/>
  </si>
  <si>
    <t>발전시설
Power plant</t>
    <phoneticPr fontId="45" type="noConversion"/>
  </si>
  <si>
    <t>방송통신시설
Broadcasting and telecommunication facility</t>
    <phoneticPr fontId="45" type="noConversion"/>
  </si>
  <si>
    <t>교정 및 
군사시설
Prison and military facility</t>
    <phoneticPr fontId="45" type="noConversion"/>
  </si>
  <si>
    <t>동물 및 식물
관련 시설
Animal and vegetation related facility</t>
    <phoneticPr fontId="45" type="noConversion"/>
  </si>
  <si>
    <t>항공기 및 자동차 
관련 시설 
Aircraft and automobile related facility</t>
    <phoneticPr fontId="45" type="noConversion"/>
  </si>
  <si>
    <t>위험물 저장 및 
처리 시설
Hazardous material storage and process facility</t>
    <phoneticPr fontId="45" type="noConversion"/>
  </si>
  <si>
    <t xml:space="preserve"> 창고시설
Warehouse </t>
    <phoneticPr fontId="45" type="noConversion"/>
  </si>
  <si>
    <t xml:space="preserve">공장
Factory </t>
    <phoneticPr fontId="45" type="noConversion"/>
  </si>
  <si>
    <t>위락시설
Entertainment facility</t>
    <phoneticPr fontId="45" type="noConversion"/>
  </si>
  <si>
    <t>업무시설
Business facility</t>
    <phoneticPr fontId="45" type="noConversion"/>
  </si>
  <si>
    <t>운동시설
Sports facility</t>
    <phoneticPr fontId="45" type="noConversion"/>
  </si>
  <si>
    <t>수련시설
Training facility</t>
    <phoneticPr fontId="45" type="noConversion"/>
  </si>
  <si>
    <t>노유자시설
Welfare facility</t>
    <phoneticPr fontId="45" type="noConversion"/>
  </si>
  <si>
    <t>교육연구시설
Education and research facility</t>
    <phoneticPr fontId="45" type="noConversion"/>
  </si>
  <si>
    <t>의료시설
Medical facility</t>
    <phoneticPr fontId="45" type="noConversion"/>
  </si>
  <si>
    <t>운수시설
Transport facility</t>
    <phoneticPr fontId="45" type="noConversion"/>
  </si>
  <si>
    <t>판매시설
Sales facility</t>
    <phoneticPr fontId="45" type="noConversion"/>
  </si>
  <si>
    <t>문화 및
집회시설
Cultural and assembly facility</t>
    <phoneticPr fontId="45" type="noConversion"/>
  </si>
  <si>
    <t>근린생활시설
Neighborhood convenience facility</t>
    <phoneticPr fontId="45" type="noConversion"/>
  </si>
  <si>
    <t xml:space="preserve">기숙사
Dormitory </t>
    <phoneticPr fontId="45" type="noConversion"/>
  </si>
  <si>
    <t xml:space="preserve">아파트
Apartment </t>
    <phoneticPr fontId="45" type="noConversion"/>
  </si>
  <si>
    <t>계
Total</t>
  </si>
  <si>
    <t>연별</t>
    <phoneticPr fontId="45" type="noConversion"/>
  </si>
  <si>
    <t xml:space="preserve"> Unit : number</t>
    <phoneticPr fontId="45" type="noConversion"/>
  </si>
  <si>
    <t>단위 : 개소</t>
  </si>
  <si>
    <t xml:space="preserve"> 자료 :  나주소방서</t>
    <phoneticPr fontId="47" type="noConversion"/>
  </si>
  <si>
    <t>암반탱크
Bedrock tank</t>
    <phoneticPr fontId="38" type="noConversion"/>
  </si>
  <si>
    <t xml:space="preserve">옥외
Outdoor </t>
    <phoneticPr fontId="38" type="noConversion"/>
  </si>
  <si>
    <t>이동탱크
Portable tank</t>
    <phoneticPr fontId="38" type="noConversion"/>
  </si>
  <si>
    <t xml:space="preserve">간이탱크
Temporary </t>
    <phoneticPr fontId="38" type="noConversion"/>
  </si>
  <si>
    <t xml:space="preserve">지하탱크
Underground tank </t>
    <phoneticPr fontId="38" type="noConversion"/>
  </si>
  <si>
    <t>옥내탱크
Indoor tank</t>
    <phoneticPr fontId="38" type="noConversion"/>
  </si>
  <si>
    <t xml:space="preserve">옥외탱크
Outdoor </t>
    <phoneticPr fontId="38" type="noConversion"/>
  </si>
  <si>
    <t xml:space="preserve">옥내
Indoor </t>
    <phoneticPr fontId="38" type="noConversion"/>
  </si>
  <si>
    <t>일반
General</t>
    <phoneticPr fontId="38" type="noConversion"/>
  </si>
  <si>
    <t>이송
Transporting</t>
    <phoneticPr fontId="38" type="noConversion"/>
  </si>
  <si>
    <t>판매
Selling</t>
    <phoneticPr fontId="38" type="noConversion"/>
  </si>
  <si>
    <t>주유
Fueling</t>
    <phoneticPr fontId="38" type="noConversion"/>
  </si>
  <si>
    <t xml:space="preserve">저장소
Storages </t>
    <phoneticPr fontId="38" type="noConversion"/>
  </si>
  <si>
    <t>주요 취급소
Major handling agencies</t>
    <phoneticPr fontId="38" type="noConversion"/>
  </si>
  <si>
    <t xml:space="preserve">제조소
Factories </t>
    <phoneticPr fontId="38" type="noConversion"/>
  </si>
  <si>
    <t>총계
Total</t>
    <phoneticPr fontId="38" type="noConversion"/>
  </si>
  <si>
    <t>Unit : number</t>
    <phoneticPr fontId="47" type="noConversion"/>
  </si>
  <si>
    <t>단위 : 개소</t>
    <phoneticPr fontId="47" type="noConversion"/>
  </si>
  <si>
    <t xml:space="preserve">주: 자동차 1만대당 사고건수는 사이버경찰청 교통사고통계 자료 참고, 인구 10만명당 사망자 및 부상자는 주민등록인구통계 이용 
Note : ‘Accident’ per ten thousand vehicles refers to the statistics of traffic affairs in the KNPA website, ‘Death’ and ‘Injury’ per hundred thousand persons use the statistics of registered population. </t>
    <phoneticPr fontId="45" type="noConversion"/>
  </si>
  <si>
    <t>인구
10만명당 
Per hundred thousand persons</t>
    <phoneticPr fontId="37" type="noConversion"/>
  </si>
  <si>
    <t>이륜차
Two-wheeled vehicle</t>
    <phoneticPr fontId="37" type="noConversion"/>
  </si>
  <si>
    <t xml:space="preserve">특수
Special vehicle </t>
    <phoneticPr fontId="37" type="noConversion"/>
  </si>
  <si>
    <t>화물
Truck</t>
    <phoneticPr fontId="37" type="noConversion"/>
  </si>
  <si>
    <t>승합차
Van</t>
    <phoneticPr fontId="37" type="noConversion"/>
  </si>
  <si>
    <t xml:space="preserve">승용차
Car </t>
    <phoneticPr fontId="37" type="noConversion"/>
  </si>
  <si>
    <t>계
Total</t>
    <phoneticPr fontId="45" type="noConversion"/>
  </si>
  <si>
    <t>철길
건널목
Railway crossing</t>
    <phoneticPr fontId="37" type="noConversion"/>
  </si>
  <si>
    <t>차량단독
Vehicle only</t>
    <phoneticPr fontId="37" type="noConversion"/>
  </si>
  <si>
    <t>차대차
Vehicle to vehicle</t>
    <phoneticPr fontId="37" type="noConversion"/>
  </si>
  <si>
    <t>부상(명)
Injury (person)</t>
    <phoneticPr fontId="45" type="noConversion"/>
  </si>
  <si>
    <t>사망(명)
Death (person)</t>
    <phoneticPr fontId="45" type="noConversion"/>
  </si>
  <si>
    <t>Unit : case, person</t>
    <phoneticPr fontId="47" type="noConversion"/>
  </si>
  <si>
    <t>단위 : 건, 명</t>
    <phoneticPr fontId="47" type="noConversion"/>
  </si>
  <si>
    <t>인구
10만명당 
Per hundred thousand persons</t>
    <phoneticPr fontId="37" type="noConversion"/>
  </si>
  <si>
    <t>자동차
1만대당 
Per ten thousand vehicles</t>
    <phoneticPr fontId="45" type="noConversion"/>
  </si>
  <si>
    <t>차대사람
Vehicle
to
person</t>
    <phoneticPr fontId="37" type="noConversion"/>
  </si>
  <si>
    <t>계
Total</t>
    <phoneticPr fontId="45" type="noConversion"/>
  </si>
  <si>
    <t>사고(건)
 Accident (case)</t>
    <phoneticPr fontId="45" type="noConversion"/>
  </si>
  <si>
    <t>자동차 종류별
By vehicle type</t>
    <phoneticPr fontId="37" type="noConversion"/>
  </si>
  <si>
    <t>사고유형별 교통사고 건수
By type of traffic accident</t>
    <phoneticPr fontId="37" type="noConversion"/>
  </si>
  <si>
    <t>전체 교통사고
Overall traffic accidents</t>
    <phoneticPr fontId="45" type="noConversion"/>
  </si>
  <si>
    <t xml:space="preserve"> 자료 : 안전재난과 「인적재난발생현황」 </t>
    <phoneticPr fontId="47" type="noConversion"/>
  </si>
  <si>
    <t>-</t>
  </si>
  <si>
    <t>기획예산실</t>
  </si>
  <si>
    <t>일자리경제과</t>
  </si>
  <si>
    <t>미래전략과</t>
  </si>
  <si>
    <t>에너지신산업과</t>
  </si>
  <si>
    <t>교육지원과</t>
  </si>
  <si>
    <t>체육진흥과</t>
  </si>
  <si>
    <t>관광과</t>
  </si>
  <si>
    <t>문화예술과</t>
  </si>
  <si>
    <t>환경관리과</t>
  </si>
  <si>
    <t>도시미화과</t>
  </si>
  <si>
    <t>공원녹지과</t>
  </si>
  <si>
    <t>건설과</t>
  </si>
  <si>
    <t>안전재난과</t>
  </si>
  <si>
    <t>도시과</t>
  </si>
  <si>
    <t>교통행정과</t>
  </si>
  <si>
    <t>건축허가과</t>
  </si>
  <si>
    <t>상하수도과</t>
  </si>
  <si>
    <t>사회복지과</t>
  </si>
  <si>
    <t>시민봉사과</t>
  </si>
  <si>
    <t>농업진흥과</t>
  </si>
  <si>
    <t>기술지원과</t>
  </si>
  <si>
    <t>보건행정과</t>
  </si>
  <si>
    <r>
      <t>일반직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General service</t>
    </r>
    <phoneticPr fontId="37" type="noConversion"/>
  </si>
  <si>
    <r>
      <t>임기제</t>
    </r>
    <r>
      <rPr>
        <vertAlign val="superscript"/>
        <sz val="9"/>
        <rFont val="굴림"/>
        <family val="3"/>
        <charset val="129"/>
      </rPr>
      <t>2)</t>
    </r>
    <r>
      <rPr>
        <sz val="9"/>
        <rFont val="굴림"/>
        <family val="3"/>
        <charset val="129"/>
      </rPr>
      <t xml:space="preserve">
Fixed-term
(General)</t>
    </r>
    <phoneticPr fontId="45" type="noConversion"/>
  </si>
  <si>
    <t>주: 1) 일반직에 일반임기제 포함  General term system included for general positions</t>
    <phoneticPr fontId="45" type="noConversion"/>
  </si>
  <si>
    <t xml:space="preserve">     2) 임기제에 시간선택제, 한시임기제 포함  
Term system includes part-time elective system and limited term system</t>
    <phoneticPr fontId="2" type="noConversion"/>
  </si>
  <si>
    <t>…</t>
  </si>
  <si>
    <t>…</t>
    <phoneticPr fontId="2" type="noConversion"/>
  </si>
  <si>
    <t>정년퇴직
age retirement</t>
    <phoneticPr fontId="2" type="noConversion"/>
  </si>
  <si>
    <t>5. 소방공무원  Fire-fighters</t>
    <phoneticPr fontId="47" type="noConversion"/>
  </si>
  <si>
    <t>…</t>
    <phoneticPr fontId="2" type="noConversion"/>
  </si>
  <si>
    <t>자료: 나주소방서</t>
    <phoneticPr fontId="2" type="noConversion"/>
  </si>
  <si>
    <t xml:space="preserve"> 자료 : 「교통사고상세통계」도로교통공단</t>
    <phoneticPr fontId="47" type="noConversion"/>
  </si>
  <si>
    <t>3. 시의회 사무처, 직속기관, 사업소 및 기타 기관 공무원
Civil Servants in the Secretariat of Local Council, Affiliated Organizations, Business Offices and Others of Metropolitan City·Province</t>
    <phoneticPr fontId="45" type="noConversion"/>
  </si>
  <si>
    <t>연별
기관별</t>
    <phoneticPr fontId="45" type="noConversion"/>
  </si>
  <si>
    <t>별정직
Special
administrative
service</t>
    <phoneticPr fontId="45" type="noConversion"/>
  </si>
  <si>
    <t>특정직
Special
service</t>
    <phoneticPr fontId="45" type="noConversion"/>
  </si>
  <si>
    <t>연별</t>
  </si>
  <si>
    <t xml:space="preserve"> 자료 : 나주경찰서</t>
  </si>
  <si>
    <t>기타
Others</t>
  </si>
  <si>
    <t>통고처분
Notification and punishment</t>
  </si>
  <si>
    <t>즉심
Summary justice</t>
  </si>
  <si>
    <t>형사입건
Prosecuted</t>
  </si>
  <si>
    <t>기타
Other</t>
  </si>
  <si>
    <t>비사업용
Non-business</t>
  </si>
  <si>
    <t>사업용
Business</t>
  </si>
  <si>
    <t>기 타
(특수차)
Others</t>
  </si>
  <si>
    <t>이륜차
Two-wheeled vehicle</t>
  </si>
  <si>
    <t>화물차
Truck</t>
  </si>
  <si>
    <t xml:space="preserve">승용차
Car </t>
  </si>
  <si>
    <t>승합차
Van</t>
  </si>
  <si>
    <t>처  리  상  황
By punishment</t>
  </si>
  <si>
    <t>용  도  별
By use</t>
  </si>
  <si>
    <t>차  종  별
By vehicle type</t>
  </si>
  <si>
    <t>무면허
 No license</t>
  </si>
  <si>
    <t xml:space="preserve">음주운전
Intoxication </t>
  </si>
  <si>
    <t>중앙선
침범
Intrusion of center line</t>
  </si>
  <si>
    <t>안전띠
미착용
Safety belt violation</t>
  </si>
  <si>
    <t xml:space="preserve">안전운전
의무불이행
Failure to drive safely </t>
  </si>
  <si>
    <t xml:space="preserve">과속
Speeding </t>
  </si>
  <si>
    <t>신호위반
Traffic light violation</t>
  </si>
  <si>
    <t>위반 사항
By violation</t>
  </si>
  <si>
    <t>건수
Case</t>
  </si>
  <si>
    <t>Unit : case</t>
  </si>
  <si>
    <t xml:space="preserve">단위 : 건  </t>
  </si>
  <si>
    <t>일반직 General service</t>
    <phoneticPr fontId="37" type="noConversion"/>
  </si>
  <si>
    <t>5급</t>
    <phoneticPr fontId="45" type="noConversion"/>
  </si>
  <si>
    <t>6급</t>
    <phoneticPr fontId="45" type="noConversion"/>
  </si>
  <si>
    <t>7급</t>
    <phoneticPr fontId="45" type="noConversion"/>
  </si>
  <si>
    <t>8급</t>
    <phoneticPr fontId="45" type="noConversion"/>
  </si>
  <si>
    <t>9급</t>
    <phoneticPr fontId="45" type="noConversion"/>
  </si>
  <si>
    <t>연 별
읍면동별</t>
    <phoneticPr fontId="37" type="noConversion"/>
  </si>
  <si>
    <t>원동기장치
Motor</t>
    <phoneticPr fontId="37" type="noConversion"/>
  </si>
  <si>
    <t>소형
Compact</t>
    <phoneticPr fontId="37" type="noConversion"/>
  </si>
  <si>
    <t>보통
Normal</t>
    <phoneticPr fontId="37" type="noConversion"/>
  </si>
  <si>
    <t>특수
Special</t>
    <phoneticPr fontId="37" type="noConversion"/>
  </si>
  <si>
    <t xml:space="preserve">소형
Compact </t>
    <phoneticPr fontId="37" type="noConversion"/>
  </si>
  <si>
    <t xml:space="preserve">보통
Normal </t>
    <phoneticPr fontId="37" type="noConversion"/>
  </si>
  <si>
    <t>대형
Heavy goods vehicle</t>
    <phoneticPr fontId="37" type="noConversion"/>
  </si>
  <si>
    <t>2종
Type 2</t>
    <phoneticPr fontId="47" type="noConversion"/>
  </si>
  <si>
    <t>1종
Type 1</t>
    <phoneticPr fontId="37" type="noConversion"/>
  </si>
  <si>
    <t>총수
Total</t>
    <phoneticPr fontId="37" type="noConversion"/>
  </si>
  <si>
    <t>연도별</t>
    <phoneticPr fontId="45" type="noConversion"/>
  </si>
  <si>
    <t>단위 : 명</t>
    <phoneticPr fontId="47" type="noConversion"/>
  </si>
  <si>
    <t>자료: 총무과</t>
    <phoneticPr fontId="2" type="noConversion"/>
  </si>
  <si>
    <t>합계
 Total</t>
    <phoneticPr fontId="37" type="noConversion"/>
  </si>
  <si>
    <t xml:space="preserve"> 주 : 정원기준  Based on fixed numbers</t>
    <phoneticPr fontId="45" type="noConversion"/>
  </si>
  <si>
    <t>연별</t>
    <phoneticPr fontId="2" type="noConversion"/>
  </si>
  <si>
    <t xml:space="preserve"> 주 : 정원기준  Based on fixed numbers</t>
    <phoneticPr fontId="47" type="noConversion"/>
  </si>
  <si>
    <t xml:space="preserve"> 자료 : 총무과</t>
    <phoneticPr fontId="2" type="noConversion"/>
  </si>
  <si>
    <t xml:space="preserve"> 주 : 1) 미처리는 출동했으나 이미 자력구조 등으로 119 구조대의 활동이 불필요한 경우  Unaccounted cases’ refer to active cases wherein an assistance of rescue squad was not needed, e.g. self-assisted cases. </t>
    <phoneticPr fontId="47" type="noConversion"/>
  </si>
  <si>
    <t>자원순환
관련 시설
Resource circulation
Related facilities</t>
    <phoneticPr fontId="45" type="noConversion"/>
  </si>
  <si>
    <t>주:  "기숙사, 종교시설, 운수시설, 수련시설, 운동시설, 발전시설, 묘지 관련시설, 장례식장"은 2022년도 자료부터 작성 가능
      “Dormitory, religious facility, transportation facility, training facility, exercise facility, Power plant, Cemetery-related facility, Funeral hall” can be prepared starting from 2022 data.</t>
    <phoneticPr fontId="2" type="noConversion"/>
  </si>
  <si>
    <t>연별</t>
    <phoneticPr fontId="2" type="noConversion"/>
  </si>
  <si>
    <t>Source : Department of General Affairs</t>
    <phoneticPr fontId="2" type="noConversion"/>
  </si>
  <si>
    <t xml:space="preserve"> 주 : 현원기준  Based on the current numbers of civil servants</t>
    <phoneticPr fontId="47" type="noConversion"/>
  </si>
  <si>
    <t>Source : Department of General Affairs</t>
  </si>
  <si>
    <t>7. 퇴직사유별 공무원  Civil Servants Retirement by Cause</t>
    <phoneticPr fontId="47" type="noConversion"/>
  </si>
  <si>
    <t>12. 119 구급활동실적  119 Emergency Medical Services</t>
    <phoneticPr fontId="47" type="noConversion"/>
  </si>
  <si>
    <t>13. 119 구조활동실적  119 Rescue Services</t>
    <phoneticPr fontId="47" type="noConversion"/>
  </si>
  <si>
    <t>14. 재난사고 발생 및 피해현황  Social Disasters and Damages</t>
    <phoneticPr fontId="47" type="noConversion"/>
  </si>
  <si>
    <t>15. 소방대상물 현황  Facilities Subjected to Fire Safety Regulations</t>
    <phoneticPr fontId="45" type="noConversion"/>
  </si>
  <si>
    <t xml:space="preserve">16. 위험물제조소 설치현황  Factories, Storages, and Handling Agencies of Hazardous Material </t>
    <phoneticPr fontId="47" type="noConversion"/>
  </si>
  <si>
    <t>17. 교통사고건수(자동차)  Traffic Accidents (Motor Vehicles)</t>
    <phoneticPr fontId="47" type="noConversion"/>
  </si>
  <si>
    <t>18. 자동차단속 및 처리  Traffic Violations and Punishments</t>
    <phoneticPr fontId="2" type="noConversion"/>
  </si>
  <si>
    <t>19. 운전면허 소지자  Driver’s License Holders</t>
    <phoneticPr fontId="45" type="noConversion"/>
  </si>
  <si>
    <r>
      <t>4. 읍면동 공무원 Civil Servants in Eup</t>
    </r>
    <r>
      <rPr>
        <b/>
        <sz val="12"/>
        <rFont val="맑은 고딕"/>
        <family val="3"/>
        <charset val="129"/>
      </rPr>
      <t>〮</t>
    </r>
    <r>
      <rPr>
        <b/>
        <sz val="12"/>
        <rFont val="굴림"/>
        <family val="3"/>
        <charset val="129"/>
      </rPr>
      <t>Myeon</t>
    </r>
    <r>
      <rPr>
        <b/>
        <sz val="12"/>
        <rFont val="맑은 고딕"/>
        <family val="3"/>
        <charset val="129"/>
      </rPr>
      <t>〮</t>
    </r>
    <r>
      <rPr>
        <b/>
        <sz val="12"/>
        <rFont val="굴림"/>
        <family val="3"/>
        <charset val="129"/>
      </rPr>
      <t>Dong</t>
    </r>
    <phoneticPr fontId="37" type="noConversion"/>
  </si>
  <si>
    <t>기타직
Others</t>
    <phoneticPr fontId="42" type="noConversion"/>
  </si>
  <si>
    <t xml:space="preserve">사고종별 구조인원(명)
Lives saved, by accident type </t>
    <phoneticPr fontId="2" type="noConversion"/>
  </si>
  <si>
    <t>입산자실화
Accidental fire by mountaineer</t>
    <phoneticPr fontId="45" type="noConversion"/>
  </si>
  <si>
    <t>논밭두렁소각
Incineration of the field</t>
    <phoneticPr fontId="45" type="noConversion"/>
  </si>
  <si>
    <t>쓰레기소각
Incineration of garbage</t>
    <phoneticPr fontId="45" type="noConversion"/>
  </si>
  <si>
    <t>담배불실화
Accidental fire by cigarette fire</t>
    <phoneticPr fontId="45" type="noConversion"/>
  </si>
  <si>
    <t>성묘객실화Accidental fire by a visitor to the Holy Sepulchre</t>
    <phoneticPr fontId="45" type="noConversion"/>
  </si>
  <si>
    <t>어린이불장난
Playing with children's fire</t>
    <phoneticPr fontId="45" type="noConversion"/>
  </si>
  <si>
    <t xml:space="preserve">건축물화재
Building fire
</t>
    <phoneticPr fontId="45" type="noConversion"/>
  </si>
  <si>
    <t>산림피해
 Forest Damage</t>
    <phoneticPr fontId="45" type="noConversion"/>
  </si>
  <si>
    <t>원인(건) 
Cause (case)</t>
    <phoneticPr fontId="45" type="noConversion"/>
  </si>
  <si>
    <t>소방
총감
Fire Commissioner</t>
    <phoneticPr fontId="45" type="noConversion"/>
  </si>
  <si>
    <t>…</t>
    <phoneticPr fontId="2" type="noConversion"/>
  </si>
  <si>
    <t xml:space="preserve">가스누출
Gas leak </t>
    <phoneticPr fontId="45" type="noConversion"/>
  </si>
  <si>
    <r>
      <t>자동차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철도차량
Car</t>
    </r>
    <r>
      <rPr>
        <sz val="9"/>
        <color theme="1"/>
        <rFont val="맑은 고딕"/>
        <family val="3"/>
        <charset val="129"/>
      </rPr>
      <t>〮T</t>
    </r>
    <r>
      <rPr>
        <sz val="9"/>
        <color theme="1"/>
        <rFont val="굴림"/>
        <family val="3"/>
        <charset val="129"/>
      </rPr>
      <t>rain</t>
    </r>
    <phoneticPr fontId="45" type="noConversion"/>
  </si>
  <si>
    <r>
      <t>위험물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가스제조소
Hazardous material storage and process facility</t>
    </r>
    <phoneticPr fontId="45" type="noConversion"/>
  </si>
  <si>
    <r>
      <t>선박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항공기
Ship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Aircraft</t>
    </r>
    <phoneticPr fontId="45" type="noConversion"/>
  </si>
  <si>
    <t>교육시설
Education</t>
    <phoneticPr fontId="45" type="noConversion"/>
  </si>
  <si>
    <r>
      <t>판매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업무시설
Sales</t>
    </r>
    <phoneticPr fontId="45" type="noConversion"/>
  </si>
  <si>
    <t>집합시설
Collective</t>
    <phoneticPr fontId="45" type="noConversion"/>
  </si>
  <si>
    <t>의료복지시설
Medical welfare</t>
    <phoneticPr fontId="45" type="noConversion"/>
  </si>
  <si>
    <t>산업시설
Industrial</t>
    <phoneticPr fontId="45" type="noConversion"/>
  </si>
  <si>
    <t>운수자동차시설
Transportation</t>
    <phoneticPr fontId="45" type="noConversion"/>
  </si>
  <si>
    <t>문화재시설
Cultural Heritage</t>
    <phoneticPr fontId="45" type="noConversion"/>
  </si>
  <si>
    <t>생활서비스
Living services</t>
    <phoneticPr fontId="45" type="noConversion"/>
  </si>
  <si>
    <t>기타서비스
Other services</t>
    <phoneticPr fontId="45" type="noConversion"/>
  </si>
  <si>
    <t>10. 장소별 화재발생(~2022)  Fire Occurrence by Location(~2022)</t>
    <phoneticPr fontId="47" type="noConversion"/>
  </si>
  <si>
    <t>10. 장소별 화재발생(2023~)  Fire Occurrence by Location(2023~)</t>
    <phoneticPr fontId="47" type="noConversion"/>
  </si>
  <si>
    <t xml:space="preserve"> 주: 1) 서식 변경된 2023년도 자료부터는 뒤페이지에 수록됨. From 2023 onwards, the materials will be included on the back page.
      2) 국가화재분류체계(2007.1) 변경. 쓰레기소각, 음식물조리, 빨래삼기, 전기스파크 등 오인처리를 화재에 포함  According to the revised classifications for fire (Jan. 2007), fire occurrences include trash burning, cooking, electrical spark, etc
      3) 연구·학원, 운동시설, 동식물시설, 자동차시설, 문화재 시설 등 기타 비주거 시설 Other non-residential facilities such as research/academies, sports facilities, animal and plant facilities, automobile facilities, cultural heritage facilities, etc</t>
    <phoneticPr fontId="47" type="noConversion"/>
  </si>
  <si>
    <r>
      <t>기타</t>
    </r>
    <r>
      <rPr>
        <vertAlign val="superscript"/>
        <sz val="9"/>
        <rFont val="굴림"/>
        <family val="3"/>
        <charset val="129"/>
      </rPr>
      <t xml:space="preserve">3)
</t>
    </r>
    <r>
      <rPr>
        <sz val="9"/>
        <rFont val="굴림"/>
        <family val="3"/>
        <charset val="129"/>
      </rPr>
      <t>Others</t>
    </r>
    <phoneticPr fontId="45" type="noConversion"/>
  </si>
  <si>
    <t>주 1) 서식 변경된 2023년도 자료부터는 뒤페이지에 수록됨. From 2023 onwards, the materials will be included on the back page.
    2) 국가화재분류체계(2007.1) 변경. 쓰레기소각, 음식물조리, 빨래삼기, 전기스파크 등 오인처리를 화재에 포함 According to the revised classifications for fire (Jan. 2007), fire occurrences include trash burning, cooking, electrical spark, etc.</t>
    <phoneticPr fontId="47" type="noConversion"/>
  </si>
  <si>
    <t>잠금장치
개방
Lock open</t>
    <phoneticPr fontId="45" type="noConversion"/>
  </si>
  <si>
    <t>…</t>
    <phoneticPr fontId="2" type="noConversion"/>
  </si>
  <si>
    <t>안전조치
Safety measures</t>
    <phoneticPr fontId="45" type="noConversion"/>
  </si>
  <si>
    <t>자살추정
Presumed suicide</t>
    <phoneticPr fontId="45" type="noConversion"/>
  </si>
  <si>
    <t>위치추적
Location tracking</t>
    <phoneticPr fontId="45" type="noConversion"/>
  </si>
  <si>
    <t>해양
Marine</t>
    <phoneticPr fontId="45" type="noConversion"/>
  </si>
  <si>
    <t>자전거
Bicycle</t>
    <phoneticPr fontId="45" type="noConversion"/>
  </si>
  <si>
    <t>등산
Mountain climbing</t>
    <phoneticPr fontId="45" type="noConversion"/>
  </si>
  <si>
    <t>추락
Crash</t>
    <phoneticPr fontId="45" type="noConversion"/>
  </si>
  <si>
    <t>농기계
Agricultural machinery</t>
    <phoneticPr fontId="45" type="noConversion"/>
  </si>
  <si>
    <t>의회사무국</t>
  </si>
  <si>
    <t>빛가람시설관리사업소</t>
  </si>
  <si>
    <t>서울세종사무소</t>
  </si>
  <si>
    <t>기타
other</t>
    <phoneticPr fontId="45" type="noConversion"/>
  </si>
  <si>
    <t>Source: Naju police agency</t>
    <phoneticPr fontId="2" type="noConversion"/>
  </si>
  <si>
    <t>Source: Naju police agency</t>
    <phoneticPr fontId="47" type="noConversion"/>
  </si>
  <si>
    <t>시민공감홍보실</t>
    <phoneticPr fontId="2" type="noConversion"/>
  </si>
  <si>
    <t>질병관리과</t>
    <phoneticPr fontId="2" type="noConversion"/>
  </si>
  <si>
    <t>시도경찰청
Regional police agency</t>
  </si>
  <si>
    <t>총무과</t>
    <phoneticPr fontId="2" type="noConversion"/>
  </si>
  <si>
    <t>세무과</t>
    <phoneticPr fontId="2" type="noConversion"/>
  </si>
  <si>
    <t>회계과</t>
    <phoneticPr fontId="2" type="noConversion"/>
  </si>
  <si>
    <t>문화예술특화기획단</t>
    <phoneticPr fontId="2" type="noConversion"/>
  </si>
  <si>
    <t>영산포발전기획단</t>
    <phoneticPr fontId="2" type="noConversion"/>
  </si>
  <si>
    <t>복지정책과</t>
  </si>
  <si>
    <t>가족아동과</t>
  </si>
  <si>
    <t>농업정책과</t>
  </si>
  <si>
    <t>배원예유통과</t>
  </si>
  <si>
    <t>농식품산업과</t>
  </si>
  <si>
    <t>축산과</t>
    <phoneticPr fontId="2" type="noConversion"/>
  </si>
  <si>
    <t>Source: Department of General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</si>
</sst>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.00;[Red]&quot;₩&quot;\-#,##0.00"/>
    <numFmt numFmtId="177" formatCode="_ &quot;₩&quot;* #,##0_ ;_ &quot;₩&quot;* \-#,##0_ ;_ &quot;₩&quot;* &quot;-&quot;_ ;_ @_ "/>
    <numFmt numFmtId="178" formatCode="&quot;$&quot;#,##0_);[Red]\(&quot;$&quot;#,##0\)"/>
    <numFmt numFmtId="179" formatCode="&quot;₩&quot;#,##0;[Red]&quot;₩&quot;\-#,##0"/>
    <numFmt numFmtId="180" formatCode="_ &quot;₩&quot;* #,##0.00_ ;_ &quot;₩&quot;* \-#,##0.00_ ;_ &quot;₩&quot;* &quot;-&quot;??_ ;_ @_ "/>
    <numFmt numFmtId="181" formatCode="&quot;$&quot;#,##0.00_);[Red]\(&quot;$&quot;#,##0.00\)"/>
    <numFmt numFmtId="182" formatCode="#,##0;[Red]&quot;-&quot;#,##0"/>
    <numFmt numFmtId="183" formatCode="_ * #,##0_ ;_ * \-#,##0_ ;_ * &quot;-&quot;_ ;_ @_ "/>
    <numFmt numFmtId="184" formatCode="#,##0.00;[Red]&quot;-&quot;#,##0.00"/>
    <numFmt numFmtId="185" formatCode="_ * #,##0.00_ ;_ * \-#,##0.00_ ;_ * &quot;-&quot;??_ ;_ @_ "/>
    <numFmt numFmtId="186" formatCode="\$&quot;_x000c__x0009__x0001_-)_x0008__x0004__x0000__x0000__x0005__x0002_&quot;;[Red]\(\$#,##0\)"/>
    <numFmt numFmtId="187" formatCode="#,##0_ "/>
    <numFmt numFmtId="188" formatCode="0.0000000000%"/>
    <numFmt numFmtId="189" formatCode="&quot;0412-&quot;00&quot;-&quot;0000"/>
    <numFmt numFmtId="190" formatCode="#,##0.0"/>
    <numFmt numFmtId="191" formatCode="#,##0.0\ ;\(#,##0.0\);&quot;-&quot;\ "/>
    <numFmt numFmtId="192" formatCode="_(&quot;$&quot;* #,##0.0_);_(&quot;$&quot;* \(#,##0.0\);_(&quot;$&quot;* &quot;-&quot;??_);_(@_)"/>
    <numFmt numFmtId="193" formatCode="&quot;0452-&quot;00&quot;-&quot;0000"/>
    <numFmt numFmtId="194" formatCode="&quot;?#,##0.00;[Red]\-&quot;&quot;?&quot;#,##0.00"/>
    <numFmt numFmtId="195" formatCode="&quot;R$&quot;#,##0.00;&quot;R$&quot;\-#,##0.00"/>
    <numFmt numFmtId="196" formatCode="_-* #,##0_-;&quot;₩&quot;\!\-* #,##0_-;_-* &quot;-&quot;_-;_-@_-"/>
    <numFmt numFmtId="197" formatCode="#"/>
    <numFmt numFmtId="198" formatCode="_ * #,##0.0_ ;_ * \-#,##0.0_ ;_ * &quot;-&quot;_ ;_ @_ "/>
    <numFmt numFmtId="199" formatCode="_-* #,##0.0_-;\-* #,##0.0_-;_-* &quot;-&quot;_-;_-@_-"/>
    <numFmt numFmtId="200" formatCode="_ * #,##0_ ;_ * \!\-#,##0_ ;_ * &quot;-&quot;_ ;_ @_ "/>
    <numFmt numFmtId="201" formatCode="0.0"/>
    <numFmt numFmtId="202" formatCode="_-* #,##0.0_-;\-* #,##0.0_-;_-* &quot;-&quot;??_-;_-@_-"/>
  </numFmts>
  <fonts count="86">
    <font>
      <sz val="11"/>
      <color theme="1"/>
      <name val="맑은 고딕"/>
      <family val="2"/>
      <charset val="129"/>
      <scheme val="minor"/>
    </font>
    <font>
      <sz val="10"/>
      <name val="바탕체"/>
      <family val="1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indexed="8"/>
      <name val="바탕체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0"/>
      <name val="MS Sans Serif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sz val="11"/>
      <name val="돋움"/>
      <family val="3"/>
      <charset val="129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11"/>
      <name val="HY신명조"/>
      <family val="1"/>
      <charset val="129"/>
    </font>
    <font>
      <b/>
      <sz val="16"/>
      <color indexed="12"/>
      <name val="돋움체"/>
      <family val="3"/>
      <charset val="129"/>
    </font>
    <font>
      <sz val="14"/>
      <name val="뼻뮝"/>
      <family val="3"/>
      <charset val="129"/>
    </font>
    <font>
      <sz val="9"/>
      <name val="돋움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돋움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8"/>
      <name val="바탕"/>
      <family val="1"/>
      <charset val="129"/>
    </font>
    <font>
      <sz val="9"/>
      <name val="굴림체"/>
      <family val="3"/>
      <charset val="129"/>
    </font>
    <font>
      <sz val="9"/>
      <name val="Times New Roman"/>
      <family val="1"/>
    </font>
    <font>
      <b/>
      <sz val="9"/>
      <name val="굴림체"/>
      <family val="3"/>
      <charset val="129"/>
    </font>
    <font>
      <sz val="8"/>
      <name val="굴림"/>
      <family val="3"/>
      <charset val="129"/>
    </font>
    <font>
      <sz val="8"/>
      <name val="바탕체"/>
      <family val="1"/>
      <charset val="129"/>
    </font>
    <font>
      <sz val="9"/>
      <name val="굴림"/>
      <family val="3"/>
      <charset val="129"/>
    </font>
    <font>
      <sz val="9"/>
      <name val="바탕체"/>
      <family val="1"/>
      <charset val="129"/>
    </font>
    <font>
      <sz val="8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맑은 고딕"/>
      <family val="3"/>
      <charset val="129"/>
    </font>
    <font>
      <sz val="10"/>
      <name val="HY중고딕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18"/>
      <name val="바탕체"/>
      <family val="1"/>
      <charset val="129"/>
    </font>
    <font>
      <sz val="9"/>
      <name val="Arial Narrow"/>
      <family val="2"/>
    </font>
    <font>
      <sz val="9.5"/>
      <name val="HY중고딕"/>
      <family val="1"/>
      <charset val="129"/>
    </font>
    <font>
      <sz val="10"/>
      <name val="굴림"/>
      <family val="3"/>
      <charset val="129"/>
    </font>
    <font>
      <sz val="12"/>
      <color rgb="FF000000"/>
      <name val="바탕체"/>
      <family val="1"/>
      <charset val="129"/>
    </font>
    <font>
      <b/>
      <sz val="11"/>
      <name val="돋움"/>
      <family val="3"/>
      <charset val="129"/>
    </font>
    <font>
      <b/>
      <sz val="9"/>
      <name val="굴림"/>
      <family val="3"/>
      <charset val="129"/>
    </font>
    <font>
      <sz val="11"/>
      <name val="HY중고딕"/>
      <family val="1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1"/>
      <name val="굴림"/>
      <family val="3"/>
      <charset val="129"/>
    </font>
    <font>
      <vertAlign val="superscript"/>
      <sz val="9"/>
      <name val="굴림"/>
      <family val="3"/>
      <charset val="129"/>
    </font>
    <font>
      <sz val="9"/>
      <name val="맑은 고딕"/>
      <family val="3"/>
      <charset val="129"/>
    </font>
    <font>
      <sz val="9"/>
      <color theme="1"/>
      <name val="굴림"/>
      <family val="3"/>
      <charset val="129"/>
    </font>
    <font>
      <b/>
      <sz val="12"/>
      <name val="HY중고딕"/>
      <family val="1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HY중고딕"/>
      <family val="1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바탕체"/>
      <family val="1"/>
      <charset val="129"/>
    </font>
    <font>
      <b/>
      <sz val="12"/>
      <color rgb="FF000000"/>
      <name val="굴림"/>
      <family val="3"/>
      <charset val="129"/>
    </font>
    <font>
      <sz val="9"/>
      <name val="HY중고딕"/>
      <family val="1"/>
      <charset val="129"/>
    </font>
    <font>
      <b/>
      <sz val="9"/>
      <color theme="1"/>
      <name val="굴림"/>
      <family val="3"/>
      <charset val="129"/>
    </font>
    <font>
      <b/>
      <sz val="12"/>
      <name val="맑은 고딕"/>
      <family val="3"/>
      <charset val="129"/>
    </font>
    <font>
      <b/>
      <sz val="12"/>
      <color theme="1"/>
      <name val="굴림"/>
      <family val="3"/>
      <charset val="129"/>
    </font>
    <font>
      <sz val="11"/>
      <color theme="1"/>
      <name val="HY중고딕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HY중고딕"/>
      <family val="1"/>
      <charset val="129"/>
    </font>
    <font>
      <b/>
      <sz val="9"/>
      <name val="돋움"/>
      <family val="3"/>
      <charset val="129"/>
    </font>
    <font>
      <sz val="9.5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theme="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72">
    <xf numFmtId="0" fontId="0" fillId="0" borderId="0">
      <alignment vertical="center"/>
    </xf>
    <xf numFmtId="0" fontId="1" fillId="0" borderId="0"/>
    <xf numFmtId="0" fontId="5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3" fillId="0" borderId="0"/>
    <xf numFmtId="182" fontId="7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9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1" fillId="0" borderId="0"/>
    <xf numFmtId="0" fontId="14" fillId="0" borderId="0"/>
    <xf numFmtId="0" fontId="9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4" fillId="0" borderId="0"/>
    <xf numFmtId="0" fontId="9" fillId="0" borderId="0"/>
    <xf numFmtId="0" fontId="15" fillId="0" borderId="0"/>
    <xf numFmtId="0" fontId="16" fillId="0" borderId="0"/>
    <xf numFmtId="0" fontId="12" fillId="0" borderId="0"/>
    <xf numFmtId="0" fontId="12" fillId="0" borderId="0"/>
    <xf numFmtId="0" fontId="15" fillId="0" borderId="0"/>
    <xf numFmtId="0" fontId="16" fillId="0" borderId="0"/>
    <xf numFmtId="0" fontId="10" fillId="0" borderId="0"/>
    <xf numFmtId="0" fontId="11" fillId="0" borderId="0"/>
    <xf numFmtId="0" fontId="17" fillId="0" borderId="0"/>
    <xf numFmtId="183" fontId="6" fillId="0" borderId="0" applyFont="0" applyFill="0" applyBorder="0" applyAlignment="0" applyProtection="0"/>
    <xf numFmtId="186" fontId="18" fillId="0" borderId="0"/>
    <xf numFmtId="185" fontId="6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9" fillId="0" borderId="0"/>
    <xf numFmtId="0" fontId="20" fillId="0" borderId="0" applyFill="0" applyBorder="0" applyAlignment="0" applyProtection="0"/>
    <xf numFmtId="189" fontId="18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8" fillId="0" borderId="0"/>
    <xf numFmtId="2" fontId="20" fillId="0" borderId="0" applyFill="0" applyBorder="0" applyAlignment="0" applyProtection="0"/>
    <xf numFmtId="38" fontId="21" fillId="2" borderId="0" applyNumberFormat="0" applyBorder="0" applyAlignment="0" applyProtection="0"/>
    <xf numFmtId="0" fontId="22" fillId="0" borderId="0">
      <alignment horizontal="left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1" fillId="3" borderId="3" applyNumberFormat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6" fillId="0" borderId="4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18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/>
    <xf numFmtId="0" fontId="26" fillId="0" borderId="0"/>
    <xf numFmtId="0" fontId="20" fillId="0" borderId="5" applyNumberFormat="0" applyFill="0" applyAlignment="0" applyProtection="0"/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27" fillId="0" borderId="0" applyFill="0" applyBorder="0" applyProtection="0">
      <alignment horizontal="left" shrinkToFit="1"/>
    </xf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0" fontId="28" fillId="0" borderId="0">
      <alignment horizontal="centerContinuous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horizontal="center" vertical="center"/>
    </xf>
    <xf numFmtId="0" fontId="31" fillId="0" borderId="0"/>
    <xf numFmtId="18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6" fillId="0" borderId="0"/>
    <xf numFmtId="0" fontId="5" fillId="0" borderId="0"/>
    <xf numFmtId="38" fontId="33" fillId="0" borderId="0" applyFont="0" applyFill="0" applyBorder="0" applyAlignment="0">
      <alignment vertical="center"/>
    </xf>
    <xf numFmtId="18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187" fontId="1" fillId="0" borderId="0">
      <alignment horizontal="right"/>
    </xf>
    <xf numFmtId="9" fontId="1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187" fontId="1" fillId="0" borderId="0">
      <alignment horizontal="right"/>
    </xf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196" fontId="18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" fillId="0" borderId="0"/>
    <xf numFmtId="187" fontId="4" fillId="0" borderId="0">
      <alignment horizontal="right"/>
    </xf>
    <xf numFmtId="187" fontId="4" fillId="0" borderId="0">
      <alignment horizontal="right"/>
    </xf>
    <xf numFmtId="0" fontId="5" fillId="0" borderId="0"/>
    <xf numFmtId="187" fontId="1" fillId="0" borderId="0">
      <alignment horizontal="right"/>
    </xf>
    <xf numFmtId="41" fontId="18" fillId="0" borderId="0" applyFont="0" applyFill="0" applyBorder="0" applyAlignment="0" applyProtection="0"/>
    <xf numFmtId="0" fontId="18" fillId="0" borderId="0"/>
    <xf numFmtId="41" fontId="4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183" fontId="54" fillId="0" borderId="0"/>
    <xf numFmtId="41" fontId="18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200" fontId="5" fillId="0" borderId="0" applyProtection="0"/>
    <xf numFmtId="0" fontId="5" fillId="0" borderId="0"/>
    <xf numFmtId="0" fontId="5" fillId="0" borderId="0"/>
    <xf numFmtId="0" fontId="68" fillId="0" borderId="0">
      <alignment vertical="center"/>
    </xf>
    <xf numFmtId="0" fontId="69" fillId="0" borderId="0">
      <alignment vertical="center"/>
    </xf>
    <xf numFmtId="187" fontId="73" fillId="0" borderId="0">
      <alignment horizontal="right"/>
    </xf>
    <xf numFmtId="41" fontId="69" fillId="0" borderId="0">
      <alignment vertical="center"/>
    </xf>
    <xf numFmtId="0" fontId="68" fillId="0" borderId="0">
      <alignment vertical="center"/>
    </xf>
    <xf numFmtId="0" fontId="69" fillId="0" borderId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69" fillId="0" borderId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69" fillId="0" borderId="0">
      <alignment vertical="center"/>
    </xf>
  </cellStyleXfs>
  <cellXfs count="625">
    <xf numFmtId="0" fontId="0" fillId="0" borderId="0" xfId="0">
      <alignment vertical="center"/>
    </xf>
    <xf numFmtId="187" fontId="38" fillId="0" borderId="0" xfId="246" applyFont="1" applyFill="1" applyProtection="1">
      <alignment horizontal="right"/>
    </xf>
    <xf numFmtId="187" fontId="39" fillId="0" borderId="0" xfId="246" applyFont="1" applyFill="1" applyAlignment="1" applyProtection="1">
      <alignment horizontal="right" vertical="center"/>
    </xf>
    <xf numFmtId="187" fontId="38" fillId="0" borderId="0" xfId="246" applyFont="1" applyFill="1" applyAlignment="1" applyProtection="1">
      <alignment horizontal="right" vertical="center"/>
    </xf>
    <xf numFmtId="187" fontId="40" fillId="0" borderId="0" xfId="246" applyFont="1" applyFill="1" applyAlignment="1" applyProtection="1">
      <alignment horizontal="right" vertical="center"/>
    </xf>
    <xf numFmtId="187" fontId="1" fillId="0" borderId="0" xfId="246" applyFill="1" applyProtection="1">
      <alignment horizontal="right"/>
    </xf>
    <xf numFmtId="187" fontId="1" fillId="0" borderId="0" xfId="246" applyFill="1" applyBorder="1" applyProtection="1">
      <alignment horizontal="right"/>
    </xf>
    <xf numFmtId="187" fontId="38" fillId="0" borderId="0" xfId="246" applyNumberFormat="1" applyFont="1" applyFill="1" applyAlignment="1" applyProtection="1">
      <alignment horizontal="right" vertical="center"/>
    </xf>
    <xf numFmtId="187" fontId="1" fillId="0" borderId="0" xfId="246" applyNumberFormat="1" applyFill="1" applyProtection="1">
      <alignment horizontal="right"/>
    </xf>
    <xf numFmtId="187" fontId="38" fillId="0" borderId="0" xfId="246" applyFont="1" applyFill="1" applyBorder="1" applyAlignment="1" applyProtection="1">
      <alignment horizontal="center" vertical="center"/>
    </xf>
    <xf numFmtId="187" fontId="44" fillId="0" borderId="0" xfId="246" applyFont="1" applyFill="1" applyAlignment="1" applyProtection="1">
      <alignment horizontal="right"/>
    </xf>
    <xf numFmtId="187" fontId="44" fillId="0" borderId="0" xfId="246" applyFont="1" applyFill="1" applyAlignment="1" applyProtection="1">
      <alignment horizontal="right" vertical="center"/>
    </xf>
    <xf numFmtId="187" fontId="44" fillId="0" borderId="0" xfId="246" applyFont="1" applyFill="1" applyBorder="1" applyAlignment="1" applyProtection="1">
      <alignment horizontal="right" vertical="center"/>
    </xf>
    <xf numFmtId="0" fontId="18" fillId="0" borderId="0" xfId="283" applyFont="1" applyFill="1">
      <alignment vertical="center"/>
    </xf>
    <xf numFmtId="0" fontId="18" fillId="0" borderId="0" xfId="283" applyFont="1" applyFill="1" applyBorder="1">
      <alignment vertical="center"/>
    </xf>
    <xf numFmtId="0" fontId="53" fillId="0" borderId="0" xfId="283" applyFont="1" applyFill="1" applyBorder="1" applyAlignment="1">
      <alignment horizontal="right" vertical="center"/>
    </xf>
    <xf numFmtId="0" fontId="53" fillId="0" borderId="0" xfId="283" applyFont="1" applyFill="1" applyBorder="1" applyAlignment="1">
      <alignment vertical="center"/>
    </xf>
    <xf numFmtId="0" fontId="53" fillId="0" borderId="0" xfId="283" applyFont="1" applyFill="1" applyBorder="1" applyAlignment="1">
      <alignment horizontal="left" vertical="center"/>
    </xf>
    <xf numFmtId="0" fontId="55" fillId="0" borderId="0" xfId="283" applyFont="1" applyFill="1">
      <alignment vertical="center"/>
    </xf>
    <xf numFmtId="0" fontId="55" fillId="0" borderId="0" xfId="283" applyFont="1" applyFill="1" applyBorder="1">
      <alignment vertical="center"/>
    </xf>
    <xf numFmtId="41" fontId="43" fillId="0" borderId="6" xfId="303" applyFont="1" applyFill="1" applyBorder="1" applyAlignment="1">
      <alignment horizontal="center" vertical="center" wrapText="1"/>
    </xf>
    <xf numFmtId="41" fontId="43" fillId="0" borderId="0" xfId="303" applyFont="1" applyFill="1" applyBorder="1" applyAlignment="1" applyProtection="1">
      <alignment horizontal="center" vertical="center" wrapText="1"/>
    </xf>
    <xf numFmtId="41" fontId="43" fillId="0" borderId="0" xfId="303" applyFont="1" applyFill="1" applyBorder="1" applyAlignment="1">
      <alignment horizontal="center" vertical="center" wrapText="1"/>
    </xf>
    <xf numFmtId="41" fontId="43" fillId="0" borderId="0" xfId="303" applyFont="1" applyFill="1" applyBorder="1" applyAlignment="1">
      <alignment horizontal="center" vertical="center"/>
    </xf>
    <xf numFmtId="0" fontId="48" fillId="0" borderId="0" xfId="283" applyFont="1" applyFill="1">
      <alignment vertical="center"/>
    </xf>
    <xf numFmtId="0" fontId="48" fillId="0" borderId="0" xfId="283" applyFont="1" applyFill="1" applyBorder="1">
      <alignment vertical="center"/>
    </xf>
    <xf numFmtId="0" fontId="53" fillId="0" borderId="13" xfId="283" applyFont="1" applyFill="1" applyBorder="1" applyAlignment="1">
      <alignment vertical="center"/>
    </xf>
    <xf numFmtId="0" fontId="57" fillId="0" borderId="0" xfId="283" applyFont="1" applyFill="1" applyAlignment="1">
      <alignment vertical="top"/>
    </xf>
    <xf numFmtId="0" fontId="57" fillId="0" borderId="0" xfId="283" applyFont="1" applyFill="1" applyBorder="1" applyAlignment="1">
      <alignment vertical="top"/>
    </xf>
    <xf numFmtId="0" fontId="48" fillId="0" borderId="0" xfId="283" applyFont="1" applyFill="1" applyBorder="1" applyAlignment="1">
      <alignment vertical="top"/>
    </xf>
    <xf numFmtId="0" fontId="43" fillId="0" borderId="0" xfId="283" applyFont="1" applyFill="1" applyBorder="1" applyAlignment="1">
      <alignment vertical="center" wrapText="1"/>
    </xf>
    <xf numFmtId="0" fontId="43" fillId="0" borderId="0" xfId="283" applyFont="1" applyFill="1" applyBorder="1" applyAlignment="1">
      <alignment horizontal="center" vertical="center" wrapText="1"/>
    </xf>
    <xf numFmtId="0" fontId="43" fillId="0" borderId="16" xfId="283" applyFont="1" applyFill="1" applyBorder="1" applyAlignment="1">
      <alignment horizontal="center" vertical="center" wrapText="1"/>
    </xf>
    <xf numFmtId="0" fontId="56" fillId="0" borderId="0" xfId="283" applyFont="1" applyFill="1" applyBorder="1" applyAlignment="1">
      <alignment vertical="center" wrapText="1"/>
    </xf>
    <xf numFmtId="0" fontId="53" fillId="0" borderId="13" xfId="283" applyFont="1" applyFill="1" applyBorder="1" applyAlignment="1">
      <alignment horizontal="right" vertical="center"/>
    </xf>
    <xf numFmtId="0" fontId="53" fillId="0" borderId="0" xfId="283" applyFont="1" applyFill="1" applyBorder="1" applyAlignment="1"/>
    <xf numFmtId="0" fontId="59" fillId="0" borderId="0" xfId="283" applyFont="1" applyFill="1">
      <alignment vertical="center"/>
    </xf>
    <xf numFmtId="0" fontId="60" fillId="0" borderId="0" xfId="283" applyFont="1" applyFill="1" applyBorder="1" applyAlignment="1">
      <alignment vertical="center"/>
    </xf>
    <xf numFmtId="41" fontId="56" fillId="4" borderId="10" xfId="303" applyFont="1" applyFill="1" applyBorder="1" applyAlignment="1">
      <alignment horizontal="center" vertical="center" wrapText="1"/>
    </xf>
    <xf numFmtId="41" fontId="56" fillId="4" borderId="13" xfId="303" applyFont="1" applyFill="1" applyBorder="1" applyAlignment="1">
      <alignment horizontal="center" vertical="center" wrapText="1"/>
    </xf>
    <xf numFmtId="0" fontId="59" fillId="0" borderId="0" xfId="283" applyFont="1" applyFill="1" applyBorder="1" applyAlignment="1">
      <alignment vertical="center"/>
    </xf>
    <xf numFmtId="0" fontId="48" fillId="0" borderId="0" xfId="283" applyFont="1" applyFill="1" applyBorder="1" applyAlignment="1">
      <alignment horizontal="right" vertical="center"/>
    </xf>
    <xf numFmtId="0" fontId="43" fillId="0" borderId="0" xfId="283" applyFont="1" applyFill="1" applyBorder="1" applyAlignment="1">
      <alignment vertical="center"/>
    </xf>
    <xf numFmtId="0" fontId="59" fillId="0" borderId="0" xfId="283" applyFont="1" applyFill="1" applyBorder="1">
      <alignment vertical="center"/>
    </xf>
    <xf numFmtId="198" fontId="46" fillId="0" borderId="0" xfId="304" applyNumberFormat="1" applyFont="1" applyFill="1" applyBorder="1" applyAlignment="1" applyProtection="1">
      <alignment horizontal="right"/>
    </xf>
    <xf numFmtId="0" fontId="61" fillId="0" borderId="0" xfId="283" applyFont="1" applyFill="1">
      <alignment vertical="center"/>
    </xf>
    <xf numFmtId="0" fontId="62" fillId="0" borderId="0" xfId="283" applyFont="1" applyFill="1" applyBorder="1" applyAlignment="1">
      <alignment horizontal="center" vertical="center"/>
    </xf>
    <xf numFmtId="0" fontId="56" fillId="0" borderId="18" xfId="283" applyFont="1" applyFill="1" applyBorder="1" applyAlignment="1">
      <alignment vertical="center"/>
    </xf>
    <xf numFmtId="41" fontId="56" fillId="4" borderId="10" xfId="303" applyFont="1" applyFill="1" applyBorder="1" applyAlignment="1">
      <alignment vertical="center"/>
    </xf>
    <xf numFmtId="41" fontId="56" fillId="4" borderId="13" xfId="303" applyFont="1" applyFill="1" applyBorder="1" applyAlignment="1">
      <alignment vertical="center"/>
    </xf>
    <xf numFmtId="0" fontId="43" fillId="0" borderId="18" xfId="283" applyFont="1" applyFill="1" applyBorder="1" applyAlignment="1">
      <alignment horizontal="center" vertical="center" wrapText="1"/>
    </xf>
    <xf numFmtId="0" fontId="43" fillId="0" borderId="18" xfId="283" applyFont="1" applyFill="1" applyBorder="1" applyAlignment="1">
      <alignment vertical="center" wrapText="1"/>
    </xf>
    <xf numFmtId="0" fontId="18" fillId="0" borderId="0" xfId="283" applyFont="1" applyFill="1" applyAlignment="1">
      <alignment horizontal="center" vertical="center"/>
    </xf>
    <xf numFmtId="0" fontId="48" fillId="0" borderId="0" xfId="283" applyFont="1" applyFill="1" applyBorder="1" applyAlignment="1"/>
    <xf numFmtId="0" fontId="53" fillId="0" borderId="0" xfId="283" applyFont="1" applyFill="1" applyBorder="1" applyAlignment="1">
      <alignment horizontal="right" vertical="center" indent="1"/>
    </xf>
    <xf numFmtId="0" fontId="55" fillId="0" borderId="0" xfId="283" applyFont="1" applyFill="1" applyAlignment="1">
      <alignment horizontal="center" vertical="center"/>
    </xf>
    <xf numFmtId="0" fontId="63" fillId="0" borderId="23" xfId="283" applyFont="1" applyFill="1" applyBorder="1" applyAlignment="1">
      <alignment horizontal="center" vertical="center" wrapText="1"/>
    </xf>
    <xf numFmtId="0" fontId="59" fillId="0" borderId="0" xfId="283" applyFont="1" applyFill="1" applyAlignment="1"/>
    <xf numFmtId="0" fontId="18" fillId="0" borderId="0" xfId="283" applyFont="1" applyFill="1" applyAlignment="1"/>
    <xf numFmtId="0" fontId="63" fillId="0" borderId="0" xfId="283" applyFont="1" applyFill="1">
      <alignment vertical="center"/>
    </xf>
    <xf numFmtId="0" fontId="55" fillId="0" borderId="0" xfId="283" applyFont="1" applyFill="1" applyAlignment="1"/>
    <xf numFmtId="0" fontId="57" fillId="0" borderId="0" xfId="283" applyFont="1" applyAlignment="1">
      <alignment vertical="top"/>
    </xf>
    <xf numFmtId="0" fontId="57" fillId="0" borderId="0" xfId="283" applyFont="1" applyBorder="1" applyAlignment="1">
      <alignment vertical="top"/>
    </xf>
    <xf numFmtId="0" fontId="18" fillId="0" borderId="0" xfId="283" applyFont="1">
      <alignment vertical="center"/>
    </xf>
    <xf numFmtId="0" fontId="18" fillId="0" borderId="0" xfId="283" applyFont="1" applyBorder="1">
      <alignment vertical="center"/>
    </xf>
    <xf numFmtId="0" fontId="59" fillId="0" borderId="0" xfId="283" applyFont="1">
      <alignment vertical="center"/>
    </xf>
    <xf numFmtId="0" fontId="59" fillId="0" borderId="0" xfId="283" applyFont="1" applyBorder="1">
      <alignment vertical="center"/>
    </xf>
    <xf numFmtId="0" fontId="55" fillId="0" borderId="0" xfId="283" applyFont="1">
      <alignment vertical="center"/>
    </xf>
    <xf numFmtId="0" fontId="53" fillId="0" borderId="0" xfId="283" applyFont="1" applyFill="1" applyBorder="1">
      <alignment vertical="center"/>
    </xf>
    <xf numFmtId="41" fontId="43" fillId="0" borderId="0" xfId="282" applyFont="1" applyFill="1" applyBorder="1" applyAlignment="1">
      <alignment horizontal="center" vertical="center" wrapText="1"/>
    </xf>
    <xf numFmtId="41" fontId="43" fillId="0" borderId="6" xfId="282" applyFont="1" applyFill="1" applyBorder="1" applyAlignment="1">
      <alignment horizontal="center" vertical="center" wrapText="1"/>
    </xf>
    <xf numFmtId="41" fontId="56" fillId="4" borderId="13" xfId="282" applyFont="1" applyFill="1" applyBorder="1" applyAlignment="1">
      <alignment horizontal="center" vertical="center" wrapText="1"/>
    </xf>
    <xf numFmtId="41" fontId="56" fillId="4" borderId="10" xfId="282" applyFont="1" applyFill="1" applyBorder="1" applyAlignment="1">
      <alignment horizontal="center" vertical="center" wrapText="1"/>
    </xf>
    <xf numFmtId="0" fontId="56" fillId="0" borderId="0" xfId="283" applyFont="1" applyFill="1">
      <alignment vertical="center"/>
    </xf>
    <xf numFmtId="0" fontId="43" fillId="0" borderId="0" xfId="283" applyFont="1" applyFill="1">
      <alignment vertical="center"/>
    </xf>
    <xf numFmtId="0" fontId="67" fillId="0" borderId="0" xfId="283" applyFont="1" applyFill="1" applyAlignment="1">
      <alignment vertical="top"/>
    </xf>
    <xf numFmtId="0" fontId="67" fillId="0" borderId="0" xfId="283" applyFont="1" applyFill="1" applyBorder="1" applyAlignment="1">
      <alignment vertical="top"/>
    </xf>
    <xf numFmtId="0" fontId="53" fillId="0" borderId="0" xfId="283" applyFont="1" applyFill="1" applyBorder="1" applyAlignment="1">
      <alignment vertical="center" shrinkToFit="1"/>
    </xf>
    <xf numFmtId="0" fontId="48" fillId="0" borderId="0" xfId="283" applyFont="1" applyFill="1" applyAlignment="1">
      <alignment vertical="top"/>
    </xf>
    <xf numFmtId="0" fontId="53" fillId="0" borderId="0" xfId="283" applyFont="1" applyFill="1" applyBorder="1" applyAlignment="1">
      <alignment horizontal="right" vertical="top"/>
    </xf>
    <xf numFmtId="0" fontId="56" fillId="0" borderId="0" xfId="283" applyFont="1" applyFill="1" applyBorder="1" applyAlignment="1">
      <alignment horizontal="center" vertical="center"/>
    </xf>
    <xf numFmtId="41" fontId="56" fillId="4" borderId="10" xfId="303" applyFont="1" applyFill="1" applyBorder="1" applyAlignment="1">
      <alignment horizontal="center" vertical="center"/>
    </xf>
    <xf numFmtId="41" fontId="56" fillId="4" borderId="13" xfId="30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center" vertical="center"/>
    </xf>
    <xf numFmtId="0" fontId="43" fillId="0" borderId="0" xfId="283" applyFont="1" applyFill="1" applyBorder="1">
      <alignment vertical="center"/>
    </xf>
    <xf numFmtId="0" fontId="48" fillId="0" borderId="0" xfId="283" applyFont="1" applyFill="1" applyAlignment="1">
      <alignment vertical="center"/>
    </xf>
    <xf numFmtId="0" fontId="48" fillId="0" borderId="0" xfId="283" applyFont="1" applyFill="1" applyBorder="1" applyAlignment="1">
      <alignment vertical="center"/>
    </xf>
    <xf numFmtId="0" fontId="53" fillId="0" borderId="0" xfId="283" applyFont="1" applyFill="1" applyAlignment="1">
      <alignment vertical="center"/>
    </xf>
    <xf numFmtId="0" fontId="43" fillId="0" borderId="0" xfId="306" applyFont="1" applyFill="1" applyBorder="1" applyAlignment="1">
      <alignment vertical="center" wrapText="1"/>
    </xf>
    <xf numFmtId="0" fontId="57" fillId="0" borderId="0" xfId="283" applyFont="1" applyFill="1">
      <alignment vertical="center"/>
    </xf>
    <xf numFmtId="0" fontId="43" fillId="0" borderId="26" xfId="283" applyFont="1" applyFill="1" applyBorder="1" applyAlignment="1">
      <alignment horizontal="center" vertical="center" wrapText="1"/>
    </xf>
    <xf numFmtId="199" fontId="43" fillId="0" borderId="0" xfId="303" applyNumberFormat="1" applyFont="1" applyFill="1" applyBorder="1" applyAlignment="1">
      <alignment horizontal="center" vertical="center" wrapText="1"/>
    </xf>
    <xf numFmtId="0" fontId="56" fillId="4" borderId="30" xfId="283" applyFont="1" applyFill="1" applyBorder="1" applyAlignment="1">
      <alignment horizontal="center" vertical="center"/>
    </xf>
    <xf numFmtId="0" fontId="43" fillId="0" borderId="5" xfId="283" applyFont="1" applyFill="1" applyBorder="1" applyAlignment="1">
      <alignment horizontal="center" vertical="center" wrapText="1"/>
    </xf>
    <xf numFmtId="41" fontId="43" fillId="0" borderId="38" xfId="303" applyFont="1" applyFill="1" applyBorder="1" applyAlignment="1">
      <alignment horizontal="center" vertical="center" wrapText="1"/>
    </xf>
    <xf numFmtId="41" fontId="56" fillId="4" borderId="37" xfId="303" applyFont="1" applyFill="1" applyBorder="1" applyAlignment="1">
      <alignment horizontal="center" vertical="center"/>
    </xf>
    <xf numFmtId="41" fontId="43" fillId="0" borderId="16" xfId="282" applyFont="1" applyFill="1" applyBorder="1" applyAlignment="1">
      <alignment horizontal="center" vertical="center"/>
    </xf>
    <xf numFmtId="41" fontId="43" fillId="0" borderId="0" xfId="282" applyFont="1" applyFill="1" applyBorder="1" applyAlignment="1">
      <alignment horizontal="center" vertical="center"/>
    </xf>
    <xf numFmtId="41" fontId="43" fillId="0" borderId="6" xfId="282" applyFont="1" applyFill="1" applyBorder="1" applyAlignment="1">
      <alignment horizontal="center" vertical="center"/>
    </xf>
    <xf numFmtId="0" fontId="43" fillId="0" borderId="0" xfId="283" applyFont="1" applyFill="1" applyAlignment="1">
      <alignment vertical="center"/>
    </xf>
    <xf numFmtId="41" fontId="56" fillId="4" borderId="13" xfId="282" applyFont="1" applyFill="1" applyBorder="1" applyAlignment="1">
      <alignment horizontal="right" vertical="center"/>
    </xf>
    <xf numFmtId="41" fontId="43" fillId="0" borderId="42" xfId="282" applyFont="1" applyFill="1" applyBorder="1" applyAlignment="1">
      <alignment horizontal="center" vertical="center"/>
    </xf>
    <xf numFmtId="41" fontId="43" fillId="0" borderId="10" xfId="282" applyFont="1" applyFill="1" applyBorder="1" applyAlignment="1">
      <alignment horizontal="center" vertical="center"/>
    </xf>
    <xf numFmtId="41" fontId="43" fillId="0" borderId="6" xfId="303" applyFont="1" applyFill="1" applyBorder="1" applyAlignment="1">
      <alignment horizontal="center" vertical="center"/>
    </xf>
    <xf numFmtId="41" fontId="56" fillId="4" borderId="10" xfId="282" applyFont="1" applyFill="1" applyBorder="1" applyAlignment="1">
      <alignment horizontal="right" vertical="center"/>
    </xf>
    <xf numFmtId="0" fontId="75" fillId="0" borderId="0" xfId="283" applyFont="1" applyFill="1" applyAlignment="1">
      <alignment vertical="top"/>
    </xf>
    <xf numFmtId="0" fontId="56" fillId="0" borderId="0" xfId="283" applyFont="1" applyFill="1" applyAlignment="1">
      <alignment vertical="top"/>
    </xf>
    <xf numFmtId="0" fontId="56" fillId="0" borderId="0" xfId="283" applyFont="1" applyFill="1" applyBorder="1" applyAlignment="1">
      <alignment vertical="top"/>
    </xf>
    <xf numFmtId="0" fontId="75" fillId="0" borderId="0" xfId="283" applyFont="1" applyFill="1" applyBorder="1" applyAlignment="1">
      <alignment vertical="top"/>
    </xf>
    <xf numFmtId="0" fontId="43" fillId="0" borderId="0" xfId="0" applyFont="1" applyFill="1" applyBorder="1" applyAlignment="1">
      <alignment vertical="center"/>
    </xf>
    <xf numFmtId="0" fontId="43" fillId="0" borderId="48" xfId="283" applyNumberFormat="1" applyFont="1" applyFill="1" applyBorder="1" applyAlignment="1">
      <alignment horizontal="center" vertical="center" wrapText="1"/>
    </xf>
    <xf numFmtId="0" fontId="43" fillId="0" borderId="27" xfId="283" applyNumberFormat="1" applyFont="1" applyFill="1" applyBorder="1" applyAlignment="1">
      <alignment horizontal="center" vertical="center" wrapText="1"/>
    </xf>
    <xf numFmtId="0" fontId="43" fillId="0" borderId="34" xfId="283" applyNumberFormat="1" applyFont="1" applyFill="1" applyBorder="1" applyAlignment="1">
      <alignment horizontal="center" vertical="center" wrapText="1"/>
    </xf>
    <xf numFmtId="49" fontId="43" fillId="0" borderId="27" xfId="283" applyNumberFormat="1" applyFont="1" applyFill="1" applyBorder="1" applyAlignment="1" applyProtection="1">
      <alignment horizontal="center" vertical="center" wrapText="1"/>
    </xf>
    <xf numFmtId="49" fontId="43" fillId="0" borderId="27" xfId="302" applyNumberFormat="1" applyFont="1" applyFill="1" applyBorder="1" applyAlignment="1" applyProtection="1">
      <alignment horizontal="center" vertical="center" wrapText="1"/>
    </xf>
    <xf numFmtId="49" fontId="43" fillId="0" borderId="27" xfId="283" applyNumberFormat="1" applyFont="1" applyFill="1" applyBorder="1" applyAlignment="1">
      <alignment horizontal="center" vertical="center" wrapText="1"/>
    </xf>
    <xf numFmtId="0" fontId="43" fillId="0" borderId="28" xfId="283" applyNumberFormat="1" applyFont="1" applyFill="1" applyBorder="1" applyAlignment="1">
      <alignment horizontal="center" vertical="center"/>
    </xf>
    <xf numFmtId="0" fontId="56" fillId="4" borderId="28" xfId="283" applyNumberFormat="1" applyFont="1" applyFill="1" applyBorder="1" applyAlignment="1">
      <alignment horizontal="center" vertical="center"/>
    </xf>
    <xf numFmtId="187" fontId="50" fillId="0" borderId="0" xfId="246" applyFont="1" applyFill="1" applyAlignment="1" applyProtection="1">
      <alignment horizontal="right" vertical="top"/>
    </xf>
    <xf numFmtId="187" fontId="43" fillId="0" borderId="0" xfId="246" applyFont="1" applyFill="1" applyAlignment="1" applyProtection="1">
      <alignment horizontal="left"/>
    </xf>
    <xf numFmtId="187" fontId="43" fillId="0" borderId="0" xfId="246" applyFont="1" applyFill="1" applyProtection="1">
      <alignment horizontal="right"/>
    </xf>
    <xf numFmtId="187" fontId="43" fillId="0" borderId="0" xfId="246" applyFont="1" applyFill="1" applyAlignment="1" applyProtection="1">
      <alignment horizontal="right"/>
    </xf>
    <xf numFmtId="187" fontId="43" fillId="0" borderId="0" xfId="249" applyFont="1" applyFill="1" applyProtection="1">
      <alignment horizontal="right"/>
    </xf>
    <xf numFmtId="187" fontId="43" fillId="0" borderId="9" xfId="246" applyNumberFormat="1" applyFont="1" applyFill="1" applyBorder="1" applyAlignment="1" applyProtection="1">
      <alignment horizontal="center" vertical="center"/>
    </xf>
    <xf numFmtId="187" fontId="43" fillId="0" borderId="9" xfId="246" applyFont="1" applyFill="1" applyBorder="1" applyAlignment="1" applyProtection="1">
      <alignment horizontal="center" vertical="center"/>
    </xf>
    <xf numFmtId="0" fontId="66" fillId="0" borderId="0" xfId="0" applyFont="1" applyBorder="1">
      <alignment vertical="center"/>
    </xf>
    <xf numFmtId="197" fontId="43" fillId="0" borderId="0" xfId="246" applyNumberFormat="1" applyFont="1" applyFill="1" applyBorder="1" applyAlignment="1" applyProtection="1">
      <alignment horizontal="left" vertical="center"/>
    </xf>
    <xf numFmtId="187" fontId="43" fillId="0" borderId="0" xfId="246" applyFont="1" applyFill="1" applyAlignment="1" applyProtection="1">
      <alignment horizontal="right" vertical="center"/>
    </xf>
    <xf numFmtId="187" fontId="43" fillId="0" borderId="0" xfId="246" applyNumberFormat="1" applyFont="1" applyFill="1" applyAlignment="1" applyProtection="1">
      <alignment horizontal="right" vertical="center"/>
    </xf>
    <xf numFmtId="187" fontId="43" fillId="0" borderId="0" xfId="246" applyFont="1" applyFill="1" applyBorder="1" applyAlignment="1" applyProtection="1">
      <alignment horizontal="right" vertical="center"/>
    </xf>
    <xf numFmtId="187" fontId="43" fillId="0" borderId="0" xfId="246" applyNumberFormat="1" applyFont="1" applyFill="1" applyBorder="1" applyAlignment="1" applyProtection="1">
      <alignment horizontal="right" vertical="center"/>
    </xf>
    <xf numFmtId="41" fontId="66" fillId="0" borderId="6" xfId="282" applyFont="1" applyBorder="1" applyAlignment="1">
      <alignment horizontal="right" vertical="center"/>
    </xf>
    <xf numFmtId="197" fontId="43" fillId="0" borderId="28" xfId="246" applyNumberFormat="1" applyFont="1" applyFill="1" applyBorder="1" applyAlignment="1" applyProtection="1">
      <alignment horizontal="center" vertical="center"/>
    </xf>
    <xf numFmtId="197" fontId="43" fillId="0" borderId="30" xfId="246" applyNumberFormat="1" applyFont="1" applyFill="1" applyBorder="1" applyAlignment="1" applyProtection="1">
      <alignment horizontal="center" vertical="center"/>
    </xf>
    <xf numFmtId="187" fontId="43" fillId="0" borderId="33" xfId="246" applyNumberFormat="1" applyFont="1" applyFill="1" applyBorder="1" applyAlignment="1" applyProtection="1">
      <alignment horizontal="center" vertical="center"/>
    </xf>
    <xf numFmtId="187" fontId="43" fillId="0" borderId="33" xfId="249" applyFont="1" applyFill="1" applyBorder="1" applyAlignment="1" applyProtection="1">
      <alignment horizontal="center" vertical="center"/>
    </xf>
    <xf numFmtId="0" fontId="68" fillId="0" borderId="0" xfId="312" applyNumberFormat="1">
      <alignment vertical="center"/>
    </xf>
    <xf numFmtId="0" fontId="70" fillId="0" borderId="0" xfId="313" applyNumberFormat="1" applyFont="1" applyFill="1" applyBorder="1" applyAlignment="1">
      <alignment horizontal="right" vertical="center"/>
    </xf>
    <xf numFmtId="0" fontId="70" fillId="0" borderId="0" xfId="313" applyNumberFormat="1" applyFont="1" applyFill="1" applyBorder="1" applyAlignment="1">
      <alignment vertical="center"/>
    </xf>
    <xf numFmtId="0" fontId="71" fillId="0" borderId="0" xfId="313" applyNumberFormat="1" applyFont="1" applyFill="1">
      <alignment vertical="center"/>
    </xf>
    <xf numFmtId="0" fontId="70" fillId="0" borderId="0" xfId="313" applyNumberFormat="1" applyFont="1" applyFill="1" applyBorder="1">
      <alignment vertical="center"/>
    </xf>
    <xf numFmtId="41" fontId="76" fillId="4" borderId="10" xfId="303" applyFont="1" applyFill="1" applyBorder="1" applyAlignment="1">
      <alignment horizontal="center" vertical="center"/>
    </xf>
    <xf numFmtId="41" fontId="76" fillId="4" borderId="13" xfId="303" applyFont="1" applyFill="1" applyBorder="1" applyAlignment="1">
      <alignment horizontal="center" vertical="center"/>
    </xf>
    <xf numFmtId="41" fontId="76" fillId="4" borderId="55" xfId="303" applyFont="1" applyFill="1" applyBorder="1" applyAlignment="1">
      <alignment horizontal="center" vertical="center"/>
    </xf>
    <xf numFmtId="0" fontId="72" fillId="4" borderId="30" xfId="313" applyNumberFormat="1" applyFont="1" applyFill="1" applyBorder="1" applyAlignment="1">
      <alignment horizontal="center" vertical="center" wrapText="1"/>
    </xf>
    <xf numFmtId="41" fontId="66" fillId="0" borderId="6" xfId="303" applyFont="1" applyFill="1" applyBorder="1" applyAlignment="1">
      <alignment horizontal="center" vertical="center"/>
    </xf>
    <xf numFmtId="41" fontId="66" fillId="0" borderId="0" xfId="303" applyFont="1" applyFill="1" applyBorder="1" applyAlignment="1">
      <alignment horizontal="center" vertical="center"/>
    </xf>
    <xf numFmtId="41" fontId="66" fillId="0" borderId="44" xfId="303" applyFont="1" applyFill="1" applyBorder="1" applyAlignment="1">
      <alignment horizontal="center" vertical="center"/>
    </xf>
    <xf numFmtId="0" fontId="46" fillId="0" borderId="28" xfId="313" applyNumberFormat="1" applyFont="1" applyFill="1" applyBorder="1" applyAlignment="1">
      <alignment horizontal="center" vertical="center" wrapText="1"/>
    </xf>
    <xf numFmtId="41" fontId="66" fillId="0" borderId="56" xfId="303" applyFont="1" applyFill="1" applyBorder="1" applyAlignment="1">
      <alignment horizontal="center" vertical="center"/>
    </xf>
    <xf numFmtId="0" fontId="46" fillId="0" borderId="27" xfId="313" applyNumberFormat="1" applyFont="1" applyFill="1" applyBorder="1" applyAlignment="1">
      <alignment horizontal="center" vertical="center" wrapText="1"/>
    </xf>
    <xf numFmtId="0" fontId="46" fillId="0" borderId="29" xfId="313" applyNumberFormat="1" applyFont="1" applyFill="1" applyBorder="1" applyAlignment="1">
      <alignment horizontal="center" vertical="center" wrapText="1"/>
    </xf>
    <xf numFmtId="0" fontId="46" fillId="0" borderId="0" xfId="313" applyNumberFormat="1" applyFont="1" applyFill="1" applyBorder="1">
      <alignment vertical="center"/>
    </xf>
    <xf numFmtId="41" fontId="66" fillId="0" borderId="45" xfId="303" applyFont="1" applyFill="1" applyBorder="1" applyAlignment="1">
      <alignment horizontal="center" vertical="center"/>
    </xf>
    <xf numFmtId="41" fontId="66" fillId="0" borderId="57" xfId="303" applyFont="1" applyFill="1" applyBorder="1" applyAlignment="1">
      <alignment horizontal="center" vertical="center"/>
    </xf>
    <xf numFmtId="0" fontId="46" fillId="0" borderId="34" xfId="313" applyNumberFormat="1" applyFont="1" applyFill="1" applyBorder="1" applyAlignment="1">
      <alignment horizontal="center" vertical="center" wrapText="1"/>
    </xf>
    <xf numFmtId="201" fontId="46" fillId="0" borderId="34" xfId="313" applyNumberFormat="1" applyFont="1" applyFill="1" applyBorder="1" applyAlignment="1">
      <alignment horizontal="center" vertical="center" wrapText="1"/>
    </xf>
    <xf numFmtId="0" fontId="70" fillId="0" borderId="13" xfId="313" applyNumberFormat="1" applyFont="1" applyFill="1" applyBorder="1" applyAlignment="1">
      <alignment vertical="center"/>
    </xf>
    <xf numFmtId="41" fontId="43" fillId="0" borderId="0" xfId="303" applyFont="1" applyFill="1" applyBorder="1" applyAlignment="1">
      <alignment vertical="center"/>
    </xf>
    <xf numFmtId="41" fontId="43" fillId="0" borderId="6" xfId="303" applyFont="1" applyFill="1" applyBorder="1" applyAlignment="1">
      <alignment vertical="center"/>
    </xf>
    <xf numFmtId="0" fontId="43" fillId="0" borderId="0" xfId="283" applyFont="1" applyFill="1" applyBorder="1" applyAlignment="1">
      <alignment horizontal="right" vertical="center"/>
    </xf>
    <xf numFmtId="41" fontId="43" fillId="0" borderId="58" xfId="303" applyFont="1" applyFill="1" applyBorder="1" applyAlignment="1">
      <alignment horizontal="center" vertical="center" wrapText="1"/>
    </xf>
    <xf numFmtId="41" fontId="43" fillId="0" borderId="53" xfId="303" applyFont="1" applyFill="1" applyBorder="1" applyAlignment="1">
      <alignment horizontal="center" vertical="center" wrapText="1"/>
    </xf>
    <xf numFmtId="41" fontId="43" fillId="0" borderId="53" xfId="282" applyFont="1" applyFill="1" applyBorder="1" applyAlignment="1">
      <alignment horizontal="center" vertical="center" wrapText="1"/>
    </xf>
    <xf numFmtId="41" fontId="43" fillId="0" borderId="60" xfId="303" applyFont="1" applyFill="1" applyBorder="1" applyAlignment="1">
      <alignment horizontal="center" vertical="center"/>
    </xf>
    <xf numFmtId="41" fontId="43" fillId="0" borderId="61" xfId="303" applyFont="1" applyFill="1" applyBorder="1" applyAlignment="1">
      <alignment horizontal="center" vertical="center"/>
    </xf>
    <xf numFmtId="41" fontId="43" fillId="0" borderId="61" xfId="282" applyFont="1" applyFill="1" applyBorder="1" applyAlignment="1">
      <alignment horizontal="center" vertical="center"/>
    </xf>
    <xf numFmtId="41" fontId="43" fillId="0" borderId="63" xfId="303" applyFont="1" applyFill="1" applyBorder="1" applyAlignment="1">
      <alignment horizontal="center" vertical="center"/>
    </xf>
    <xf numFmtId="41" fontId="43" fillId="0" borderId="64" xfId="303" applyFont="1" applyFill="1" applyBorder="1" applyAlignment="1">
      <alignment horizontal="center" vertical="center"/>
    </xf>
    <xf numFmtId="41" fontId="43" fillId="0" borderId="64" xfId="282" applyFont="1" applyFill="1" applyBorder="1" applyAlignment="1">
      <alignment horizontal="center" vertical="center"/>
    </xf>
    <xf numFmtId="41" fontId="43" fillId="0" borderId="46" xfId="303" applyFont="1" applyFill="1" applyBorder="1" applyAlignment="1" applyProtection="1">
      <alignment horizontal="center" vertical="center" wrapText="1"/>
    </xf>
    <xf numFmtId="41" fontId="43" fillId="0" borderId="6" xfId="303" applyFont="1" applyFill="1" applyBorder="1" applyAlignment="1" applyProtection="1">
      <alignment horizontal="center" vertical="center" wrapText="1"/>
    </xf>
    <xf numFmtId="41" fontId="43" fillId="0" borderId="63" xfId="303" applyFont="1" applyFill="1" applyBorder="1" applyAlignment="1">
      <alignment horizontal="center" vertical="center" wrapText="1"/>
    </xf>
    <xf numFmtId="41" fontId="43" fillId="0" borderId="64" xfId="303" applyFont="1" applyFill="1" applyBorder="1" applyAlignment="1">
      <alignment horizontal="center" vertical="center" wrapText="1"/>
    </xf>
    <xf numFmtId="41" fontId="43" fillId="0" borderId="60" xfId="303" applyFont="1" applyFill="1" applyBorder="1" applyAlignment="1">
      <alignment horizontal="center" vertical="center" wrapText="1"/>
    </xf>
    <xf numFmtId="41" fontId="43" fillId="0" borderId="61" xfId="303" applyFont="1" applyFill="1" applyBorder="1" applyAlignment="1">
      <alignment horizontal="center" vertical="center" wrapText="1"/>
    </xf>
    <xf numFmtId="41" fontId="66" fillId="0" borderId="6" xfId="282" applyFont="1" applyBorder="1">
      <alignment vertical="center"/>
    </xf>
    <xf numFmtId="197" fontId="56" fillId="4" borderId="28" xfId="246" applyNumberFormat="1" applyFont="1" applyFill="1" applyBorder="1" applyAlignment="1" applyProtection="1">
      <alignment horizontal="center" vertical="center"/>
    </xf>
    <xf numFmtId="187" fontId="43" fillId="0" borderId="0" xfId="246" applyFont="1" applyFill="1" applyBorder="1" applyAlignment="1" applyProtection="1">
      <alignment horizontal="right"/>
    </xf>
    <xf numFmtId="0" fontId="66" fillId="0" borderId="53" xfId="0" applyFont="1" applyBorder="1">
      <alignment vertical="center"/>
    </xf>
    <xf numFmtId="0" fontId="66" fillId="0" borderId="38" xfId="0" applyFont="1" applyBorder="1">
      <alignment vertical="center"/>
    </xf>
    <xf numFmtId="0" fontId="66" fillId="0" borderId="38" xfId="0" applyFont="1" applyFill="1" applyBorder="1">
      <alignment vertical="center"/>
    </xf>
    <xf numFmtId="0" fontId="43" fillId="0" borderId="13" xfId="283" applyFont="1" applyFill="1" applyBorder="1" applyAlignment="1">
      <alignment vertical="center"/>
    </xf>
    <xf numFmtId="0" fontId="43" fillId="0" borderId="0" xfId="283" applyFont="1" applyFill="1" applyBorder="1" applyAlignment="1"/>
    <xf numFmtId="0" fontId="43" fillId="0" borderId="13" xfId="283" applyFont="1" applyFill="1" applyBorder="1" applyAlignment="1">
      <alignment horizontal="right" vertical="center"/>
    </xf>
    <xf numFmtId="0" fontId="66" fillId="0" borderId="0" xfId="283" applyFont="1" applyFill="1" applyBorder="1" applyAlignment="1">
      <alignment vertical="center"/>
    </xf>
    <xf numFmtId="0" fontId="66" fillId="0" borderId="0" xfId="283" applyFont="1" applyFill="1">
      <alignment vertical="center"/>
    </xf>
    <xf numFmtId="0" fontId="66" fillId="0" borderId="0" xfId="283" applyFont="1" applyFill="1" applyBorder="1" applyAlignment="1">
      <alignment horizontal="right" vertical="center"/>
    </xf>
    <xf numFmtId="0" fontId="43" fillId="0" borderId="48" xfId="283" applyFont="1" applyFill="1" applyBorder="1" applyAlignment="1">
      <alignment horizontal="center" vertical="center" wrapText="1"/>
    </xf>
    <xf numFmtId="41" fontId="43" fillId="0" borderId="58" xfId="303" applyFont="1" applyFill="1" applyBorder="1" applyAlignment="1">
      <alignment horizontal="left" vertical="center" wrapText="1" indent="1"/>
    </xf>
    <xf numFmtId="41" fontId="56" fillId="4" borderId="59" xfId="303" applyFont="1" applyFill="1" applyBorder="1" applyAlignment="1">
      <alignment horizontal="center" vertical="center" wrapText="1"/>
    </xf>
    <xf numFmtId="41" fontId="43" fillId="0" borderId="46" xfId="303" applyFont="1" applyFill="1" applyBorder="1" applyAlignment="1">
      <alignment horizontal="center" vertical="center" wrapText="1"/>
    </xf>
    <xf numFmtId="41" fontId="56" fillId="4" borderId="62" xfId="303" applyFont="1" applyFill="1" applyBorder="1" applyAlignment="1">
      <alignment horizontal="center" vertical="center" wrapText="1"/>
    </xf>
    <xf numFmtId="41" fontId="43" fillId="0" borderId="58" xfId="303" applyFont="1" applyFill="1" applyBorder="1" applyAlignment="1">
      <alignment horizontal="center" vertical="center"/>
    </xf>
    <xf numFmtId="41" fontId="43" fillId="0" borderId="53" xfId="303" applyFont="1" applyFill="1" applyBorder="1" applyAlignment="1">
      <alignment horizontal="center" vertical="center"/>
    </xf>
    <xf numFmtId="41" fontId="56" fillId="4" borderId="59" xfId="303" applyFont="1" applyFill="1" applyBorder="1" applyAlignment="1">
      <alignment vertical="center"/>
    </xf>
    <xf numFmtId="41" fontId="43" fillId="0" borderId="46" xfId="303" applyFont="1" applyFill="1" applyBorder="1" applyAlignment="1">
      <alignment horizontal="center" vertical="center"/>
    </xf>
    <xf numFmtId="41" fontId="56" fillId="4" borderId="62" xfId="303" applyFont="1" applyFill="1" applyBorder="1" applyAlignment="1">
      <alignment vertical="center"/>
    </xf>
    <xf numFmtId="0" fontId="43" fillId="0" borderId="29" xfId="283" applyNumberFormat="1" applyFont="1" applyFill="1" applyBorder="1" applyAlignment="1">
      <alignment horizontal="center" vertical="center" wrapText="1"/>
    </xf>
    <xf numFmtId="0" fontId="43" fillId="0" borderId="28" xfId="305" applyNumberFormat="1" applyFont="1" applyFill="1" applyBorder="1" applyAlignment="1">
      <alignment horizontal="center" vertical="center" wrapText="1"/>
    </xf>
    <xf numFmtId="0" fontId="56" fillId="4" borderId="28" xfId="305" applyNumberFormat="1" applyFont="1" applyFill="1" applyBorder="1" applyAlignment="1">
      <alignment horizontal="center" vertical="center" wrapText="1"/>
    </xf>
    <xf numFmtId="0" fontId="43" fillId="0" borderId="30" xfId="305" applyNumberFormat="1" applyFont="1" applyFill="1" applyBorder="1" applyAlignment="1">
      <alignment horizontal="center" vertical="center" wrapText="1"/>
    </xf>
    <xf numFmtId="41" fontId="43" fillId="0" borderId="46" xfId="282" applyFont="1" applyFill="1" applyBorder="1" applyAlignment="1">
      <alignment horizontal="center" vertical="center" wrapText="1"/>
    </xf>
    <xf numFmtId="41" fontId="43" fillId="0" borderId="71" xfId="282" applyFont="1" applyFill="1" applyBorder="1" applyAlignment="1">
      <alignment horizontal="center" vertical="center" wrapText="1"/>
    </xf>
    <xf numFmtId="41" fontId="43" fillId="0" borderId="38" xfId="282" applyFont="1" applyFill="1" applyBorder="1" applyAlignment="1">
      <alignment horizontal="center" vertical="center" wrapText="1"/>
    </xf>
    <xf numFmtId="0" fontId="56" fillId="4" borderId="30" xfId="305" applyNumberFormat="1" applyFont="1" applyFill="1" applyBorder="1" applyAlignment="1">
      <alignment horizontal="center" vertical="center" wrapText="1"/>
    </xf>
    <xf numFmtId="41" fontId="43" fillId="0" borderId="71" xfId="303" applyFont="1" applyFill="1" applyBorder="1" applyAlignment="1">
      <alignment horizontal="center" vertical="center" wrapText="1"/>
    </xf>
    <xf numFmtId="41" fontId="56" fillId="4" borderId="37" xfId="303" applyFont="1" applyFill="1" applyBorder="1" applyAlignment="1">
      <alignment horizontal="center" vertical="center" wrapText="1"/>
    </xf>
    <xf numFmtId="0" fontId="43" fillId="0" borderId="28" xfId="305" applyNumberFormat="1" applyFont="1" applyFill="1" applyBorder="1" applyAlignment="1">
      <alignment horizontal="center" vertical="center"/>
    </xf>
    <xf numFmtId="0" fontId="56" fillId="4" borderId="30" xfId="305" applyNumberFormat="1" applyFont="1" applyFill="1" applyBorder="1" applyAlignment="1">
      <alignment horizontal="center" vertical="center"/>
    </xf>
    <xf numFmtId="41" fontId="43" fillId="0" borderId="0" xfId="282" applyFont="1" applyFill="1" applyBorder="1" applyAlignment="1">
      <alignment horizontal="right" vertical="center"/>
    </xf>
    <xf numFmtId="41" fontId="43" fillId="0" borderId="6" xfId="282" applyFont="1" applyFill="1" applyBorder="1" applyAlignment="1">
      <alignment horizontal="right" vertical="center"/>
    </xf>
    <xf numFmtId="41" fontId="43" fillId="0" borderId="58" xfId="282" applyFont="1" applyFill="1" applyBorder="1" applyAlignment="1">
      <alignment horizontal="right" vertical="center"/>
    </xf>
    <xf numFmtId="41" fontId="43" fillId="0" borderId="53" xfId="282" applyFont="1" applyFill="1" applyBorder="1" applyAlignment="1">
      <alignment horizontal="right" vertical="center"/>
    </xf>
    <xf numFmtId="41" fontId="43" fillId="0" borderId="71" xfId="282" applyFont="1" applyFill="1" applyBorder="1" applyAlignment="1">
      <alignment horizontal="right" vertical="center"/>
    </xf>
    <xf numFmtId="41" fontId="43" fillId="0" borderId="38" xfId="282" applyFont="1" applyFill="1" applyBorder="1" applyAlignment="1">
      <alignment horizontal="right" vertical="center"/>
    </xf>
    <xf numFmtId="41" fontId="56" fillId="4" borderId="37" xfId="282" applyFont="1" applyFill="1" applyBorder="1" applyAlignment="1">
      <alignment horizontal="right" vertical="center"/>
    </xf>
    <xf numFmtId="0" fontId="43" fillId="0" borderId="0" xfId="283" applyFont="1">
      <alignment vertical="center"/>
    </xf>
    <xf numFmtId="41" fontId="43" fillId="0" borderId="46" xfId="282" applyFont="1" applyFill="1" applyBorder="1" applyAlignment="1">
      <alignment horizontal="center" vertical="center"/>
    </xf>
    <xf numFmtId="41" fontId="56" fillId="4" borderId="59" xfId="282" applyFont="1" applyFill="1" applyBorder="1" applyAlignment="1">
      <alignment horizontal="center" vertical="center" wrapText="1"/>
    </xf>
    <xf numFmtId="41" fontId="43" fillId="0" borderId="15" xfId="282" applyFont="1" applyFill="1" applyBorder="1" applyAlignment="1">
      <alignment horizontal="center" vertical="center" wrapText="1"/>
    </xf>
    <xf numFmtId="41" fontId="56" fillId="4" borderId="12" xfId="282" applyFont="1" applyFill="1" applyBorder="1" applyAlignment="1">
      <alignment horizontal="center" vertical="center" wrapText="1"/>
    </xf>
    <xf numFmtId="41" fontId="56" fillId="4" borderId="37" xfId="282" applyFont="1" applyFill="1" applyBorder="1" applyAlignment="1">
      <alignment horizontal="center" vertical="center" wrapText="1"/>
    </xf>
    <xf numFmtId="0" fontId="43" fillId="0" borderId="0" xfId="283" applyFont="1" applyFill="1" applyBorder="1" applyAlignment="1">
      <alignment vertical="center" shrinkToFit="1"/>
    </xf>
    <xf numFmtId="41" fontId="43" fillId="0" borderId="38" xfId="30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vertical="top"/>
    </xf>
    <xf numFmtId="0" fontId="43" fillId="0" borderId="0" xfId="283" applyFont="1" applyFill="1" applyAlignment="1">
      <alignment vertical="top"/>
    </xf>
    <xf numFmtId="0" fontId="43" fillId="0" borderId="29" xfId="306" applyFont="1" applyFill="1" applyBorder="1" applyAlignment="1">
      <alignment horizontal="center" vertical="center" wrapText="1"/>
    </xf>
    <xf numFmtId="0" fontId="43" fillId="0" borderId="27" xfId="306" applyFont="1" applyFill="1" applyBorder="1" applyAlignment="1">
      <alignment horizontal="center" vertical="center" wrapText="1"/>
    </xf>
    <xf numFmtId="0" fontId="56" fillId="4" borderId="30" xfId="283" applyNumberFormat="1" applyFont="1" applyFill="1" applyBorder="1" applyAlignment="1">
      <alignment horizontal="center" vertical="center"/>
    </xf>
    <xf numFmtId="41" fontId="43" fillId="0" borderId="72" xfId="303" applyFont="1" applyFill="1" applyBorder="1" applyAlignment="1">
      <alignment horizontal="center" vertical="center" wrapText="1"/>
    </xf>
    <xf numFmtId="41" fontId="43" fillId="0" borderId="67" xfId="303" applyFont="1" applyFill="1" applyBorder="1" applyAlignment="1">
      <alignment horizontal="center" vertical="center" wrapText="1"/>
    </xf>
    <xf numFmtId="0" fontId="43" fillId="0" borderId="48" xfId="307" applyFont="1" applyFill="1" applyBorder="1" applyAlignment="1">
      <alignment horizontal="center" vertical="center" wrapText="1"/>
    </xf>
    <xf numFmtId="0" fontId="43" fillId="0" borderId="34" xfId="307" applyFont="1" applyFill="1" applyBorder="1" applyAlignment="1">
      <alignment horizontal="center" vertical="center" wrapText="1"/>
    </xf>
    <xf numFmtId="0" fontId="43" fillId="0" borderId="27" xfId="307" applyFont="1" applyFill="1" applyBorder="1" applyAlignment="1">
      <alignment horizontal="center" vertical="center" wrapText="1"/>
    </xf>
    <xf numFmtId="0" fontId="43" fillId="0" borderId="73" xfId="283" applyFont="1" applyFill="1" applyBorder="1" applyAlignment="1">
      <alignment horizontal="center" vertical="center" wrapText="1"/>
    </xf>
    <xf numFmtId="0" fontId="43" fillId="0" borderId="48" xfId="283" applyFont="1" applyFill="1" applyBorder="1" applyAlignment="1">
      <alignment vertical="center" wrapText="1"/>
    </xf>
    <xf numFmtId="41" fontId="43" fillId="0" borderId="53" xfId="303" applyFont="1" applyFill="1" applyBorder="1" applyAlignment="1">
      <alignment vertical="center"/>
    </xf>
    <xf numFmtId="41" fontId="56" fillId="4" borderId="59" xfId="303" applyFont="1" applyFill="1" applyBorder="1" applyAlignment="1">
      <alignment horizontal="center" vertical="center"/>
    </xf>
    <xf numFmtId="41" fontId="43" fillId="0" borderId="61" xfId="303" applyFont="1" applyFill="1" applyBorder="1" applyAlignment="1">
      <alignment vertical="center"/>
    </xf>
    <xf numFmtId="41" fontId="56" fillId="4" borderId="62" xfId="303" applyFont="1" applyFill="1" applyBorder="1" applyAlignment="1">
      <alignment horizontal="center" vertical="center"/>
    </xf>
    <xf numFmtId="41" fontId="43" fillId="0" borderId="71" xfId="303" applyFont="1" applyFill="1" applyBorder="1" applyAlignment="1">
      <alignment horizontal="center" vertical="center"/>
    </xf>
    <xf numFmtId="41" fontId="43" fillId="0" borderId="38" xfId="303" applyFont="1" applyFill="1" applyBorder="1" applyAlignment="1">
      <alignment vertical="center"/>
    </xf>
    <xf numFmtId="41" fontId="43" fillId="0" borderId="63" xfId="303" applyFont="1" applyFill="1" applyBorder="1" applyAlignment="1">
      <alignment vertical="center"/>
    </xf>
    <xf numFmtId="41" fontId="43" fillId="0" borderId="64" xfId="303" applyFont="1" applyFill="1" applyBorder="1" applyAlignment="1">
      <alignment vertical="center"/>
    </xf>
    <xf numFmtId="41" fontId="56" fillId="4" borderId="65" xfId="303" applyFont="1" applyFill="1" applyBorder="1" applyAlignment="1">
      <alignment vertical="center"/>
    </xf>
    <xf numFmtId="0" fontId="66" fillId="0" borderId="0" xfId="0" applyFont="1" applyAlignment="1">
      <alignment horizontal="right" vertical="center"/>
    </xf>
    <xf numFmtId="0" fontId="43" fillId="0" borderId="34" xfId="283" applyFont="1" applyFill="1" applyBorder="1" applyAlignment="1">
      <alignment horizontal="center" vertical="center" wrapText="1"/>
    </xf>
    <xf numFmtId="0" fontId="43" fillId="0" borderId="35" xfId="283" applyFont="1" applyFill="1" applyBorder="1" applyAlignment="1">
      <alignment horizontal="center" vertical="center"/>
    </xf>
    <xf numFmtId="0" fontId="43" fillId="0" borderId="33" xfId="283" applyFont="1" applyFill="1" applyBorder="1" applyAlignment="1">
      <alignment horizontal="center" vertical="center" wrapText="1"/>
    </xf>
    <xf numFmtId="0" fontId="43" fillId="0" borderId="32" xfId="283" applyFont="1" applyFill="1" applyBorder="1" applyAlignment="1">
      <alignment horizontal="center" vertical="center"/>
    </xf>
    <xf numFmtId="0" fontId="63" fillId="0" borderId="24" xfId="283" applyFont="1" applyFill="1" applyBorder="1" applyAlignment="1">
      <alignment horizontal="center" vertical="center" wrapText="1"/>
    </xf>
    <xf numFmtId="0" fontId="43" fillId="0" borderId="27" xfId="283" applyFont="1" applyFill="1" applyBorder="1" applyAlignment="1">
      <alignment horizontal="center" vertical="center" wrapText="1"/>
    </xf>
    <xf numFmtId="0" fontId="43" fillId="0" borderId="29" xfId="283" applyFont="1" applyFill="1" applyBorder="1" applyAlignment="1">
      <alignment horizontal="center" vertical="center" wrapText="1"/>
    </xf>
    <xf numFmtId="0" fontId="43" fillId="0" borderId="28" xfId="283" applyFont="1" applyFill="1" applyBorder="1" applyAlignment="1">
      <alignment horizontal="center" vertical="center"/>
    </xf>
    <xf numFmtId="41" fontId="43" fillId="0" borderId="53" xfId="282" applyFont="1" applyFill="1" applyBorder="1" applyAlignment="1">
      <alignment horizontal="center" vertical="center"/>
    </xf>
    <xf numFmtId="41" fontId="43" fillId="0" borderId="59" xfId="282" applyFont="1" applyFill="1" applyBorder="1" applyAlignment="1">
      <alignment horizontal="center" vertical="center"/>
    </xf>
    <xf numFmtId="41" fontId="43" fillId="0" borderId="74" xfId="282" applyFont="1" applyFill="1" applyBorder="1" applyAlignment="1">
      <alignment horizontal="center" vertical="center"/>
    </xf>
    <xf numFmtId="41" fontId="43" fillId="0" borderId="38" xfId="282" applyFont="1" applyFill="1" applyBorder="1" applyAlignment="1">
      <alignment horizontal="center" vertical="center"/>
    </xf>
    <xf numFmtId="41" fontId="43" fillId="0" borderId="37" xfId="282" applyFont="1" applyFill="1" applyBorder="1" applyAlignment="1">
      <alignment horizontal="center" vertical="center"/>
    </xf>
    <xf numFmtId="0" fontId="53" fillId="0" borderId="0" xfId="283" applyFont="1">
      <alignment vertical="center"/>
    </xf>
    <xf numFmtId="41" fontId="43" fillId="0" borderId="15" xfId="303" applyFont="1" applyFill="1" applyBorder="1" applyAlignment="1">
      <alignment horizontal="center" vertical="center"/>
    </xf>
    <xf numFmtId="41" fontId="56" fillId="4" borderId="12" xfId="303" applyFont="1" applyFill="1" applyBorder="1" applyAlignment="1">
      <alignment vertical="center"/>
    </xf>
    <xf numFmtId="199" fontId="43" fillId="0" borderId="6" xfId="303" applyNumberFormat="1" applyFont="1" applyFill="1" applyBorder="1" applyAlignment="1">
      <alignment horizontal="center" vertical="center"/>
    </xf>
    <xf numFmtId="202" fontId="56" fillId="4" borderId="10" xfId="282" applyNumberFormat="1" applyFont="1" applyFill="1" applyBorder="1" applyAlignment="1">
      <alignment horizontal="right" vertical="center"/>
    </xf>
    <xf numFmtId="199" fontId="43" fillId="0" borderId="38" xfId="303" applyNumberFormat="1" applyFont="1" applyFill="1" applyBorder="1" applyAlignment="1">
      <alignment horizontal="center" vertical="center"/>
    </xf>
    <xf numFmtId="41" fontId="43" fillId="0" borderId="38" xfId="303" applyNumberFormat="1" applyFont="1" applyFill="1" applyBorder="1" applyAlignment="1">
      <alignment horizontal="center" vertical="center"/>
    </xf>
    <xf numFmtId="43" fontId="56" fillId="4" borderId="37" xfId="282" applyNumberFormat="1" applyFont="1" applyFill="1" applyBorder="1" applyAlignment="1">
      <alignment horizontal="right" vertical="center"/>
    </xf>
    <xf numFmtId="41" fontId="66" fillId="0" borderId="67" xfId="303" applyFont="1" applyFill="1" applyBorder="1" applyAlignment="1">
      <alignment horizontal="center" vertical="center"/>
    </xf>
    <xf numFmtId="41" fontId="66" fillId="0" borderId="38" xfId="303" applyFont="1" applyFill="1" applyBorder="1" applyAlignment="1">
      <alignment horizontal="center" vertical="center"/>
    </xf>
    <xf numFmtId="41" fontId="76" fillId="4" borderId="37" xfId="303" applyFont="1" applyFill="1" applyBorder="1" applyAlignment="1">
      <alignment horizontal="center" vertical="center"/>
    </xf>
    <xf numFmtId="41" fontId="43" fillId="0" borderId="53" xfId="282" applyFont="1" applyFill="1" applyBorder="1" applyAlignment="1">
      <alignment vertical="center"/>
    </xf>
    <xf numFmtId="41" fontId="43" fillId="0" borderId="61" xfId="282" applyFont="1" applyFill="1" applyBorder="1" applyAlignment="1">
      <alignment vertical="center"/>
    </xf>
    <xf numFmtId="41" fontId="43" fillId="0" borderId="6" xfId="282" applyFont="1" applyFill="1" applyBorder="1" applyAlignment="1">
      <alignment vertical="center"/>
    </xf>
    <xf numFmtId="41" fontId="43" fillId="0" borderId="0" xfId="282" applyFont="1" applyFill="1" applyBorder="1" applyAlignment="1">
      <alignment vertical="center"/>
    </xf>
    <xf numFmtId="41" fontId="43" fillId="0" borderId="6" xfId="282" applyFont="1" applyFill="1" applyBorder="1" applyAlignment="1" applyProtection="1">
      <alignment horizontal="center" vertical="center"/>
    </xf>
    <xf numFmtId="41" fontId="43" fillId="0" borderId="0" xfId="282" applyFont="1" applyFill="1" applyBorder="1" applyAlignment="1" applyProtection="1">
      <alignment horizontal="center" vertical="center"/>
    </xf>
    <xf numFmtId="41" fontId="56" fillId="4" borderId="13" xfId="282" applyFont="1" applyFill="1" applyBorder="1" applyAlignment="1">
      <alignment horizontal="center" vertical="center"/>
    </xf>
    <xf numFmtId="41" fontId="56" fillId="4" borderId="10" xfId="282" applyFont="1" applyFill="1" applyBorder="1" applyAlignment="1">
      <alignment horizontal="center" vertical="center"/>
    </xf>
    <xf numFmtId="41" fontId="56" fillId="4" borderId="37" xfId="282" applyFont="1" applyFill="1" applyBorder="1" applyAlignment="1">
      <alignment horizontal="center" vertical="center"/>
    </xf>
    <xf numFmtId="199" fontId="43" fillId="0" borderId="0" xfId="282" applyNumberFormat="1" applyFont="1" applyFill="1" applyBorder="1" applyAlignment="1">
      <alignment horizontal="center" vertical="center"/>
    </xf>
    <xf numFmtId="41" fontId="43" fillId="0" borderId="72" xfId="282" applyNumberFormat="1" applyFont="1" applyFill="1" applyBorder="1" applyAlignment="1">
      <alignment horizontal="center" vertical="center"/>
    </xf>
    <xf numFmtId="41" fontId="43" fillId="0" borderId="67" xfId="282" applyNumberFormat="1" applyFont="1" applyFill="1" applyBorder="1" applyAlignment="1">
      <alignment horizontal="center" vertical="center"/>
    </xf>
    <xf numFmtId="0" fontId="43" fillId="0" borderId="16" xfId="283" applyFont="1" applyFill="1" applyBorder="1" applyAlignment="1">
      <alignment horizontal="center" vertical="center" wrapText="1"/>
    </xf>
    <xf numFmtId="0" fontId="43" fillId="0" borderId="28" xfId="283" applyFont="1" applyFill="1" applyBorder="1" applyAlignment="1">
      <alignment horizontal="center" vertical="center"/>
    </xf>
    <xf numFmtId="0" fontId="43" fillId="0" borderId="34" xfId="283" applyFont="1" applyFill="1" applyBorder="1" applyAlignment="1">
      <alignment horizontal="center" vertical="center" wrapText="1"/>
    </xf>
    <xf numFmtId="0" fontId="43" fillId="0" borderId="0" xfId="283" applyFont="1" applyFill="1" applyBorder="1" applyAlignment="1">
      <alignment horizontal="center" vertical="center"/>
    </xf>
    <xf numFmtId="0" fontId="43" fillId="0" borderId="27" xfId="283" applyFont="1" applyFill="1" applyBorder="1" applyAlignment="1">
      <alignment horizontal="center" vertical="center" wrapText="1"/>
    </xf>
    <xf numFmtId="0" fontId="43" fillId="0" borderId="29" xfId="283" applyFont="1" applyFill="1" applyBorder="1" applyAlignment="1">
      <alignment horizontal="center" vertical="center" wrapText="1"/>
    </xf>
    <xf numFmtId="200" fontId="43" fillId="0" borderId="32" xfId="305" applyFont="1" applyFill="1" applyBorder="1" applyAlignment="1">
      <alignment horizontal="center" vertical="center" wrapText="1"/>
    </xf>
    <xf numFmtId="0" fontId="43" fillId="0" borderId="28" xfId="283" applyFont="1" applyFill="1" applyBorder="1" applyAlignment="1">
      <alignment horizontal="center" vertical="center"/>
    </xf>
    <xf numFmtId="187" fontId="1" fillId="0" borderId="0" xfId="246" applyFont="1" applyFill="1" applyProtection="1">
      <alignment horizontal="right"/>
    </xf>
    <xf numFmtId="0" fontId="66" fillId="0" borderId="53" xfId="0" applyFont="1" applyFill="1" applyBorder="1">
      <alignment vertical="center"/>
    </xf>
    <xf numFmtId="41" fontId="66" fillId="0" borderId="6" xfId="282" applyFont="1" applyFill="1" applyBorder="1">
      <alignment vertical="center"/>
    </xf>
    <xf numFmtId="0" fontId="66" fillId="0" borderId="27" xfId="0" applyFont="1" applyFill="1" applyBorder="1" applyAlignment="1">
      <alignment horizontal="center" vertical="center" wrapText="1"/>
    </xf>
    <xf numFmtId="0" fontId="18" fillId="0" borderId="0" xfId="283" applyFont="1" applyFill="1" applyBorder="1" applyAlignment="1"/>
    <xf numFmtId="0" fontId="56" fillId="4" borderId="0" xfId="283" applyFont="1" applyFill="1" applyBorder="1" applyAlignment="1">
      <alignment vertical="center" wrapText="1"/>
    </xf>
    <xf numFmtId="0" fontId="55" fillId="4" borderId="0" xfId="283" applyFont="1" applyFill="1" applyBorder="1">
      <alignment vertical="center"/>
    </xf>
    <xf numFmtId="0" fontId="79" fillId="0" borderId="0" xfId="283" applyFont="1" applyFill="1" applyBorder="1" applyAlignment="1">
      <alignment vertical="top"/>
    </xf>
    <xf numFmtId="0" fontId="79" fillId="0" borderId="0" xfId="283" applyFont="1" applyBorder="1" applyAlignment="1">
      <alignment vertical="top"/>
    </xf>
    <xf numFmtId="0" fontId="79" fillId="0" borderId="0" xfId="283" applyFont="1" applyAlignment="1">
      <alignment vertical="top"/>
    </xf>
    <xf numFmtId="0" fontId="60" fillId="0" borderId="13" xfId="283" applyFont="1" applyFill="1" applyBorder="1" applyAlignment="1">
      <alignment vertical="center"/>
    </xf>
    <xf numFmtId="0" fontId="60" fillId="0" borderId="0" xfId="283" applyFont="1" applyFill="1" applyBorder="1">
      <alignment vertical="center"/>
    </xf>
    <xf numFmtId="0" fontId="80" fillId="0" borderId="0" xfId="283" applyFont="1">
      <alignment vertical="center"/>
    </xf>
    <xf numFmtId="0" fontId="60" fillId="0" borderId="13" xfId="283" applyFont="1" applyFill="1" applyBorder="1" applyAlignment="1">
      <alignment horizontal="right" vertical="center"/>
    </xf>
    <xf numFmtId="0" fontId="80" fillId="0" borderId="0" xfId="283" applyFont="1" applyBorder="1">
      <alignment vertical="center"/>
    </xf>
    <xf numFmtId="0" fontId="82" fillId="0" borderId="0" xfId="283" applyFont="1" applyBorder="1">
      <alignment vertical="center"/>
    </xf>
    <xf numFmtId="0" fontId="66" fillId="0" borderId="0" xfId="283" applyFont="1" applyFill="1" applyBorder="1" applyAlignment="1">
      <alignment vertical="center" wrapText="1"/>
    </xf>
    <xf numFmtId="0" fontId="82" fillId="0" borderId="0" xfId="283" applyFont="1">
      <alignment vertical="center"/>
    </xf>
    <xf numFmtId="0" fontId="83" fillId="0" borderId="0" xfId="283" applyFont="1" applyFill="1" applyBorder="1">
      <alignment vertical="center"/>
    </xf>
    <xf numFmtId="0" fontId="43" fillId="0" borderId="30" xfId="305" applyNumberFormat="1" applyFont="1" applyFill="1" applyBorder="1" applyAlignment="1">
      <alignment horizontal="center" vertical="center"/>
    </xf>
    <xf numFmtId="41" fontId="43" fillId="0" borderId="59" xfId="282" applyFont="1" applyFill="1" applyBorder="1" applyAlignment="1">
      <alignment horizontal="right" vertical="center"/>
    </xf>
    <xf numFmtId="41" fontId="43" fillId="0" borderId="13" xfId="282" applyFont="1" applyFill="1" applyBorder="1" applyAlignment="1">
      <alignment horizontal="right" vertical="center"/>
    </xf>
    <xf numFmtId="41" fontId="43" fillId="0" borderId="37" xfId="282" applyFont="1" applyFill="1" applyBorder="1" applyAlignment="1">
      <alignment horizontal="right" vertical="center"/>
    </xf>
    <xf numFmtId="41" fontId="43" fillId="0" borderId="10" xfId="282" applyFont="1" applyFill="1" applyBorder="1" applyAlignment="1">
      <alignment horizontal="right" vertical="center"/>
    </xf>
    <xf numFmtId="41" fontId="43" fillId="0" borderId="67" xfId="282" applyNumberFormat="1" applyFont="1" applyFill="1" applyBorder="1" applyAlignment="1">
      <alignment vertical="center"/>
    </xf>
    <xf numFmtId="199" fontId="43" fillId="0" borderId="0" xfId="282" applyNumberFormat="1" applyFont="1" applyFill="1" applyBorder="1" applyAlignment="1">
      <alignment vertical="center"/>
    </xf>
    <xf numFmtId="0" fontId="56" fillId="0" borderId="0" xfId="283" applyFont="1" applyFill="1" applyBorder="1">
      <alignment vertical="center"/>
    </xf>
    <xf numFmtId="41" fontId="43" fillId="0" borderId="15" xfId="303" applyFont="1" applyFill="1" applyBorder="1" applyAlignment="1">
      <alignment vertical="center"/>
    </xf>
    <xf numFmtId="41" fontId="43" fillId="0" borderId="38" xfId="282" applyFont="1" applyFill="1" applyBorder="1" applyAlignment="1">
      <alignment vertical="center"/>
    </xf>
    <xf numFmtId="0" fontId="66" fillId="0" borderId="34" xfId="0" applyFont="1" applyFill="1" applyBorder="1" applyAlignment="1">
      <alignment horizontal="center" vertical="center" wrapText="1"/>
    </xf>
    <xf numFmtId="0" fontId="56" fillId="4" borderId="13" xfId="283" applyFont="1" applyFill="1" applyBorder="1">
      <alignment vertical="center"/>
    </xf>
    <xf numFmtId="0" fontId="43" fillId="0" borderId="76" xfId="283" applyFont="1" applyFill="1" applyBorder="1" applyAlignment="1">
      <alignment horizontal="center" vertical="center" wrapText="1"/>
    </xf>
    <xf numFmtId="41" fontId="56" fillId="4" borderId="65" xfId="282" applyFont="1" applyFill="1" applyBorder="1" applyAlignment="1">
      <alignment horizontal="center" vertical="center"/>
    </xf>
    <xf numFmtId="43" fontId="43" fillId="0" borderId="38" xfId="282" applyNumberFormat="1" applyFont="1" applyFill="1" applyBorder="1" applyAlignment="1">
      <alignment horizontal="right" vertical="center"/>
    </xf>
    <xf numFmtId="202" fontId="43" fillId="0" borderId="6" xfId="282" applyNumberFormat="1" applyFont="1" applyFill="1" applyBorder="1" applyAlignment="1">
      <alignment horizontal="right" vertical="center"/>
    </xf>
    <xf numFmtId="41" fontId="66" fillId="0" borderId="67" xfId="303" applyFont="1" applyFill="1" applyBorder="1" applyAlignment="1" applyProtection="1">
      <alignment horizontal="right" vertical="center"/>
    </xf>
    <xf numFmtId="41" fontId="66" fillId="0" borderId="0" xfId="303" applyFont="1" applyFill="1" applyBorder="1" applyAlignment="1" applyProtection="1">
      <alignment horizontal="right" vertical="center"/>
    </xf>
    <xf numFmtId="41" fontId="66" fillId="0" borderId="0" xfId="303" applyFont="1" applyFill="1" applyBorder="1" applyAlignment="1">
      <alignment horizontal="right" vertical="center"/>
    </xf>
    <xf numFmtId="41" fontId="66" fillId="0" borderId="6" xfId="303" applyFont="1" applyFill="1" applyBorder="1" applyAlignment="1">
      <alignment horizontal="right" vertical="center"/>
    </xf>
    <xf numFmtId="0" fontId="68" fillId="0" borderId="0" xfId="312" applyNumberFormat="1" applyFont="1" applyFill="1">
      <alignment vertical="center"/>
    </xf>
    <xf numFmtId="183" fontId="56" fillId="4" borderId="13" xfId="235" applyFont="1" applyFill="1" applyBorder="1" applyAlignment="1">
      <alignment horizontal="center" vertical="center"/>
    </xf>
    <xf numFmtId="183" fontId="56" fillId="4" borderId="10" xfId="235" applyFont="1" applyFill="1" applyBorder="1" applyAlignment="1">
      <alignment horizontal="center" vertical="center"/>
    </xf>
    <xf numFmtId="183" fontId="56" fillId="4" borderId="37" xfId="235" applyFont="1" applyFill="1" applyBorder="1" applyAlignment="1">
      <alignment horizontal="center" vertical="center"/>
    </xf>
    <xf numFmtId="41" fontId="56" fillId="4" borderId="6" xfId="322" applyFont="1" applyFill="1" applyBorder="1" applyAlignment="1">
      <alignment horizontal="center" vertical="center"/>
    </xf>
    <xf numFmtId="41" fontId="56" fillId="4" borderId="53" xfId="322" applyFont="1" applyFill="1" applyBorder="1" applyAlignment="1">
      <alignment horizontal="center" vertical="center"/>
    </xf>
    <xf numFmtId="41" fontId="56" fillId="4" borderId="38" xfId="322" applyFont="1" applyFill="1" applyBorder="1" applyAlignment="1">
      <alignment horizontal="center" vertical="center"/>
    </xf>
    <xf numFmtId="0" fontId="43" fillId="0" borderId="28" xfId="283" applyNumberFormat="1" applyFont="1" applyFill="1" applyBorder="1" applyAlignment="1">
      <alignment horizontal="center" vertical="center" shrinkToFit="1"/>
    </xf>
    <xf numFmtId="41" fontId="43" fillId="0" borderId="38" xfId="331" applyFont="1" applyFill="1" applyBorder="1" applyAlignment="1">
      <alignment horizontal="center" vertical="center"/>
    </xf>
    <xf numFmtId="0" fontId="18" fillId="0" borderId="0" xfId="283" applyFont="1" applyFill="1">
      <alignment vertical="center"/>
    </xf>
    <xf numFmtId="0" fontId="18" fillId="0" borderId="0" xfId="283" applyFont="1" applyFill="1" applyBorder="1">
      <alignment vertical="center"/>
    </xf>
    <xf numFmtId="187" fontId="1" fillId="0" borderId="0" xfId="246" applyFill="1" applyProtection="1">
      <alignment horizontal="right"/>
    </xf>
    <xf numFmtId="41" fontId="43" fillId="0" borderId="6" xfId="331" applyFont="1" applyFill="1" applyBorder="1" applyAlignment="1">
      <alignment horizontal="center" vertical="center"/>
    </xf>
    <xf numFmtId="41" fontId="43" fillId="0" borderId="61" xfId="331" applyFont="1" applyFill="1" applyBorder="1" applyAlignment="1">
      <alignment horizontal="center" vertical="center"/>
    </xf>
    <xf numFmtId="41" fontId="43" fillId="0" borderId="62" xfId="331" applyFont="1" applyFill="1" applyBorder="1" applyAlignment="1">
      <alignment horizontal="center" vertical="center"/>
    </xf>
    <xf numFmtId="41" fontId="43" fillId="0" borderId="64" xfId="331" applyFont="1" applyFill="1" applyBorder="1" applyAlignment="1">
      <alignment horizontal="center" vertical="center"/>
    </xf>
    <xf numFmtId="41" fontId="43" fillId="0" borderId="65" xfId="331" applyFont="1" applyFill="1" applyBorder="1" applyAlignment="1">
      <alignment horizontal="center" vertical="center"/>
    </xf>
    <xf numFmtId="41" fontId="56" fillId="4" borderId="53" xfId="331" applyFont="1" applyFill="1" applyBorder="1" applyAlignment="1">
      <alignment horizontal="center" vertical="center"/>
    </xf>
    <xf numFmtId="41" fontId="43" fillId="0" borderId="53" xfId="331" applyFont="1" applyFill="1" applyBorder="1" applyAlignment="1">
      <alignment vertical="center"/>
    </xf>
    <xf numFmtId="41" fontId="43" fillId="0" borderId="61" xfId="331" applyFont="1" applyFill="1" applyBorder="1" applyAlignment="1">
      <alignment vertical="center"/>
    </xf>
    <xf numFmtId="41" fontId="43" fillId="0" borderId="64" xfId="331" applyFont="1" applyFill="1" applyBorder="1" applyAlignment="1">
      <alignment vertical="center"/>
    </xf>
    <xf numFmtId="41" fontId="43" fillId="0" borderId="6" xfId="331" applyFont="1" applyFill="1" applyBorder="1" applyAlignment="1" applyProtection="1">
      <alignment horizontal="center" vertical="center"/>
    </xf>
    <xf numFmtId="41" fontId="43" fillId="0" borderId="10" xfId="331" applyFont="1" applyFill="1" applyBorder="1" applyAlignment="1" applyProtection="1">
      <alignment horizontal="center" vertical="center"/>
    </xf>
    <xf numFmtId="41" fontId="43" fillId="0" borderId="59" xfId="331" applyFont="1" applyFill="1" applyBorder="1" applyAlignment="1">
      <alignment vertical="center"/>
    </xf>
    <xf numFmtId="41" fontId="56" fillId="4" borderId="61" xfId="331" applyFont="1" applyFill="1" applyBorder="1" applyAlignment="1">
      <alignment horizontal="center" vertical="center"/>
    </xf>
    <xf numFmtId="41" fontId="56" fillId="4" borderId="64" xfId="331" applyFont="1" applyFill="1" applyBorder="1" applyAlignment="1">
      <alignment horizontal="center" vertical="center"/>
    </xf>
    <xf numFmtId="41" fontId="56" fillId="4" borderId="6" xfId="331" applyFont="1" applyFill="1" applyBorder="1" applyAlignment="1" applyProtection="1">
      <alignment horizontal="center" vertical="center"/>
    </xf>
    <xf numFmtId="0" fontId="43" fillId="0" borderId="28" xfId="283" applyNumberFormat="1" applyFont="1" applyFill="1" applyBorder="1" applyAlignment="1">
      <alignment horizontal="center" vertical="center"/>
    </xf>
    <xf numFmtId="0" fontId="43" fillId="0" borderId="30" xfId="283" applyNumberFormat="1" applyFont="1" applyFill="1" applyBorder="1" applyAlignment="1">
      <alignment horizontal="center" vertical="center"/>
    </xf>
    <xf numFmtId="41" fontId="43" fillId="0" borderId="53" xfId="341" applyFont="1" applyFill="1" applyBorder="1" applyAlignment="1">
      <alignment horizontal="center" vertical="center" wrapText="1"/>
    </xf>
    <xf numFmtId="41" fontId="43" fillId="0" borderId="59" xfId="341" applyFont="1" applyFill="1" applyBorder="1" applyAlignment="1">
      <alignment horizontal="center" vertical="center" wrapText="1"/>
    </xf>
    <xf numFmtId="41" fontId="56" fillId="4" borderId="42" xfId="341" applyFont="1" applyFill="1" applyBorder="1" applyAlignment="1">
      <alignment horizontal="center" vertical="center" wrapText="1"/>
    </xf>
    <xf numFmtId="41" fontId="66" fillId="0" borderId="6" xfId="331" applyFont="1" applyBorder="1" applyAlignment="1">
      <alignment horizontal="right" vertical="center"/>
    </xf>
    <xf numFmtId="41" fontId="66" fillId="0" borderId="10" xfId="331" applyFont="1" applyBorder="1">
      <alignment vertical="center"/>
    </xf>
    <xf numFmtId="41" fontId="76" fillId="4" borderId="6" xfId="331" applyFont="1" applyFill="1" applyBorder="1">
      <alignment vertical="center"/>
    </xf>
    <xf numFmtId="0" fontId="66" fillId="0" borderId="53" xfId="0" applyFont="1" applyBorder="1">
      <alignment vertical="center"/>
    </xf>
    <xf numFmtId="0" fontId="76" fillId="4" borderId="53" xfId="0" applyFont="1" applyFill="1" applyBorder="1">
      <alignment vertical="center"/>
    </xf>
    <xf numFmtId="0" fontId="66" fillId="0" borderId="59" xfId="0" applyFont="1" applyBorder="1">
      <alignment vertical="center"/>
    </xf>
    <xf numFmtId="0" fontId="66" fillId="0" borderId="38" xfId="0" applyFont="1" applyBorder="1">
      <alignment vertical="center"/>
    </xf>
    <xf numFmtId="0" fontId="76" fillId="4" borderId="38" xfId="0" applyFont="1" applyFill="1" applyBorder="1">
      <alignment vertical="center"/>
    </xf>
    <xf numFmtId="0" fontId="66" fillId="0" borderId="37" xfId="0" applyFont="1" applyBorder="1">
      <alignment vertical="center"/>
    </xf>
    <xf numFmtId="41" fontId="43" fillId="0" borderId="0" xfId="331" applyFont="1" applyFill="1" applyBorder="1" applyAlignment="1">
      <alignment horizontal="center" vertical="center" wrapText="1"/>
    </xf>
    <xf numFmtId="41" fontId="43" fillId="0" borderId="6" xfId="331" applyFont="1" applyFill="1" applyBorder="1" applyAlignment="1">
      <alignment horizontal="center" vertical="center" wrapText="1"/>
    </xf>
    <xf numFmtId="41" fontId="56" fillId="4" borderId="0" xfId="331" applyFont="1" applyFill="1" applyBorder="1" applyAlignment="1">
      <alignment horizontal="center" vertical="center" wrapText="1"/>
    </xf>
    <xf numFmtId="41" fontId="43" fillId="0" borderId="13" xfId="331" applyFont="1" applyFill="1" applyBorder="1" applyAlignment="1">
      <alignment horizontal="center" vertical="center" wrapText="1"/>
    </xf>
    <xf numFmtId="41" fontId="43" fillId="0" borderId="10" xfId="331" applyFont="1" applyFill="1" applyBorder="1" applyAlignment="1">
      <alignment horizontal="center" vertical="center" wrapText="1"/>
    </xf>
    <xf numFmtId="41" fontId="43" fillId="0" borderId="38" xfId="331" applyFont="1" applyFill="1" applyBorder="1" applyAlignment="1">
      <alignment horizontal="center" vertical="center" wrapText="1"/>
    </xf>
    <xf numFmtId="41" fontId="43" fillId="0" borderId="37" xfId="331" applyFont="1" applyFill="1" applyBorder="1" applyAlignment="1">
      <alignment horizontal="center" vertical="center" wrapText="1"/>
    </xf>
    <xf numFmtId="41" fontId="56" fillId="4" borderId="64" xfId="331" applyFont="1" applyFill="1" applyBorder="1" applyAlignment="1">
      <alignment horizontal="center" vertical="center" wrapText="1"/>
    </xf>
    <xf numFmtId="41" fontId="56" fillId="4" borderId="61" xfId="331" applyFont="1" applyFill="1" applyBorder="1" applyAlignment="1">
      <alignment horizontal="center" vertical="center" wrapText="1"/>
    </xf>
    <xf numFmtId="41" fontId="56" fillId="4" borderId="13" xfId="351" applyFont="1" applyFill="1" applyBorder="1" applyAlignment="1">
      <alignment vertical="center"/>
    </xf>
    <xf numFmtId="41" fontId="56" fillId="4" borderId="10" xfId="351" applyFont="1" applyFill="1" applyBorder="1" applyAlignment="1">
      <alignment vertical="center"/>
    </xf>
    <xf numFmtId="199" fontId="56" fillId="4" borderId="13" xfId="351" applyNumberFormat="1" applyFont="1" applyFill="1" applyBorder="1" applyAlignment="1">
      <alignment vertical="center"/>
    </xf>
    <xf numFmtId="41" fontId="66" fillId="0" borderId="42" xfId="30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center" vertical="center"/>
    </xf>
    <xf numFmtId="0" fontId="43" fillId="0" borderId="16" xfId="283" applyFont="1" applyFill="1" applyBorder="1" applyAlignment="1">
      <alignment horizontal="center" vertical="center" wrapText="1"/>
    </xf>
    <xf numFmtId="0" fontId="43" fillId="0" borderId="28" xfId="283" applyFont="1" applyFill="1" applyBorder="1" applyAlignment="1">
      <alignment horizontal="center" vertical="center"/>
    </xf>
    <xf numFmtId="0" fontId="43" fillId="0" borderId="34" xfId="283" applyFont="1" applyFill="1" applyBorder="1" applyAlignment="1">
      <alignment horizontal="center" vertical="center" wrapText="1"/>
    </xf>
    <xf numFmtId="41" fontId="43" fillId="0" borderId="42" xfId="303" applyFont="1" applyFill="1" applyBorder="1" applyAlignment="1">
      <alignment horizontal="center" vertical="center" wrapText="1"/>
    </xf>
    <xf numFmtId="41" fontId="43" fillId="0" borderId="7" xfId="303" applyFont="1" applyFill="1" applyBorder="1" applyAlignment="1">
      <alignment horizontal="center" vertical="center"/>
    </xf>
    <xf numFmtId="0" fontId="66" fillId="0" borderId="27" xfId="283" applyFont="1" applyFill="1" applyBorder="1" applyAlignment="1">
      <alignment horizontal="center" vertical="center" wrapText="1"/>
    </xf>
    <xf numFmtId="0" fontId="56" fillId="4" borderId="13" xfId="283" applyFont="1" applyFill="1" applyBorder="1" applyAlignment="1">
      <alignment vertical="center" wrapText="1"/>
    </xf>
    <xf numFmtId="0" fontId="56" fillId="4" borderId="10" xfId="283" applyFont="1" applyFill="1" applyBorder="1" applyAlignment="1">
      <alignment vertical="center" wrapText="1"/>
    </xf>
    <xf numFmtId="0" fontId="56" fillId="4" borderId="59" xfId="283" applyFont="1" applyFill="1" applyBorder="1" applyAlignment="1">
      <alignment vertical="center" wrapText="1"/>
    </xf>
    <xf numFmtId="0" fontId="43" fillId="6" borderId="28" xfId="305" applyNumberFormat="1" applyFont="1" applyFill="1" applyBorder="1" applyAlignment="1">
      <alignment horizontal="center" vertical="center" wrapText="1"/>
    </xf>
    <xf numFmtId="0" fontId="43" fillId="6" borderId="53" xfId="283" applyFont="1" applyFill="1" applyBorder="1" applyAlignment="1">
      <alignment vertical="center" wrapText="1"/>
    </xf>
    <xf numFmtId="0" fontId="43" fillId="6" borderId="0" xfId="283" applyFont="1" applyFill="1" applyBorder="1" applyAlignment="1">
      <alignment vertical="center" wrapText="1"/>
    </xf>
    <xf numFmtId="0" fontId="43" fillId="6" borderId="6" xfId="283" applyFont="1" applyFill="1" applyBorder="1" applyAlignment="1">
      <alignment vertical="center" wrapText="1"/>
    </xf>
    <xf numFmtId="0" fontId="72" fillId="5" borderId="30" xfId="313" applyNumberFormat="1" applyFont="1" applyFill="1" applyBorder="1" applyAlignment="1">
      <alignment horizontal="center" vertical="center" wrapText="1"/>
    </xf>
    <xf numFmtId="41" fontId="72" fillId="5" borderId="66" xfId="311" applyNumberFormat="1" applyFont="1" applyFill="1" applyBorder="1" applyAlignment="1" applyProtection="1">
      <alignment horizontal="right" vertical="center"/>
    </xf>
    <xf numFmtId="41" fontId="72" fillId="5" borderId="13" xfId="311" applyNumberFormat="1" applyFont="1" applyFill="1" applyBorder="1" applyAlignment="1" applyProtection="1">
      <alignment horizontal="right" vertical="center"/>
    </xf>
    <xf numFmtId="41" fontId="72" fillId="5" borderId="13" xfId="311" applyNumberFormat="1" applyFont="1" applyFill="1" applyBorder="1" applyAlignment="1">
      <alignment horizontal="right" vertical="center"/>
    </xf>
    <xf numFmtId="41" fontId="72" fillId="5" borderId="10" xfId="311" applyNumberFormat="1" applyFont="1" applyFill="1" applyBorder="1" applyAlignment="1">
      <alignment horizontal="right" vertical="center"/>
    </xf>
    <xf numFmtId="0" fontId="84" fillId="4" borderId="65" xfId="283" applyFont="1" applyFill="1" applyBorder="1">
      <alignment vertical="center"/>
    </xf>
    <xf numFmtId="0" fontId="84" fillId="4" borderId="77" xfId="283" applyFont="1" applyFill="1" applyBorder="1">
      <alignment vertical="center"/>
    </xf>
    <xf numFmtId="41" fontId="43" fillId="0" borderId="52" xfId="282" applyFont="1" applyFill="1" applyBorder="1" applyAlignment="1">
      <alignment horizontal="center" vertical="center"/>
    </xf>
    <xf numFmtId="41" fontId="43" fillId="0" borderId="78" xfId="282" applyFont="1" applyFill="1" applyBorder="1" applyAlignment="1">
      <alignment horizontal="center" vertical="center"/>
    </xf>
    <xf numFmtId="41" fontId="56" fillId="4" borderId="79" xfId="331" applyFont="1" applyFill="1" applyBorder="1" applyAlignment="1">
      <alignment horizontal="center" vertical="center"/>
    </xf>
    <xf numFmtId="41" fontId="56" fillId="4" borderId="80" xfId="331" applyFont="1" applyFill="1" applyBorder="1" applyAlignment="1">
      <alignment horizontal="center" vertical="center"/>
    </xf>
    <xf numFmtId="41" fontId="56" fillId="4" borderId="81" xfId="331" applyFont="1" applyFill="1" applyBorder="1" applyAlignment="1">
      <alignment horizontal="center" vertical="center"/>
    </xf>
    <xf numFmtId="41" fontId="43" fillId="0" borderId="80" xfId="331" applyFont="1" applyFill="1" applyBorder="1" applyAlignment="1">
      <alignment vertical="center"/>
    </xf>
    <xf numFmtId="41" fontId="43" fillId="0" borderId="80" xfId="331" applyFont="1" applyFill="1" applyBorder="1" applyAlignment="1">
      <alignment horizontal="center" vertical="center"/>
    </xf>
    <xf numFmtId="41" fontId="43" fillId="0" borderId="79" xfId="331" applyFont="1" applyFill="1" applyBorder="1" applyAlignment="1">
      <alignment vertical="center"/>
    </xf>
    <xf numFmtId="41" fontId="43" fillId="0" borderId="80" xfId="331" applyFont="1" applyFill="1" applyBorder="1" applyAlignment="1" applyProtection="1">
      <alignment horizontal="center" vertical="center"/>
    </xf>
    <xf numFmtId="41" fontId="43" fillId="0" borderId="82" xfId="331" applyFont="1" applyFill="1" applyBorder="1" applyAlignment="1">
      <alignment vertical="center"/>
    </xf>
    <xf numFmtId="41" fontId="43" fillId="0" borderId="83" xfId="331" applyFont="1" applyFill="1" applyBorder="1" applyAlignment="1">
      <alignment horizontal="center" vertical="center"/>
    </xf>
    <xf numFmtId="41" fontId="43" fillId="0" borderId="83" xfId="331" applyFont="1" applyFill="1" applyBorder="1" applyAlignment="1" applyProtection="1">
      <alignment horizontal="center" vertical="center"/>
    </xf>
    <xf numFmtId="41" fontId="56" fillId="4" borderId="79" xfId="341" applyFont="1" applyFill="1" applyBorder="1" applyAlignment="1">
      <alignment horizontal="center" vertical="center" wrapText="1"/>
    </xf>
    <xf numFmtId="41" fontId="56" fillId="4" borderId="80" xfId="341" applyFont="1" applyFill="1" applyBorder="1" applyAlignment="1">
      <alignment horizontal="center" vertical="center" wrapText="1"/>
    </xf>
    <xf numFmtId="41" fontId="56" fillId="4" borderId="84" xfId="341" applyFont="1" applyFill="1" applyBorder="1" applyAlignment="1">
      <alignment horizontal="center" vertical="center" wrapText="1"/>
    </xf>
    <xf numFmtId="41" fontId="43" fillId="0" borderId="79" xfId="341" applyFont="1" applyFill="1" applyBorder="1" applyAlignment="1">
      <alignment horizontal="center" vertical="center"/>
    </xf>
    <xf numFmtId="41" fontId="43" fillId="0" borderId="80" xfId="341" applyFont="1" applyFill="1" applyBorder="1" applyAlignment="1">
      <alignment horizontal="center" vertical="center"/>
    </xf>
    <xf numFmtId="41" fontId="43" fillId="0" borderId="80" xfId="341" applyFont="1" applyFill="1" applyBorder="1" applyAlignment="1">
      <alignment horizontal="center" vertical="center" wrapText="1"/>
    </xf>
    <xf numFmtId="41" fontId="43" fillId="0" borderId="80" xfId="341" applyFont="1" applyFill="1" applyBorder="1" applyAlignment="1" applyProtection="1">
      <alignment horizontal="center" vertical="center" wrapText="1"/>
    </xf>
    <xf numFmtId="41" fontId="43" fillId="0" borderId="84" xfId="341" applyFont="1" applyFill="1" applyBorder="1" applyAlignment="1">
      <alignment horizontal="center" vertical="center" wrapText="1"/>
    </xf>
    <xf numFmtId="41" fontId="43" fillId="0" borderId="82" xfId="341" applyFont="1" applyFill="1" applyBorder="1" applyAlignment="1">
      <alignment horizontal="center" vertical="center"/>
    </xf>
    <xf numFmtId="41" fontId="43" fillId="0" borderId="83" xfId="341" applyFont="1" applyFill="1" applyBorder="1" applyAlignment="1">
      <alignment horizontal="center" vertical="center"/>
    </xf>
    <xf numFmtId="41" fontId="43" fillId="0" borderId="83" xfId="341" applyFont="1" applyFill="1" applyBorder="1" applyAlignment="1">
      <alignment horizontal="center" vertical="center" wrapText="1"/>
    </xf>
    <xf numFmtId="41" fontId="43" fillId="0" borderId="83" xfId="341" applyFont="1" applyFill="1" applyBorder="1" applyAlignment="1" applyProtection="1">
      <alignment horizontal="center" vertical="center" wrapText="1"/>
    </xf>
    <xf numFmtId="41" fontId="43" fillId="0" borderId="85" xfId="341" applyFont="1" applyFill="1" applyBorder="1" applyAlignment="1">
      <alignment horizontal="center" vertical="center" wrapText="1"/>
    </xf>
    <xf numFmtId="41" fontId="56" fillId="4" borderId="86" xfId="331" applyFont="1" applyFill="1" applyBorder="1" applyAlignment="1">
      <alignment horizontal="center" vertical="center" wrapText="1"/>
    </xf>
    <xf numFmtId="41" fontId="72" fillId="5" borderId="66" xfId="311" applyFont="1" applyFill="1" applyBorder="1" applyAlignment="1">
      <alignment horizontal="center" vertical="center" wrapText="1"/>
    </xf>
    <xf numFmtId="41" fontId="72" fillId="5" borderId="13" xfId="311" applyFont="1" applyFill="1" applyBorder="1" applyAlignment="1">
      <alignment horizontal="center" vertical="center" wrapText="1"/>
    </xf>
    <xf numFmtId="41" fontId="72" fillId="5" borderId="10" xfId="311" applyFont="1" applyFill="1" applyBorder="1" applyAlignment="1">
      <alignment horizontal="center" vertical="center" wrapText="1"/>
    </xf>
    <xf numFmtId="41" fontId="72" fillId="5" borderId="59" xfId="282" applyFont="1" applyFill="1" applyBorder="1" applyAlignment="1">
      <alignment vertical="center"/>
    </xf>
    <xf numFmtId="41" fontId="72" fillId="5" borderId="62" xfId="282" applyFont="1" applyFill="1" applyBorder="1" applyAlignment="1">
      <alignment vertical="center"/>
    </xf>
    <xf numFmtId="41" fontId="72" fillId="5" borderId="13" xfId="282" applyFont="1" applyFill="1" applyBorder="1" applyAlignment="1">
      <alignment vertical="center"/>
    </xf>
    <xf numFmtId="41" fontId="72" fillId="5" borderId="37" xfId="282" applyFont="1" applyFill="1" applyBorder="1" applyAlignment="1">
      <alignment vertical="center"/>
    </xf>
    <xf numFmtId="41" fontId="72" fillId="5" borderId="10" xfId="282" applyFont="1" applyFill="1" applyBorder="1" applyAlignment="1">
      <alignment vertical="center"/>
    </xf>
    <xf numFmtId="41" fontId="56" fillId="4" borderId="66" xfId="351" applyFont="1" applyFill="1" applyBorder="1" applyAlignment="1">
      <alignment vertical="center"/>
    </xf>
    <xf numFmtId="0" fontId="56" fillId="0" borderId="0" xfId="283" applyFont="1" applyAlignment="1">
      <alignment vertical="top"/>
    </xf>
    <xf numFmtId="0" fontId="75" fillId="0" borderId="0" xfId="283" applyFont="1" applyAlignment="1">
      <alignment vertical="top"/>
    </xf>
    <xf numFmtId="0" fontId="53" fillId="0" borderId="0" xfId="283" applyFont="1" applyAlignment="1"/>
    <xf numFmtId="0" fontId="48" fillId="0" borderId="0" xfId="283" applyFont="1">
      <alignment vertical="center"/>
    </xf>
    <xf numFmtId="0" fontId="53" fillId="0" borderId="13" xfId="283" applyFont="1" applyBorder="1">
      <alignment vertical="center"/>
    </xf>
    <xf numFmtId="0" fontId="53" fillId="0" borderId="10" xfId="283" applyFont="1" applyBorder="1" applyAlignment="1">
      <alignment horizontal="right" vertical="center"/>
    </xf>
    <xf numFmtId="0" fontId="18" fillId="0" borderId="0" xfId="283">
      <alignment vertical="center"/>
    </xf>
    <xf numFmtId="0" fontId="43" fillId="0" borderId="48" xfId="283" applyFont="1" applyBorder="1" applyAlignment="1">
      <alignment horizontal="center" vertical="center" wrapText="1"/>
    </xf>
    <xf numFmtId="0" fontId="43" fillId="0" borderId="27" xfId="283" applyFont="1" applyBorder="1" applyAlignment="1">
      <alignment horizontal="center" vertical="center" wrapText="1"/>
    </xf>
    <xf numFmtId="0" fontId="43" fillId="0" borderId="34" xfId="283" applyFont="1" applyBorder="1" applyAlignment="1">
      <alignment horizontal="center" vertical="center" wrapText="1"/>
    </xf>
    <xf numFmtId="49" fontId="43" fillId="0" borderId="27" xfId="283" applyNumberFormat="1" applyFont="1" applyBorder="1" applyAlignment="1">
      <alignment horizontal="center" vertical="center" wrapText="1"/>
    </xf>
    <xf numFmtId="49" fontId="43" fillId="0" borderId="27" xfId="302" applyNumberFormat="1" applyFont="1" applyBorder="1" applyAlignment="1">
      <alignment horizontal="center" vertical="center" wrapText="1"/>
    </xf>
    <xf numFmtId="0" fontId="43" fillId="0" borderId="28" xfId="283" applyFont="1" applyBorder="1" applyAlignment="1">
      <alignment horizontal="center" vertical="center"/>
    </xf>
    <xf numFmtId="41" fontId="43" fillId="0" borderId="87" xfId="282" applyFont="1" applyFill="1" applyBorder="1" applyAlignment="1">
      <alignment horizontal="center" vertical="center"/>
    </xf>
    <xf numFmtId="41" fontId="43" fillId="0" borderId="88" xfId="282" applyFont="1" applyFill="1" applyBorder="1" applyAlignment="1">
      <alignment horizontal="center" vertical="center"/>
    </xf>
    <xf numFmtId="41" fontId="43" fillId="0" borderId="88" xfId="282" applyFont="1" applyFill="1" applyBorder="1" applyAlignment="1" applyProtection="1">
      <alignment horizontal="center" vertical="center"/>
    </xf>
    <xf numFmtId="41" fontId="43" fillId="0" borderId="89" xfId="282" applyFont="1" applyFill="1" applyBorder="1" applyAlignment="1">
      <alignment horizontal="center" vertical="center"/>
    </xf>
    <xf numFmtId="41" fontId="43" fillId="0" borderId="79" xfId="282" applyFont="1" applyFill="1" applyBorder="1" applyAlignment="1">
      <alignment horizontal="center" vertical="center"/>
    </xf>
    <xf numFmtId="41" fontId="43" fillId="0" borderId="80" xfId="282" applyFont="1" applyFill="1" applyBorder="1" applyAlignment="1">
      <alignment horizontal="center" vertical="center"/>
    </xf>
    <xf numFmtId="41" fontId="43" fillId="0" borderId="80" xfId="282" applyFont="1" applyFill="1" applyBorder="1" applyAlignment="1" applyProtection="1">
      <alignment horizontal="center" vertical="center"/>
    </xf>
    <xf numFmtId="41" fontId="43" fillId="0" borderId="84" xfId="282" applyFont="1" applyFill="1" applyBorder="1" applyAlignment="1">
      <alignment horizontal="center" vertical="center"/>
    </xf>
    <xf numFmtId="0" fontId="56" fillId="4" borderId="28" xfId="283" applyFont="1" applyFill="1" applyBorder="1" applyAlignment="1">
      <alignment horizontal="center" vertical="center"/>
    </xf>
    <xf numFmtId="0" fontId="43" fillId="0" borderId="28" xfId="283" applyFont="1" applyBorder="1" applyAlignment="1">
      <alignment horizontal="center" vertical="center" wrapText="1"/>
    </xf>
    <xf numFmtId="0" fontId="43" fillId="0" borderId="0" xfId="283" applyFont="1" applyAlignment="1">
      <alignment vertical="center" wrapText="1"/>
    </xf>
    <xf numFmtId="0" fontId="43" fillId="0" borderId="30" xfId="283" applyFont="1" applyBorder="1" applyAlignment="1">
      <alignment horizontal="center" vertical="center" wrapText="1"/>
    </xf>
    <xf numFmtId="0" fontId="43" fillId="0" borderId="0" xfId="283" applyFont="1" applyAlignment="1">
      <alignment horizontal="left" vertical="center"/>
    </xf>
    <xf numFmtId="0" fontId="85" fillId="0" borderId="0" xfId="283" applyFont="1">
      <alignment vertical="center"/>
    </xf>
    <xf numFmtId="0" fontId="43" fillId="0" borderId="0" xfId="283" applyFont="1" applyAlignment="1">
      <alignment horizontal="right" vertical="center"/>
    </xf>
    <xf numFmtId="0" fontId="52" fillId="0" borderId="0" xfId="283" applyFont="1">
      <alignment vertical="center"/>
    </xf>
    <xf numFmtId="0" fontId="58" fillId="0" borderId="0" xfId="283" applyFont="1" applyFill="1" applyBorder="1" applyAlignment="1">
      <alignment horizontal="left" vertical="top"/>
    </xf>
    <xf numFmtId="0" fontId="43" fillId="0" borderId="7" xfId="28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center" vertical="center"/>
    </xf>
    <xf numFmtId="0" fontId="43" fillId="0" borderId="43" xfId="28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left" vertical="center"/>
    </xf>
    <xf numFmtId="0" fontId="53" fillId="0" borderId="13" xfId="283" applyFont="1" applyFill="1" applyBorder="1" applyAlignment="1">
      <alignment horizontal="left" vertical="center"/>
    </xf>
    <xf numFmtId="0" fontId="43" fillId="0" borderId="34" xfId="283" applyFont="1" applyFill="1" applyBorder="1" applyAlignment="1">
      <alignment horizontal="center" vertical="center" wrapText="1"/>
    </xf>
    <xf numFmtId="0" fontId="43" fillId="0" borderId="40" xfId="283" applyFont="1" applyFill="1" applyBorder="1" applyAlignment="1">
      <alignment horizontal="center" vertical="center" wrapText="1"/>
    </xf>
    <xf numFmtId="0" fontId="43" fillId="0" borderId="39" xfId="283" applyFont="1" applyFill="1" applyBorder="1" applyAlignment="1">
      <alignment horizontal="center" vertical="center"/>
    </xf>
    <xf numFmtId="0" fontId="43" fillId="0" borderId="41" xfId="283" applyFont="1" applyFill="1" applyBorder="1" applyAlignment="1">
      <alignment horizontal="center" vertical="center"/>
    </xf>
    <xf numFmtId="0" fontId="43" fillId="0" borderId="17" xfId="283" applyFont="1" applyFill="1" applyBorder="1" applyAlignment="1">
      <alignment horizontal="center" vertical="center"/>
    </xf>
    <xf numFmtId="0" fontId="43" fillId="0" borderId="2" xfId="283" applyFont="1" applyFill="1" applyBorder="1" applyAlignment="1">
      <alignment horizontal="center" vertical="center"/>
    </xf>
    <xf numFmtId="0" fontId="56" fillId="4" borderId="7" xfId="283" applyFont="1" applyFill="1" applyBorder="1" applyAlignment="1">
      <alignment horizontal="center" vertical="center"/>
    </xf>
    <xf numFmtId="0" fontId="56" fillId="4" borderId="43" xfId="283" applyFont="1" applyFill="1" applyBorder="1" applyAlignment="1">
      <alignment horizontal="center" vertical="center"/>
    </xf>
    <xf numFmtId="0" fontId="43" fillId="0" borderId="11" xfId="283" applyFont="1" applyFill="1" applyBorder="1" applyAlignment="1">
      <alignment horizontal="center" vertical="center"/>
    </xf>
    <xf numFmtId="0" fontId="43" fillId="0" borderId="13" xfId="283" applyFont="1" applyFill="1" applyBorder="1" applyAlignment="1">
      <alignment horizontal="center" vertical="center"/>
    </xf>
    <xf numFmtId="0" fontId="58" fillId="0" borderId="7" xfId="283" applyFont="1" applyBorder="1" applyAlignment="1">
      <alignment horizontal="left" vertical="top"/>
    </xf>
    <xf numFmtId="0" fontId="58" fillId="0" borderId="0" xfId="283" applyFont="1" applyAlignment="1">
      <alignment horizontal="left" vertical="top"/>
    </xf>
    <xf numFmtId="0" fontId="58" fillId="0" borderId="6" xfId="283" applyFont="1" applyBorder="1" applyAlignment="1">
      <alignment horizontal="left" vertical="top"/>
    </xf>
    <xf numFmtId="0" fontId="53" fillId="0" borderId="7" xfId="283" applyFont="1" applyBorder="1" applyAlignment="1">
      <alignment horizontal="left" vertical="center"/>
    </xf>
    <xf numFmtId="0" fontId="53" fillId="0" borderId="13" xfId="283" applyFont="1" applyBorder="1" applyAlignment="1">
      <alignment horizontal="left" vertical="center"/>
    </xf>
    <xf numFmtId="0" fontId="43" fillId="0" borderId="50" xfId="283" applyFont="1" applyBorder="1" applyAlignment="1">
      <alignment horizontal="center" vertical="center" wrapText="1"/>
    </xf>
    <xf numFmtId="0" fontId="43" fillId="0" borderId="51" xfId="283" applyFont="1" applyBorder="1" applyAlignment="1">
      <alignment horizontal="center" vertical="center"/>
    </xf>
    <xf numFmtId="0" fontId="43" fillId="0" borderId="16" xfId="283" applyFont="1" applyBorder="1" applyAlignment="1">
      <alignment horizontal="center" vertical="center" wrapText="1"/>
    </xf>
    <xf numFmtId="0" fontId="43" fillId="0" borderId="47" xfId="283" applyFont="1" applyBorder="1" applyAlignment="1">
      <alignment horizontal="center" vertical="center" wrapText="1"/>
    </xf>
    <xf numFmtId="0" fontId="43" fillId="0" borderId="19" xfId="283" applyFont="1" applyBorder="1" applyAlignment="1">
      <alignment horizontal="center" vertical="center" wrapText="1"/>
    </xf>
    <xf numFmtId="0" fontId="43" fillId="0" borderId="49" xfId="283" applyFont="1" applyBorder="1" applyAlignment="1">
      <alignment horizontal="center" vertical="center"/>
    </xf>
    <xf numFmtId="0" fontId="43" fillId="0" borderId="9" xfId="283" applyFont="1" applyBorder="1" applyAlignment="1">
      <alignment horizontal="center" vertical="center" wrapText="1"/>
    </xf>
    <xf numFmtId="0" fontId="43" fillId="0" borderId="33" xfId="283" applyFont="1" applyBorder="1" applyAlignment="1">
      <alignment horizontal="center" vertical="center" wrapText="1"/>
    </xf>
    <xf numFmtId="0" fontId="43" fillId="0" borderId="3" xfId="283" applyFont="1" applyBorder="1" applyAlignment="1">
      <alignment horizontal="center" vertical="center" wrapText="1"/>
    </xf>
    <xf numFmtId="0" fontId="43" fillId="0" borderId="27" xfId="283" applyFont="1" applyBorder="1" applyAlignment="1">
      <alignment horizontal="center" vertical="center" wrapText="1"/>
    </xf>
    <xf numFmtId="0" fontId="43" fillId="0" borderId="8" xfId="283" applyFont="1" applyBorder="1" applyAlignment="1">
      <alignment horizontal="center" vertical="center" wrapText="1"/>
    </xf>
    <xf numFmtId="0" fontId="43" fillId="0" borderId="14" xfId="283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right" vertical="center"/>
    </xf>
    <xf numFmtId="0" fontId="58" fillId="0" borderId="0" xfId="0" applyFont="1" applyFill="1" applyBorder="1" applyAlignment="1">
      <alignment horizontal="left" vertical="top" wrapText="1"/>
    </xf>
    <xf numFmtId="0" fontId="43" fillId="0" borderId="50" xfId="283" applyNumberFormat="1" applyFont="1" applyFill="1" applyBorder="1" applyAlignment="1">
      <alignment horizontal="center" vertical="center" wrapText="1"/>
    </xf>
    <xf numFmtId="0" fontId="43" fillId="0" borderId="51" xfId="283" applyNumberFormat="1" applyFont="1" applyFill="1" applyBorder="1" applyAlignment="1">
      <alignment horizontal="center" vertical="center"/>
    </xf>
    <xf numFmtId="0" fontId="43" fillId="0" borderId="16" xfId="283" applyNumberFormat="1" applyFont="1" applyFill="1" applyBorder="1" applyAlignment="1">
      <alignment horizontal="center" vertical="center" wrapText="1"/>
    </xf>
    <xf numFmtId="0" fontId="43" fillId="0" borderId="47" xfId="283" applyNumberFormat="1" applyFont="1" applyFill="1" applyBorder="1" applyAlignment="1">
      <alignment horizontal="center" vertical="center" wrapText="1"/>
    </xf>
    <xf numFmtId="0" fontId="43" fillId="0" borderId="19" xfId="283" applyNumberFormat="1" applyFont="1" applyFill="1" applyBorder="1" applyAlignment="1">
      <alignment horizontal="center" vertical="center" wrapText="1"/>
    </xf>
    <xf numFmtId="0" fontId="43" fillId="0" borderId="49" xfId="283" applyNumberFormat="1" applyFont="1" applyFill="1" applyBorder="1" applyAlignment="1">
      <alignment horizontal="center" vertical="center"/>
    </xf>
    <xf numFmtId="0" fontId="43" fillId="0" borderId="9" xfId="283" applyNumberFormat="1" applyFont="1" applyFill="1" applyBorder="1" applyAlignment="1">
      <alignment horizontal="center" vertical="center" wrapText="1"/>
    </xf>
    <xf numFmtId="0" fontId="43" fillId="0" borderId="33" xfId="283" applyNumberFormat="1" applyFont="1" applyFill="1" applyBorder="1" applyAlignment="1">
      <alignment horizontal="center" vertical="center" wrapText="1"/>
    </xf>
    <xf numFmtId="0" fontId="43" fillId="0" borderId="3" xfId="283" applyNumberFormat="1" applyFont="1" applyFill="1" applyBorder="1" applyAlignment="1" applyProtection="1">
      <alignment horizontal="center" vertical="center" wrapText="1"/>
    </xf>
    <xf numFmtId="0" fontId="43" fillId="0" borderId="27" xfId="283" applyNumberFormat="1" applyFont="1" applyFill="1" applyBorder="1" applyAlignment="1" applyProtection="1">
      <alignment horizontal="center" vertical="center" wrapText="1"/>
    </xf>
    <xf numFmtId="0" fontId="43" fillId="0" borderId="8" xfId="283" applyNumberFormat="1" applyFont="1" applyFill="1" applyBorder="1" applyAlignment="1" applyProtection="1">
      <alignment horizontal="center" vertical="center" wrapText="1"/>
    </xf>
    <xf numFmtId="0" fontId="43" fillId="0" borderId="14" xfId="283" applyNumberFormat="1" applyFont="1" applyFill="1" applyBorder="1" applyAlignment="1" applyProtection="1">
      <alignment horizontal="center" vertical="center" wrapText="1"/>
    </xf>
    <xf numFmtId="0" fontId="43" fillId="0" borderId="16" xfId="0" applyFont="1" applyBorder="1" applyAlignment="1">
      <alignment vertical="center"/>
    </xf>
    <xf numFmtId="187" fontId="43" fillId="0" borderId="17" xfId="246" applyNumberFormat="1" applyFont="1" applyFill="1" applyBorder="1" applyAlignment="1" applyProtection="1">
      <alignment horizontal="center" vertical="center"/>
    </xf>
    <xf numFmtId="187" fontId="43" fillId="0" borderId="2" xfId="246" applyNumberFormat="1" applyFont="1" applyFill="1" applyBorder="1" applyAlignment="1" applyProtection="1">
      <alignment horizontal="center" vertical="center"/>
    </xf>
    <xf numFmtId="187" fontId="43" fillId="0" borderId="18" xfId="246" applyNumberFormat="1" applyFont="1" applyFill="1" applyBorder="1" applyAlignment="1" applyProtection="1">
      <alignment horizontal="center" vertical="center"/>
    </xf>
    <xf numFmtId="187" fontId="58" fillId="0" borderId="0" xfId="246" applyFont="1" applyFill="1" applyAlignment="1" applyProtection="1">
      <alignment horizontal="left" vertical="top"/>
    </xf>
    <xf numFmtId="187" fontId="43" fillId="0" borderId="35" xfId="246" applyFont="1" applyFill="1" applyBorder="1" applyAlignment="1" applyProtection="1">
      <alignment horizontal="center" vertical="center" wrapText="1"/>
    </xf>
    <xf numFmtId="187" fontId="43" fillId="0" borderId="28" xfId="246" applyFont="1" applyFill="1" applyBorder="1" applyAlignment="1" applyProtection="1">
      <alignment horizontal="center" vertical="center"/>
    </xf>
    <xf numFmtId="187" fontId="43" fillId="0" borderId="36" xfId="246" applyFont="1" applyFill="1" applyBorder="1" applyAlignment="1" applyProtection="1">
      <alignment horizontal="center" vertical="center"/>
    </xf>
    <xf numFmtId="187" fontId="43" fillId="0" borderId="52" xfId="246" applyFont="1" applyFill="1" applyBorder="1" applyAlignment="1" applyProtection="1">
      <alignment horizontal="center" vertical="center" wrapText="1"/>
    </xf>
    <xf numFmtId="187" fontId="43" fillId="0" borderId="53" xfId="246" applyFont="1" applyFill="1" applyBorder="1" applyAlignment="1" applyProtection="1">
      <alignment horizontal="center" vertical="center"/>
    </xf>
    <xf numFmtId="187" fontId="43" fillId="0" borderId="54" xfId="246" applyFont="1" applyFill="1" applyBorder="1" applyAlignment="1" applyProtection="1">
      <alignment horizontal="center" vertical="center"/>
    </xf>
    <xf numFmtId="187" fontId="43" fillId="0" borderId="9" xfId="246" applyFont="1" applyFill="1" applyBorder="1" applyAlignment="1" applyProtection="1">
      <alignment horizontal="center" vertical="center" wrapText="1"/>
    </xf>
    <xf numFmtId="187" fontId="43" fillId="0" borderId="15" xfId="246" applyFont="1" applyFill="1" applyBorder="1" applyAlignment="1" applyProtection="1">
      <alignment horizontal="center" vertical="center"/>
    </xf>
    <xf numFmtId="187" fontId="43" fillId="0" borderId="33" xfId="246" applyFont="1" applyFill="1" applyBorder="1" applyAlignment="1" applyProtection="1">
      <alignment horizontal="center" vertical="center"/>
    </xf>
    <xf numFmtId="0" fontId="66" fillId="0" borderId="0" xfId="283" applyFont="1" applyFill="1" applyBorder="1" applyAlignment="1">
      <alignment horizontal="left" vertical="center" wrapText="1"/>
    </xf>
    <xf numFmtId="0" fontId="43" fillId="0" borderId="35" xfId="283" applyFont="1" applyFill="1" applyBorder="1" applyAlignment="1">
      <alignment horizontal="center" vertical="center"/>
    </xf>
    <xf numFmtId="0" fontId="43" fillId="0" borderId="36" xfId="283" applyFont="1" applyFill="1" applyBorder="1" applyAlignment="1">
      <alignment horizontal="center" vertical="center"/>
    </xf>
    <xf numFmtId="0" fontId="43" fillId="0" borderId="16" xfId="283" applyFont="1" applyFill="1" applyBorder="1" applyAlignment="1">
      <alignment horizontal="center" vertical="center" wrapText="1"/>
    </xf>
    <xf numFmtId="0" fontId="43" fillId="0" borderId="47" xfId="283" applyFont="1" applyFill="1" applyBorder="1" applyAlignment="1">
      <alignment horizontal="center" vertical="center" wrapText="1"/>
    </xf>
    <xf numFmtId="0" fontId="43" fillId="0" borderId="14" xfId="283" applyFont="1" applyFill="1" applyBorder="1" applyAlignment="1">
      <alignment horizontal="center" vertical="center" wrapText="1"/>
    </xf>
    <xf numFmtId="0" fontId="43" fillId="0" borderId="14" xfId="283" applyFont="1" applyFill="1" applyBorder="1" applyAlignment="1">
      <alignment horizontal="center" vertical="center"/>
    </xf>
    <xf numFmtId="0" fontId="43" fillId="0" borderId="9" xfId="283" applyFont="1" applyFill="1" applyBorder="1" applyAlignment="1">
      <alignment horizontal="center" vertical="center" wrapText="1"/>
    </xf>
    <xf numFmtId="0" fontId="43" fillId="0" borderId="33" xfId="283" applyFont="1" applyFill="1" applyBorder="1" applyAlignment="1">
      <alignment horizontal="center" vertical="center" wrapText="1"/>
    </xf>
    <xf numFmtId="0" fontId="43" fillId="0" borderId="31" xfId="283" applyFont="1" applyFill="1" applyBorder="1" applyAlignment="1">
      <alignment horizontal="center" vertical="center"/>
    </xf>
    <xf numFmtId="0" fontId="43" fillId="0" borderId="32" xfId="283" applyFont="1" applyFill="1" applyBorder="1" applyAlignment="1">
      <alignment horizontal="center" vertical="center"/>
    </xf>
    <xf numFmtId="0" fontId="43" fillId="0" borderId="69" xfId="283" applyFont="1" applyFill="1" applyBorder="1" applyAlignment="1">
      <alignment horizontal="center" vertical="center" wrapText="1"/>
    </xf>
    <xf numFmtId="0" fontId="43" fillId="0" borderId="17" xfId="283" applyFont="1" applyFill="1" applyBorder="1" applyAlignment="1">
      <alignment horizontal="center" vertical="center" wrapText="1"/>
    </xf>
    <xf numFmtId="0" fontId="43" fillId="0" borderId="2" xfId="283" applyFont="1" applyFill="1" applyBorder="1" applyAlignment="1">
      <alignment horizontal="center" vertical="center" wrapText="1"/>
    </xf>
    <xf numFmtId="0" fontId="43" fillId="0" borderId="18" xfId="283" applyFont="1" applyFill="1" applyBorder="1" applyAlignment="1">
      <alignment horizontal="center" vertical="center" wrapText="1"/>
    </xf>
    <xf numFmtId="0" fontId="43" fillId="0" borderId="8" xfId="283" applyNumberFormat="1" applyFont="1" applyFill="1" applyBorder="1" applyAlignment="1">
      <alignment horizontal="center" vertical="center" wrapText="1"/>
    </xf>
    <xf numFmtId="0" fontId="43" fillId="0" borderId="68" xfId="283" applyNumberFormat="1" applyFont="1" applyFill="1" applyBorder="1" applyAlignment="1">
      <alignment horizontal="center" vertical="center" wrapText="1"/>
    </xf>
    <xf numFmtId="0" fontId="43" fillId="0" borderId="9" xfId="305" applyNumberFormat="1" applyFont="1" applyFill="1" applyBorder="1" applyAlignment="1">
      <alignment horizontal="center" vertical="center" wrapText="1"/>
    </xf>
    <xf numFmtId="0" fontId="63" fillId="0" borderId="33" xfId="283" applyFont="1" applyFill="1" applyBorder="1" applyAlignment="1">
      <alignment horizontal="center" vertical="center" wrapText="1"/>
    </xf>
    <xf numFmtId="0" fontId="43" fillId="0" borderId="49" xfId="283" applyNumberFormat="1" applyFont="1" applyFill="1" applyBorder="1" applyAlignment="1">
      <alignment horizontal="center" vertical="center" wrapText="1"/>
    </xf>
    <xf numFmtId="0" fontId="43" fillId="0" borderId="21" xfId="283" applyNumberFormat="1" applyFont="1" applyFill="1" applyBorder="1" applyAlignment="1">
      <alignment horizontal="center" vertical="center" wrapText="1"/>
    </xf>
    <xf numFmtId="0" fontId="43" fillId="0" borderId="15" xfId="283" applyNumberFormat="1" applyFont="1" applyFill="1" applyBorder="1" applyAlignment="1">
      <alignment horizontal="center" vertical="center" wrapText="1"/>
    </xf>
    <xf numFmtId="0" fontId="43" fillId="0" borderId="25" xfId="283" applyNumberFormat="1" applyFont="1" applyFill="1" applyBorder="1" applyAlignment="1">
      <alignment horizontal="center" vertical="center" wrapText="1"/>
    </xf>
    <xf numFmtId="0" fontId="63" fillId="0" borderId="24" xfId="283" applyFont="1" applyFill="1" applyBorder="1" applyAlignment="1">
      <alignment horizontal="center" vertical="center" wrapText="1"/>
    </xf>
    <xf numFmtId="0" fontId="43" fillId="0" borderId="22" xfId="283" applyNumberFormat="1" applyFont="1" applyFill="1" applyBorder="1" applyAlignment="1">
      <alignment horizontal="center" vertical="center" wrapText="1"/>
    </xf>
    <xf numFmtId="0" fontId="43" fillId="0" borderId="6" xfId="283" applyNumberFormat="1" applyFont="1" applyFill="1" applyBorder="1" applyAlignment="1">
      <alignment horizontal="center" vertical="center" wrapText="1"/>
    </xf>
    <xf numFmtId="0" fontId="43" fillId="0" borderId="3" xfId="283" applyNumberFormat="1" applyFont="1" applyFill="1" applyBorder="1" applyAlignment="1">
      <alignment horizontal="center" vertical="center" wrapText="1"/>
    </xf>
    <xf numFmtId="0" fontId="43" fillId="0" borderId="50" xfId="305" applyNumberFormat="1" applyFont="1" applyFill="1" applyBorder="1" applyAlignment="1">
      <alignment horizontal="center" vertical="center" wrapText="1"/>
    </xf>
    <xf numFmtId="0" fontId="43" fillId="0" borderId="70" xfId="305" applyNumberFormat="1" applyFont="1" applyFill="1" applyBorder="1" applyAlignment="1">
      <alignment horizontal="center" vertical="center" wrapText="1"/>
    </xf>
    <xf numFmtId="0" fontId="43" fillId="0" borderId="51" xfId="305" applyNumberFormat="1" applyFont="1" applyFill="1" applyBorder="1" applyAlignment="1">
      <alignment horizontal="center" vertical="center" wrapText="1"/>
    </xf>
    <xf numFmtId="0" fontId="43" fillId="0" borderId="14" xfId="283" applyNumberFormat="1" applyFont="1" applyFill="1" applyBorder="1" applyAlignment="1">
      <alignment horizontal="center" vertical="center" wrapText="1"/>
    </xf>
    <xf numFmtId="0" fontId="43" fillId="0" borderId="2" xfId="283" applyNumberFormat="1" applyFont="1" applyFill="1" applyBorder="1" applyAlignment="1">
      <alignment horizontal="center" vertical="center" wrapText="1"/>
    </xf>
    <xf numFmtId="0" fontId="43" fillId="0" borderId="18" xfId="283" applyNumberFormat="1" applyFont="1" applyFill="1" applyBorder="1" applyAlignment="1">
      <alignment horizontal="center" vertical="center" wrapText="1"/>
    </xf>
    <xf numFmtId="200" fontId="43" fillId="0" borderId="35" xfId="305" applyFont="1" applyFill="1" applyBorder="1" applyAlignment="1">
      <alignment horizontal="center" vertical="center" wrapText="1"/>
    </xf>
    <xf numFmtId="200" fontId="43" fillId="0" borderId="28" xfId="305" applyFont="1" applyFill="1" applyBorder="1" applyAlignment="1">
      <alignment horizontal="center" vertical="center" wrapText="1"/>
    </xf>
    <xf numFmtId="200" fontId="43" fillId="0" borderId="36" xfId="305" applyFont="1" applyFill="1" applyBorder="1" applyAlignment="1">
      <alignment horizontal="center" vertical="center" wrapText="1"/>
    </xf>
    <xf numFmtId="0" fontId="43" fillId="0" borderId="15" xfId="283" applyFont="1" applyFill="1" applyBorder="1" applyAlignment="1">
      <alignment horizontal="center" vertical="center" wrapText="1"/>
    </xf>
    <xf numFmtId="0" fontId="53" fillId="0" borderId="0" xfId="283" applyFont="1" applyFill="1" applyBorder="1" applyAlignment="1">
      <alignment horizontal="left" vertical="center" wrapText="1"/>
    </xf>
    <xf numFmtId="0" fontId="53" fillId="0" borderId="0" xfId="283" applyFont="1" applyFill="1" applyBorder="1" applyAlignment="1">
      <alignment horizontal="left" vertical="center"/>
    </xf>
    <xf numFmtId="0" fontId="43" fillId="0" borderId="0" xfId="283" applyFont="1" applyFill="1" applyBorder="1" applyAlignment="1">
      <alignment horizontal="left" vertical="center" wrapText="1"/>
    </xf>
    <xf numFmtId="200" fontId="43" fillId="0" borderId="31" xfId="305" applyFont="1" applyFill="1" applyBorder="1" applyAlignment="1">
      <alignment horizontal="center" vertical="center" wrapText="1"/>
    </xf>
    <xf numFmtId="200" fontId="43" fillId="0" borderId="32" xfId="305" applyFont="1" applyFill="1" applyBorder="1" applyAlignment="1">
      <alignment horizontal="center" vertical="center" wrapText="1"/>
    </xf>
    <xf numFmtId="0" fontId="43" fillId="0" borderId="29" xfId="283" applyFont="1" applyFill="1" applyBorder="1" applyAlignment="1">
      <alignment horizontal="center" vertical="center" wrapText="1"/>
    </xf>
    <xf numFmtId="0" fontId="43" fillId="0" borderId="3" xfId="283" applyFont="1" applyFill="1" applyBorder="1" applyAlignment="1">
      <alignment horizontal="center" vertical="center" wrapText="1"/>
    </xf>
    <xf numFmtId="0" fontId="43" fillId="0" borderId="3" xfId="283" applyFont="1" applyFill="1" applyBorder="1" applyAlignment="1">
      <alignment horizontal="center" vertical="center"/>
    </xf>
    <xf numFmtId="0" fontId="43" fillId="0" borderId="27" xfId="283" applyFont="1" applyFill="1" applyBorder="1" applyAlignment="1">
      <alignment horizontal="center" vertical="center" wrapText="1"/>
    </xf>
    <xf numFmtId="0" fontId="60" fillId="0" borderId="14" xfId="283" applyFont="1" applyFill="1" applyBorder="1" applyAlignment="1">
      <alignment horizontal="left" vertical="center" wrapText="1"/>
    </xf>
    <xf numFmtId="0" fontId="60" fillId="0" borderId="14" xfId="283" applyFont="1" applyFill="1" applyBorder="1" applyAlignment="1">
      <alignment horizontal="left" vertical="center"/>
    </xf>
    <xf numFmtId="0" fontId="78" fillId="0" borderId="0" xfId="283" applyFont="1" applyFill="1" applyBorder="1" applyAlignment="1">
      <alignment horizontal="left" vertical="top"/>
    </xf>
    <xf numFmtId="200" fontId="66" fillId="0" borderId="31" xfId="305" applyFont="1" applyFill="1" applyBorder="1" applyAlignment="1">
      <alignment horizontal="center" vertical="center" wrapText="1"/>
    </xf>
    <xf numFmtId="200" fontId="66" fillId="0" borderId="32" xfId="305" applyFont="1" applyFill="1" applyBorder="1" applyAlignment="1">
      <alignment horizontal="center" vertical="center" wrapText="1"/>
    </xf>
    <xf numFmtId="0" fontId="66" fillId="0" borderId="18" xfId="283" applyFont="1" applyFill="1" applyBorder="1" applyAlignment="1">
      <alignment horizontal="center" vertical="center" wrapText="1"/>
    </xf>
    <xf numFmtId="0" fontId="66" fillId="0" borderId="29" xfId="283" applyFont="1" applyFill="1" applyBorder="1" applyAlignment="1">
      <alignment horizontal="center" vertical="center" wrapText="1"/>
    </xf>
    <xf numFmtId="0" fontId="66" fillId="0" borderId="3" xfId="283" applyFont="1" applyFill="1" applyBorder="1" applyAlignment="1">
      <alignment horizontal="center" vertical="center" wrapText="1"/>
    </xf>
    <xf numFmtId="0" fontId="66" fillId="0" borderId="3" xfId="283" applyFont="1" applyFill="1" applyBorder="1" applyAlignment="1">
      <alignment horizontal="center" vertical="center"/>
    </xf>
    <xf numFmtId="0" fontId="66" fillId="0" borderId="9" xfId="283" applyFont="1" applyFill="1" applyBorder="1" applyAlignment="1">
      <alignment horizontal="center" vertical="center" wrapText="1"/>
    </xf>
    <xf numFmtId="0" fontId="66" fillId="0" borderId="33" xfId="283" applyFont="1" applyFill="1" applyBorder="1" applyAlignment="1">
      <alignment horizontal="center" vertical="center"/>
    </xf>
    <xf numFmtId="0" fontId="66" fillId="0" borderId="27" xfId="283" applyFont="1" applyFill="1" applyBorder="1" applyAlignment="1">
      <alignment horizontal="center" vertical="center" wrapText="1"/>
    </xf>
    <xf numFmtId="0" fontId="66" fillId="0" borderId="2" xfId="283" applyFont="1" applyFill="1" applyBorder="1" applyAlignment="1">
      <alignment horizontal="center" vertical="center" wrapText="1"/>
    </xf>
    <xf numFmtId="0" fontId="66" fillId="0" borderId="2" xfId="28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center" vertical="center" wrapText="1"/>
    </xf>
    <xf numFmtId="0" fontId="43" fillId="0" borderId="8" xfId="283" applyFont="1" applyFill="1" applyBorder="1" applyAlignment="1">
      <alignment horizontal="center" vertical="center" wrapText="1"/>
    </xf>
    <xf numFmtId="0" fontId="43" fillId="0" borderId="7" xfId="283" applyFont="1" applyFill="1" applyBorder="1" applyAlignment="1">
      <alignment horizontal="center" vertical="center" wrapText="1"/>
    </xf>
    <xf numFmtId="0" fontId="43" fillId="0" borderId="68" xfId="283" applyFont="1" applyFill="1" applyBorder="1" applyAlignment="1">
      <alignment horizontal="center" vertical="center" wrapText="1"/>
    </xf>
    <xf numFmtId="0" fontId="43" fillId="0" borderId="20" xfId="283" applyFont="1" applyFill="1" applyBorder="1" applyAlignment="1">
      <alignment horizontal="center" vertical="center" wrapText="1"/>
    </xf>
    <xf numFmtId="0" fontId="66" fillId="0" borderId="0" xfId="283" applyFont="1" applyFill="1" applyBorder="1" applyAlignment="1">
      <alignment horizontal="left" vertical="center"/>
    </xf>
    <xf numFmtId="200" fontId="43" fillId="0" borderId="50" xfId="305" applyFont="1" applyFill="1" applyBorder="1" applyAlignment="1">
      <alignment horizontal="center" vertical="center" wrapText="1"/>
    </xf>
    <xf numFmtId="200" fontId="43" fillId="0" borderId="51" xfId="305" applyFont="1" applyFill="1" applyBorder="1" applyAlignment="1">
      <alignment horizontal="center" vertical="center" wrapText="1"/>
    </xf>
    <xf numFmtId="0" fontId="66" fillId="0" borderId="75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66" fillId="0" borderId="17" xfId="283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/>
    </xf>
    <xf numFmtId="0" fontId="43" fillId="0" borderId="16" xfId="307" applyFont="1" applyFill="1" applyBorder="1" applyAlignment="1">
      <alignment horizontal="center" vertical="center" wrapText="1"/>
    </xf>
    <xf numFmtId="0" fontId="43" fillId="0" borderId="47" xfId="307" applyFont="1" applyFill="1" applyBorder="1" applyAlignment="1">
      <alignment horizontal="center" vertical="center" wrapText="1"/>
    </xf>
    <xf numFmtId="0" fontId="43" fillId="0" borderId="9" xfId="307" applyFont="1" applyFill="1" applyBorder="1" applyAlignment="1">
      <alignment horizontal="center" vertical="center" wrapText="1"/>
    </xf>
    <xf numFmtId="0" fontId="43" fillId="0" borderId="33" xfId="307" applyFont="1" applyFill="1" applyBorder="1" applyAlignment="1">
      <alignment horizontal="center" vertical="center" wrapText="1"/>
    </xf>
    <xf numFmtId="0" fontId="43" fillId="0" borderId="14" xfId="307" applyFont="1" applyFill="1" applyBorder="1" applyAlignment="1">
      <alignment horizontal="center" vertical="center" wrapText="1"/>
    </xf>
    <xf numFmtId="0" fontId="43" fillId="0" borderId="8" xfId="307" applyFont="1" applyFill="1" applyBorder="1" applyAlignment="1">
      <alignment horizontal="center" vertical="center" wrapText="1"/>
    </xf>
    <xf numFmtId="0" fontId="43" fillId="0" borderId="47" xfId="283" applyFont="1" applyFill="1" applyBorder="1" applyAlignment="1">
      <alignment horizontal="center" vertical="center"/>
    </xf>
    <xf numFmtId="0" fontId="43" fillId="0" borderId="33" xfId="283" applyFont="1" applyFill="1" applyBorder="1" applyAlignment="1">
      <alignment horizontal="center" vertical="center"/>
    </xf>
    <xf numFmtId="0" fontId="43" fillId="0" borderId="28" xfId="283" applyFont="1" applyFill="1" applyBorder="1" applyAlignment="1">
      <alignment horizontal="center" vertical="center"/>
    </xf>
    <xf numFmtId="0" fontId="74" fillId="0" borderId="0" xfId="313" applyNumberFormat="1" applyFont="1" applyFill="1" applyBorder="1" applyAlignment="1">
      <alignment horizontal="left" vertical="top"/>
    </xf>
    <xf numFmtId="0" fontId="46" fillId="0" borderId="16" xfId="313" applyNumberFormat="1" applyFont="1" applyFill="1" applyBorder="1" applyAlignment="1">
      <alignment horizontal="center" vertical="center" wrapText="1"/>
    </xf>
    <xf numFmtId="0" fontId="46" fillId="0" borderId="47" xfId="313" applyNumberFormat="1" applyFont="1" applyFill="1" applyBorder="1" applyAlignment="1">
      <alignment horizontal="center" vertical="center" wrapText="1"/>
    </xf>
    <xf numFmtId="0" fontId="46" fillId="0" borderId="17" xfId="313" applyNumberFormat="1" applyFont="1" applyFill="1" applyBorder="1" applyAlignment="1">
      <alignment horizontal="center" vertical="center" wrapText="1"/>
    </xf>
    <xf numFmtId="0" fontId="46" fillId="0" borderId="2" xfId="313" applyNumberFormat="1" applyFont="1" applyFill="1" applyBorder="1" applyAlignment="1">
      <alignment horizontal="center" vertical="center" wrapText="1"/>
    </xf>
    <xf numFmtId="0" fontId="46" fillId="0" borderId="18" xfId="313" applyNumberFormat="1" applyFont="1" applyFill="1" applyBorder="1" applyAlignment="1">
      <alignment horizontal="center" vertical="center" wrapText="1"/>
    </xf>
    <xf numFmtId="0" fontId="46" fillId="0" borderId="0" xfId="313" applyNumberFormat="1" applyFont="1" applyFill="1" applyBorder="1" applyAlignment="1">
      <alignment horizontal="center" vertical="center" wrapText="1"/>
    </xf>
    <xf numFmtId="0" fontId="46" fillId="0" borderId="35" xfId="313" applyNumberFormat="1" applyFont="1" applyFill="1" applyBorder="1" applyAlignment="1">
      <alignment horizontal="center" vertical="center" wrapText="1"/>
    </xf>
    <xf numFmtId="0" fontId="46" fillId="0" borderId="36" xfId="313" applyNumberFormat="1" applyFont="1" applyFill="1" applyBorder="1" applyAlignment="1">
      <alignment horizontal="center" vertical="center" wrapText="1"/>
    </xf>
    <xf numFmtId="0" fontId="46" fillId="0" borderId="3" xfId="313" applyNumberFormat="1" applyFont="1" applyFill="1" applyBorder="1" applyAlignment="1">
      <alignment horizontal="center" vertical="center" wrapText="1"/>
    </xf>
    <xf numFmtId="0" fontId="43" fillId="0" borderId="9" xfId="283" applyFont="1" applyFill="1" applyBorder="1" applyAlignment="1">
      <alignment horizontal="center" vertical="center"/>
    </xf>
  </cellXfs>
  <cellStyles count="372">
    <cellStyle name="??&amp;O?&amp;H?_x0008_??_x0007__x0001__x0001_" xfId="2" xr:uid="{00000000-0005-0000-0000-000000000000}"/>
    <cellStyle name="?W?_laroux" xfId="3" xr:uid="{00000000-0005-0000-0000-000001000000}"/>
    <cellStyle name="’E‰Y [0.00]_laroux" xfId="4" xr:uid="{00000000-0005-0000-0000-000002000000}"/>
    <cellStyle name="’E‰Y_laroux" xfId="5" xr:uid="{00000000-0005-0000-0000-000003000000}"/>
    <cellStyle name="ÅëÈ­ [0]_¼ÕÀÍ¿¹»ê" xfId="6" xr:uid="{00000000-0005-0000-0000-000004000000}"/>
    <cellStyle name="AeE­ [0]_¼OAI¿¹≫e" xfId="7" xr:uid="{00000000-0005-0000-0000-000005000000}"/>
    <cellStyle name="ÅëÈ­ [0]_ÀÎ°Çºñ,¿ÜÁÖºñ" xfId="8" xr:uid="{00000000-0005-0000-0000-000006000000}"/>
    <cellStyle name="AeE­ [0]_AI°Cºn,μμ±Þºn" xfId="9" xr:uid="{00000000-0005-0000-0000-000007000000}"/>
    <cellStyle name="ÅëÈ­ [0]_laroux" xfId="10" xr:uid="{00000000-0005-0000-0000-000008000000}"/>
    <cellStyle name="AeE­ [0]_laroux_1" xfId="11" xr:uid="{00000000-0005-0000-0000-000009000000}"/>
    <cellStyle name="ÅëÈ­ [0]_laroux_1" xfId="12" xr:uid="{00000000-0005-0000-0000-00000A000000}"/>
    <cellStyle name="AeE­ [0]_laroux_1_2008. 16)ⅩⅥ. 공공행정 및 사법" xfId="13" xr:uid="{00000000-0005-0000-0000-00000B000000}"/>
    <cellStyle name="ÅëÈ­ [0]_laroux_1_2008. 16)ⅩⅥ. 공공행정 및 사법" xfId="14" xr:uid="{00000000-0005-0000-0000-00000C000000}"/>
    <cellStyle name="AeE­ [0]_laroux_1_2008. 6)Ⅵ. 농림수산업" xfId="15" xr:uid="{00000000-0005-0000-0000-00000D000000}"/>
    <cellStyle name="ÅëÈ­ [0]_laroux_1_2008. 6)Ⅵ. 농림수산업" xfId="16" xr:uid="{00000000-0005-0000-0000-00000E000000}"/>
    <cellStyle name="AeE­ [0]_laroux_1_43-10주택" xfId="17" xr:uid="{00000000-0005-0000-0000-00000F000000}"/>
    <cellStyle name="ÅëÈ­ [0]_laroux_1_43-10주택" xfId="18" xr:uid="{00000000-0005-0000-0000-000010000000}"/>
    <cellStyle name="AeE­ [0]_laroux_1_나주시_행정전산장비보유" xfId="19" xr:uid="{00000000-0005-0000-0000-000011000000}"/>
    <cellStyle name="ÅëÈ­ [0]_laroux_1_나주시_행정전산장비보유" xfId="20" xr:uid="{00000000-0005-0000-0000-000012000000}"/>
    <cellStyle name="AeE­ [0]_laroux_2" xfId="21" xr:uid="{00000000-0005-0000-0000-000013000000}"/>
    <cellStyle name="ÅëÈ­ [0]_laroux_2" xfId="22" xr:uid="{00000000-0005-0000-0000-000014000000}"/>
    <cellStyle name="AeE­ [0]_laroux_2_2008. 16)ⅩⅥ. 공공행정 및 사법" xfId="23" xr:uid="{00000000-0005-0000-0000-000015000000}"/>
    <cellStyle name="ÅëÈ­ [0]_laroux_2_2008. 16)ⅩⅥ. 공공행정 및 사법" xfId="24" xr:uid="{00000000-0005-0000-0000-000016000000}"/>
    <cellStyle name="AeE­ [0]_laroux_2_2008. 6)Ⅵ. 농림수산업" xfId="25" xr:uid="{00000000-0005-0000-0000-000017000000}"/>
    <cellStyle name="ÅëÈ­ [0]_laroux_2_2008. 6)Ⅵ. 농림수산업" xfId="26" xr:uid="{00000000-0005-0000-0000-000018000000}"/>
    <cellStyle name="AeE­ [0]_laroux_2_41-06농림16" xfId="27" xr:uid="{00000000-0005-0000-0000-000019000000}"/>
    <cellStyle name="ÅëÈ­ [0]_laroux_2_41-06농림16" xfId="28" xr:uid="{00000000-0005-0000-0000-00001A000000}"/>
    <cellStyle name="AeE­ [0]_laroux_2_41-06농림16_2008. 16)ⅩⅥ. 공공행정 및 사법" xfId="29" xr:uid="{00000000-0005-0000-0000-00001B000000}"/>
    <cellStyle name="ÅëÈ­ [0]_laroux_2_41-06농림16_2008. 16)ⅩⅥ. 공공행정 및 사법" xfId="30" xr:uid="{00000000-0005-0000-0000-00001C000000}"/>
    <cellStyle name="AeE­ [0]_laroux_2_41-06농림16_2008. 6)Ⅵ. 농림수산업" xfId="31" xr:uid="{00000000-0005-0000-0000-00001D000000}"/>
    <cellStyle name="ÅëÈ­ [0]_laroux_2_41-06농림16_2008. 6)Ⅵ. 농림수산업" xfId="32" xr:uid="{00000000-0005-0000-0000-00001E000000}"/>
    <cellStyle name="AeE­ [0]_laroux_2_41-06농림16_43-10주택" xfId="33" xr:uid="{00000000-0005-0000-0000-00001F000000}"/>
    <cellStyle name="ÅëÈ­ [0]_laroux_2_41-06농림16_43-10주택" xfId="34" xr:uid="{00000000-0005-0000-0000-000020000000}"/>
    <cellStyle name="AeE­ [0]_laroux_2_41-06농림16_나주시_행정전산장비보유" xfId="35" xr:uid="{00000000-0005-0000-0000-000021000000}"/>
    <cellStyle name="ÅëÈ­ [0]_laroux_2_41-06농림16_나주시_행정전산장비보유" xfId="36" xr:uid="{00000000-0005-0000-0000-000022000000}"/>
    <cellStyle name="AeE­ [0]_laroux_2_41-06농림41" xfId="37" xr:uid="{00000000-0005-0000-0000-000023000000}"/>
    <cellStyle name="ÅëÈ­ [0]_laroux_2_41-06농림41" xfId="38" xr:uid="{00000000-0005-0000-0000-000024000000}"/>
    <cellStyle name="AeE­ [0]_laroux_2_43-10주택" xfId="39" xr:uid="{00000000-0005-0000-0000-000025000000}"/>
    <cellStyle name="ÅëÈ­ [0]_laroux_2_43-10주택" xfId="40" xr:uid="{00000000-0005-0000-0000-000026000000}"/>
    <cellStyle name="AeE­ [0]_laroux_2_나주시_행정전산장비보유" xfId="41" xr:uid="{00000000-0005-0000-0000-000027000000}"/>
    <cellStyle name="ÅëÈ­ [0]_laroux_2_나주시_행정전산장비보유" xfId="42" xr:uid="{00000000-0005-0000-0000-000028000000}"/>
    <cellStyle name="AeE­ [0]_Sheet1" xfId="43" xr:uid="{00000000-0005-0000-0000-000029000000}"/>
    <cellStyle name="ÅëÈ­ [0]_Sheet1" xfId="44" xr:uid="{00000000-0005-0000-0000-00002A000000}"/>
    <cellStyle name="AeE­ [0]_Sheet1_2008. 16)ⅩⅥ. 공공행정 및 사법" xfId="45" xr:uid="{00000000-0005-0000-0000-00002B000000}"/>
    <cellStyle name="ÅëÈ­ [0]_Sheet1_2008. 16)ⅩⅥ. 공공행정 및 사법" xfId="46" xr:uid="{00000000-0005-0000-0000-00002C000000}"/>
    <cellStyle name="AeE­ [0]_Sheet1_2008. 6)Ⅵ. 농림수산업" xfId="47" xr:uid="{00000000-0005-0000-0000-00002D000000}"/>
    <cellStyle name="ÅëÈ­ [0]_Sheet1_2008. 6)Ⅵ. 농림수산업" xfId="48" xr:uid="{00000000-0005-0000-0000-00002E000000}"/>
    <cellStyle name="AeE­ [0]_Sheet1_43-10주택" xfId="49" xr:uid="{00000000-0005-0000-0000-00002F000000}"/>
    <cellStyle name="ÅëÈ­ [0]_Sheet1_43-10주택" xfId="50" xr:uid="{00000000-0005-0000-0000-000030000000}"/>
    <cellStyle name="AeE­ [0]_Sheet1_나주시_행정전산장비보유" xfId="51" xr:uid="{00000000-0005-0000-0000-000031000000}"/>
    <cellStyle name="ÅëÈ­ [0]_Sheet1_나주시_행정전산장비보유" xfId="52" xr:uid="{00000000-0005-0000-0000-000032000000}"/>
    <cellStyle name="ÅëÈ­_¼ÕÀÍ¿¹»ê" xfId="53" xr:uid="{00000000-0005-0000-0000-000033000000}"/>
    <cellStyle name="AeE­_¼OAI¿¹≫e" xfId="54" xr:uid="{00000000-0005-0000-0000-000034000000}"/>
    <cellStyle name="ÅëÈ­_ÀÎ°Çºñ,¿ÜÁÖºñ" xfId="55" xr:uid="{00000000-0005-0000-0000-000035000000}"/>
    <cellStyle name="AeE­_AI°Cºn,μμ±Þºn" xfId="56" xr:uid="{00000000-0005-0000-0000-000036000000}"/>
    <cellStyle name="ÅëÈ­_laroux" xfId="57" xr:uid="{00000000-0005-0000-0000-000037000000}"/>
    <cellStyle name="AeE­_laroux_1" xfId="58" xr:uid="{00000000-0005-0000-0000-000038000000}"/>
    <cellStyle name="ÅëÈ­_laroux_1" xfId="59" xr:uid="{00000000-0005-0000-0000-000039000000}"/>
    <cellStyle name="AeE­_laroux_1_2008. 16)ⅩⅥ. 공공행정 및 사법" xfId="60" xr:uid="{00000000-0005-0000-0000-00003A000000}"/>
    <cellStyle name="ÅëÈ­_laroux_1_2008. 16)ⅩⅥ. 공공행정 및 사법" xfId="61" xr:uid="{00000000-0005-0000-0000-00003B000000}"/>
    <cellStyle name="AeE­_laroux_1_2008. 6)Ⅵ. 농림수산업" xfId="62" xr:uid="{00000000-0005-0000-0000-00003C000000}"/>
    <cellStyle name="ÅëÈ­_laroux_1_2008. 6)Ⅵ. 농림수산업" xfId="63" xr:uid="{00000000-0005-0000-0000-00003D000000}"/>
    <cellStyle name="AeE­_laroux_1_43-10주택" xfId="64" xr:uid="{00000000-0005-0000-0000-00003E000000}"/>
    <cellStyle name="ÅëÈ­_laroux_1_43-10주택" xfId="65" xr:uid="{00000000-0005-0000-0000-00003F000000}"/>
    <cellStyle name="AeE­_laroux_1_나주시_행정전산장비보유" xfId="66" xr:uid="{00000000-0005-0000-0000-000040000000}"/>
    <cellStyle name="ÅëÈ­_laroux_1_나주시_행정전산장비보유" xfId="67" xr:uid="{00000000-0005-0000-0000-000041000000}"/>
    <cellStyle name="AeE­_laroux_2" xfId="68" xr:uid="{00000000-0005-0000-0000-000042000000}"/>
    <cellStyle name="ÅëÈ­_laroux_2" xfId="69" xr:uid="{00000000-0005-0000-0000-000043000000}"/>
    <cellStyle name="AeE­_laroux_2_2008. 16)ⅩⅥ. 공공행정 및 사법" xfId="70" xr:uid="{00000000-0005-0000-0000-000044000000}"/>
    <cellStyle name="ÅëÈ­_laroux_2_2008. 16)ⅩⅥ. 공공행정 및 사법" xfId="71" xr:uid="{00000000-0005-0000-0000-000045000000}"/>
    <cellStyle name="AeE­_laroux_2_2008. 6)Ⅵ. 농림수산업" xfId="72" xr:uid="{00000000-0005-0000-0000-000046000000}"/>
    <cellStyle name="ÅëÈ­_laroux_2_2008. 6)Ⅵ. 농림수산업" xfId="73" xr:uid="{00000000-0005-0000-0000-000047000000}"/>
    <cellStyle name="AeE­_laroux_2_41-06농림16" xfId="74" xr:uid="{00000000-0005-0000-0000-000048000000}"/>
    <cellStyle name="ÅëÈ­_laroux_2_41-06농림16" xfId="75" xr:uid="{00000000-0005-0000-0000-000049000000}"/>
    <cellStyle name="AeE­_laroux_2_41-06농림16_2008. 16)ⅩⅥ. 공공행정 및 사법" xfId="76" xr:uid="{00000000-0005-0000-0000-00004A000000}"/>
    <cellStyle name="ÅëÈ­_laroux_2_41-06농림16_2008. 16)ⅩⅥ. 공공행정 및 사법" xfId="77" xr:uid="{00000000-0005-0000-0000-00004B000000}"/>
    <cellStyle name="AeE­_laroux_2_41-06농림16_2008. 6)Ⅵ. 농림수산업" xfId="78" xr:uid="{00000000-0005-0000-0000-00004C000000}"/>
    <cellStyle name="ÅëÈ­_laroux_2_41-06농림16_2008. 6)Ⅵ. 농림수산업" xfId="79" xr:uid="{00000000-0005-0000-0000-00004D000000}"/>
    <cellStyle name="AeE­_laroux_2_41-06농림16_43-10주택" xfId="80" xr:uid="{00000000-0005-0000-0000-00004E000000}"/>
    <cellStyle name="ÅëÈ­_laroux_2_41-06농림16_43-10주택" xfId="81" xr:uid="{00000000-0005-0000-0000-00004F000000}"/>
    <cellStyle name="AeE­_laroux_2_41-06농림16_나주시_행정전산장비보유" xfId="82" xr:uid="{00000000-0005-0000-0000-000050000000}"/>
    <cellStyle name="ÅëÈ­_laroux_2_41-06농림16_나주시_행정전산장비보유" xfId="83" xr:uid="{00000000-0005-0000-0000-000051000000}"/>
    <cellStyle name="AeE­_laroux_2_41-06농림41" xfId="84" xr:uid="{00000000-0005-0000-0000-000052000000}"/>
    <cellStyle name="ÅëÈ­_laroux_2_41-06농림41" xfId="85" xr:uid="{00000000-0005-0000-0000-000053000000}"/>
    <cellStyle name="AeE­_laroux_2_43-10주택" xfId="86" xr:uid="{00000000-0005-0000-0000-000054000000}"/>
    <cellStyle name="ÅëÈ­_laroux_2_43-10주택" xfId="87" xr:uid="{00000000-0005-0000-0000-000055000000}"/>
    <cellStyle name="AeE­_laroux_2_나주시_행정전산장비보유" xfId="88" xr:uid="{00000000-0005-0000-0000-000056000000}"/>
    <cellStyle name="ÅëÈ­_laroux_2_나주시_행정전산장비보유" xfId="89" xr:uid="{00000000-0005-0000-0000-000057000000}"/>
    <cellStyle name="AeE­_Sheet1" xfId="90" xr:uid="{00000000-0005-0000-0000-000058000000}"/>
    <cellStyle name="ÅëÈ­_Sheet1" xfId="91" xr:uid="{00000000-0005-0000-0000-000059000000}"/>
    <cellStyle name="AeE­_Sheet1_2008. 16)ⅩⅥ. 공공행정 및 사법" xfId="92" xr:uid="{00000000-0005-0000-0000-00005A000000}"/>
    <cellStyle name="ÅëÈ­_Sheet1_2008. 16)ⅩⅥ. 공공행정 및 사법" xfId="93" xr:uid="{00000000-0005-0000-0000-00005B000000}"/>
    <cellStyle name="AeE­_Sheet1_2008. 6)Ⅵ. 농림수산업" xfId="94" xr:uid="{00000000-0005-0000-0000-00005C000000}"/>
    <cellStyle name="ÅëÈ­_Sheet1_2008. 6)Ⅵ. 농림수산업" xfId="95" xr:uid="{00000000-0005-0000-0000-00005D000000}"/>
    <cellStyle name="AeE­_Sheet1_41-06농림16" xfId="96" xr:uid="{00000000-0005-0000-0000-00005E000000}"/>
    <cellStyle name="ÅëÈ­_Sheet1_41-06농림16" xfId="97" xr:uid="{00000000-0005-0000-0000-00005F000000}"/>
    <cellStyle name="AeE­_Sheet1_41-06농림16_2008. 16)ⅩⅥ. 공공행정 및 사법" xfId="98" xr:uid="{00000000-0005-0000-0000-000060000000}"/>
    <cellStyle name="ÅëÈ­_Sheet1_41-06농림16_2008. 16)ⅩⅥ. 공공행정 및 사법" xfId="99" xr:uid="{00000000-0005-0000-0000-000061000000}"/>
    <cellStyle name="AeE­_Sheet1_41-06농림16_2008. 6)Ⅵ. 농림수산업" xfId="100" xr:uid="{00000000-0005-0000-0000-000062000000}"/>
    <cellStyle name="ÅëÈ­_Sheet1_41-06농림16_2008. 6)Ⅵ. 농림수산업" xfId="101" xr:uid="{00000000-0005-0000-0000-000063000000}"/>
    <cellStyle name="AeE­_Sheet1_41-06농림16_43-10주택" xfId="102" xr:uid="{00000000-0005-0000-0000-000064000000}"/>
    <cellStyle name="ÅëÈ­_Sheet1_41-06농림16_43-10주택" xfId="103" xr:uid="{00000000-0005-0000-0000-000065000000}"/>
    <cellStyle name="AeE­_Sheet1_41-06농림16_나주시_행정전산장비보유" xfId="104" xr:uid="{00000000-0005-0000-0000-000066000000}"/>
    <cellStyle name="ÅëÈ­_Sheet1_41-06농림16_나주시_행정전산장비보유" xfId="105" xr:uid="{00000000-0005-0000-0000-000067000000}"/>
    <cellStyle name="AeE­_Sheet1_41-06농림41" xfId="106" xr:uid="{00000000-0005-0000-0000-000068000000}"/>
    <cellStyle name="ÅëÈ­_Sheet1_41-06농림41" xfId="107" xr:uid="{00000000-0005-0000-0000-000069000000}"/>
    <cellStyle name="AeE­_Sheet1_43-10주택" xfId="108" xr:uid="{00000000-0005-0000-0000-00006A000000}"/>
    <cellStyle name="ÅëÈ­_Sheet1_43-10주택" xfId="109" xr:uid="{00000000-0005-0000-0000-00006B000000}"/>
    <cellStyle name="AeE­_Sheet1_나주시_행정전산장비보유" xfId="110" xr:uid="{00000000-0005-0000-0000-00006C000000}"/>
    <cellStyle name="ÅëÈ­_Sheet1_나주시_행정전산장비보유" xfId="111" xr:uid="{00000000-0005-0000-0000-00006D000000}"/>
    <cellStyle name="ALIGNMENT" xfId="112" xr:uid="{00000000-0005-0000-0000-00006E000000}"/>
    <cellStyle name="ÄÞ¸¶ [0]_¼ÕÀÍ¿¹»ê" xfId="113" xr:uid="{00000000-0005-0000-0000-00006F000000}"/>
    <cellStyle name="AÞ¸¶ [0]_¼OAI¿¹≫e" xfId="114" xr:uid="{00000000-0005-0000-0000-000070000000}"/>
    <cellStyle name="ÄÞ¸¶ [0]_ÀÎ°Çºñ,¿ÜÁÖºñ" xfId="115" xr:uid="{00000000-0005-0000-0000-000071000000}"/>
    <cellStyle name="AÞ¸¶ [0]_AI°Cºn,μμ±Þºn" xfId="116" xr:uid="{00000000-0005-0000-0000-000072000000}"/>
    <cellStyle name="ÄÞ¸¶ [0]_laroux" xfId="117" xr:uid="{00000000-0005-0000-0000-000073000000}"/>
    <cellStyle name="AÞ¸¶ [0]_laroux_1" xfId="118" xr:uid="{00000000-0005-0000-0000-000074000000}"/>
    <cellStyle name="ÄÞ¸¶ [0]_laroux_1" xfId="119" xr:uid="{00000000-0005-0000-0000-000075000000}"/>
    <cellStyle name="AÞ¸¶ [0]_Sheet1" xfId="120" xr:uid="{00000000-0005-0000-0000-000076000000}"/>
    <cellStyle name="ÄÞ¸¶ [0]_Sheet1" xfId="121" xr:uid="{00000000-0005-0000-0000-000077000000}"/>
    <cellStyle name="AÞ¸¶ [0]_Sheet1_2008. 16)ⅩⅥ. 공공행정 및 사법" xfId="122" xr:uid="{00000000-0005-0000-0000-000078000000}"/>
    <cellStyle name="ÄÞ¸¶ [0]_Sheet1_2008. 16)ⅩⅥ. 공공행정 및 사법" xfId="123" xr:uid="{00000000-0005-0000-0000-000079000000}"/>
    <cellStyle name="AÞ¸¶ [0]_Sheet1_2008. 6)Ⅵ. 농림수산업" xfId="124" xr:uid="{00000000-0005-0000-0000-00007A000000}"/>
    <cellStyle name="ÄÞ¸¶ [0]_Sheet1_2008. 6)Ⅵ. 농림수산업" xfId="125" xr:uid="{00000000-0005-0000-0000-00007B000000}"/>
    <cellStyle name="AÞ¸¶ [0]_Sheet1_43-10주택" xfId="126" xr:uid="{00000000-0005-0000-0000-00007C000000}"/>
    <cellStyle name="ÄÞ¸¶ [0]_Sheet1_43-10주택" xfId="127" xr:uid="{00000000-0005-0000-0000-00007D000000}"/>
    <cellStyle name="AÞ¸¶ [0]_Sheet1_나주시_행정전산장비보유" xfId="128" xr:uid="{00000000-0005-0000-0000-00007E000000}"/>
    <cellStyle name="ÄÞ¸¶ [0]_Sheet1_나주시_행정전산장비보유" xfId="129" xr:uid="{00000000-0005-0000-0000-00007F000000}"/>
    <cellStyle name="ÄÞ¸¶_¼ÕÀÍ¿¹»ê" xfId="130" xr:uid="{00000000-0005-0000-0000-000080000000}"/>
    <cellStyle name="AÞ¸¶_¼OAI¿¹≫e" xfId="131" xr:uid="{00000000-0005-0000-0000-000081000000}"/>
    <cellStyle name="ÄÞ¸¶_ÀÎ°Çºñ,¿ÜÁÖºñ" xfId="132" xr:uid="{00000000-0005-0000-0000-000082000000}"/>
    <cellStyle name="AÞ¸¶_AI°Cºn,μμ±Þºn" xfId="133" xr:uid="{00000000-0005-0000-0000-000083000000}"/>
    <cellStyle name="ÄÞ¸¶_laroux" xfId="134" xr:uid="{00000000-0005-0000-0000-000084000000}"/>
    <cellStyle name="AÞ¸¶_laroux_1" xfId="135" xr:uid="{00000000-0005-0000-0000-000085000000}"/>
    <cellStyle name="ÄÞ¸¶_laroux_1" xfId="136" xr:uid="{00000000-0005-0000-0000-000086000000}"/>
    <cellStyle name="AÞ¸¶_Sheet1" xfId="137" xr:uid="{00000000-0005-0000-0000-000087000000}"/>
    <cellStyle name="ÄÞ¸¶_Sheet1" xfId="138" xr:uid="{00000000-0005-0000-0000-000088000000}"/>
    <cellStyle name="AÞ¸¶_Sheet1_2008. 16)ⅩⅥ. 공공행정 및 사법" xfId="139" xr:uid="{00000000-0005-0000-0000-000089000000}"/>
    <cellStyle name="ÄÞ¸¶_Sheet1_2008. 16)ⅩⅥ. 공공행정 및 사법" xfId="140" xr:uid="{00000000-0005-0000-0000-00008A000000}"/>
    <cellStyle name="AÞ¸¶_Sheet1_2008. 6)Ⅵ. 농림수산업" xfId="141" xr:uid="{00000000-0005-0000-0000-00008B000000}"/>
    <cellStyle name="ÄÞ¸¶_Sheet1_2008. 6)Ⅵ. 농림수산업" xfId="142" xr:uid="{00000000-0005-0000-0000-00008C000000}"/>
    <cellStyle name="AÞ¸¶_Sheet1_41-06농림16" xfId="143" xr:uid="{00000000-0005-0000-0000-00008D000000}"/>
    <cellStyle name="ÄÞ¸¶_Sheet1_41-06농림16" xfId="144" xr:uid="{00000000-0005-0000-0000-00008E000000}"/>
    <cellStyle name="AÞ¸¶_Sheet1_41-06농림16_2008. 16)ⅩⅥ. 공공행정 및 사법" xfId="145" xr:uid="{00000000-0005-0000-0000-00008F000000}"/>
    <cellStyle name="ÄÞ¸¶_Sheet1_41-06농림16_2008. 16)ⅩⅥ. 공공행정 및 사법" xfId="146" xr:uid="{00000000-0005-0000-0000-000090000000}"/>
    <cellStyle name="AÞ¸¶_Sheet1_41-06농림16_2008. 6)Ⅵ. 농림수산업" xfId="147" xr:uid="{00000000-0005-0000-0000-000091000000}"/>
    <cellStyle name="ÄÞ¸¶_Sheet1_41-06농림16_2008. 6)Ⅵ. 농림수산업" xfId="148" xr:uid="{00000000-0005-0000-0000-000092000000}"/>
    <cellStyle name="AÞ¸¶_Sheet1_41-06농림16_43-10주택" xfId="149" xr:uid="{00000000-0005-0000-0000-000093000000}"/>
    <cellStyle name="ÄÞ¸¶_Sheet1_41-06농림16_43-10주택" xfId="150" xr:uid="{00000000-0005-0000-0000-000094000000}"/>
    <cellStyle name="AÞ¸¶_Sheet1_41-06농림16_나주시_행정전산장비보유" xfId="151" xr:uid="{00000000-0005-0000-0000-000095000000}"/>
    <cellStyle name="ÄÞ¸¶_Sheet1_41-06농림16_나주시_행정전산장비보유" xfId="152" xr:uid="{00000000-0005-0000-0000-000096000000}"/>
    <cellStyle name="AÞ¸¶_Sheet1_41-06농림41" xfId="153" xr:uid="{00000000-0005-0000-0000-000097000000}"/>
    <cellStyle name="ÄÞ¸¶_Sheet1_41-06농림41" xfId="154" xr:uid="{00000000-0005-0000-0000-000098000000}"/>
    <cellStyle name="AÞ¸¶_Sheet1_43-10주택" xfId="155" xr:uid="{00000000-0005-0000-0000-000099000000}"/>
    <cellStyle name="ÄÞ¸¶_Sheet1_43-10주택" xfId="156" xr:uid="{00000000-0005-0000-0000-00009A000000}"/>
    <cellStyle name="AÞ¸¶_Sheet1_나주시_행정전산장비보유" xfId="157" xr:uid="{00000000-0005-0000-0000-00009B000000}"/>
    <cellStyle name="ÄÞ¸¶_Sheet1_나주시_행정전산장비보유" xfId="158" xr:uid="{00000000-0005-0000-0000-00009C000000}"/>
    <cellStyle name="C￥AØ_¿μ¾÷CoE² " xfId="159" xr:uid="{00000000-0005-0000-0000-00009D000000}"/>
    <cellStyle name="Ç¥ÁØ_¼ÕÀÍ¿¹»ê" xfId="160" xr:uid="{00000000-0005-0000-0000-00009E000000}"/>
    <cellStyle name="C￥AØ_¼OAI¿¹≫e" xfId="161" xr:uid="{00000000-0005-0000-0000-00009F000000}"/>
    <cellStyle name="Ç¥ÁØ_ÀÎ°Çºñ,¿ÜÁÖºñ" xfId="162" xr:uid="{00000000-0005-0000-0000-0000A0000000}"/>
    <cellStyle name="C￥AØ_AI°Cºn,μμ±Þºn" xfId="163" xr:uid="{00000000-0005-0000-0000-0000A1000000}"/>
    <cellStyle name="Ç¥ÁØ_laroux" xfId="164" xr:uid="{00000000-0005-0000-0000-0000A2000000}"/>
    <cellStyle name="C￥AØ_laroux_1" xfId="165" xr:uid="{00000000-0005-0000-0000-0000A3000000}"/>
    <cellStyle name="Ç¥ÁØ_laroux_1" xfId="166" xr:uid="{00000000-0005-0000-0000-0000A4000000}"/>
    <cellStyle name="C￥AØ_laroux_1_Sheet1" xfId="167" xr:uid="{00000000-0005-0000-0000-0000A5000000}"/>
    <cellStyle name="Ç¥ÁØ_laroux_1_Sheet1" xfId="168" xr:uid="{00000000-0005-0000-0000-0000A6000000}"/>
    <cellStyle name="C￥AØ_laroux_2" xfId="169" xr:uid="{00000000-0005-0000-0000-0000A7000000}"/>
    <cellStyle name="Ç¥ÁØ_laroux_2" xfId="170" xr:uid="{00000000-0005-0000-0000-0000A8000000}"/>
    <cellStyle name="C￥AØ_laroux_2_Sheet1" xfId="171" xr:uid="{00000000-0005-0000-0000-0000A9000000}"/>
    <cellStyle name="Ç¥ÁØ_laroux_2_Sheet1" xfId="172" xr:uid="{00000000-0005-0000-0000-0000AA000000}"/>
    <cellStyle name="C￥AØ_laroux_3" xfId="173" xr:uid="{00000000-0005-0000-0000-0000AB000000}"/>
    <cellStyle name="Ç¥ÁØ_laroux_3" xfId="174" xr:uid="{00000000-0005-0000-0000-0000AC000000}"/>
    <cellStyle name="C￥AØ_laroux_4" xfId="175" xr:uid="{00000000-0005-0000-0000-0000AD000000}"/>
    <cellStyle name="Ç¥ÁØ_laroux_4" xfId="176" xr:uid="{00000000-0005-0000-0000-0000AE000000}"/>
    <cellStyle name="C￥AØ_laroux_Sheet1" xfId="177" xr:uid="{00000000-0005-0000-0000-0000AF000000}"/>
    <cellStyle name="Ç¥ÁØ_laroux_Sheet1" xfId="178" xr:uid="{00000000-0005-0000-0000-0000B0000000}"/>
    <cellStyle name="C￥AØ_Sheet1" xfId="179" xr:uid="{00000000-0005-0000-0000-0000B1000000}"/>
    <cellStyle name="Ç¥ÁØ_Sheet1" xfId="180" xr:uid="{00000000-0005-0000-0000-0000B2000000}"/>
    <cellStyle name="category" xfId="181" xr:uid="{00000000-0005-0000-0000-0000B3000000}"/>
    <cellStyle name="Comma [0]_ SG&amp;A Bridge " xfId="182" xr:uid="{00000000-0005-0000-0000-0000B4000000}"/>
    <cellStyle name="comma zerodec" xfId="183" xr:uid="{00000000-0005-0000-0000-0000B5000000}"/>
    <cellStyle name="Comma_ SG&amp;A Bridge " xfId="184" xr:uid="{00000000-0005-0000-0000-0000B6000000}"/>
    <cellStyle name="Currency [0]_ SG&amp;A Bridge " xfId="185" xr:uid="{00000000-0005-0000-0000-0000B7000000}"/>
    <cellStyle name="Currency_ SG&amp;A Bridge " xfId="186" xr:uid="{00000000-0005-0000-0000-0000B8000000}"/>
    <cellStyle name="Currency1" xfId="187" xr:uid="{00000000-0005-0000-0000-0000B9000000}"/>
    <cellStyle name="Date" xfId="188" xr:uid="{00000000-0005-0000-0000-0000BA000000}"/>
    <cellStyle name="Dezimal [0]_laroux" xfId="189" xr:uid="{00000000-0005-0000-0000-0000BB000000}"/>
    <cellStyle name="Dezimal_laroux" xfId="190" xr:uid="{00000000-0005-0000-0000-0000BC000000}"/>
    <cellStyle name="Dollar (zero dec)" xfId="191" xr:uid="{00000000-0005-0000-0000-0000BD000000}"/>
    <cellStyle name="Fixed" xfId="192" xr:uid="{00000000-0005-0000-0000-0000BE000000}"/>
    <cellStyle name="Grey" xfId="193" xr:uid="{00000000-0005-0000-0000-0000BF000000}"/>
    <cellStyle name="HEADER" xfId="194" xr:uid="{00000000-0005-0000-0000-0000C0000000}"/>
    <cellStyle name="Header1" xfId="195" xr:uid="{00000000-0005-0000-0000-0000C1000000}"/>
    <cellStyle name="Header2" xfId="196" xr:uid="{00000000-0005-0000-0000-0000C2000000}"/>
    <cellStyle name="HEADING1" xfId="197" xr:uid="{00000000-0005-0000-0000-0000C3000000}"/>
    <cellStyle name="HEADING2" xfId="198" xr:uid="{00000000-0005-0000-0000-0000C4000000}"/>
    <cellStyle name="Hyperlink_NEGS" xfId="199" xr:uid="{00000000-0005-0000-0000-0000C5000000}"/>
    <cellStyle name="Input [yellow]" xfId="200" xr:uid="{00000000-0005-0000-0000-0000C6000000}"/>
    <cellStyle name="Milliers [0]_Arabian Spec" xfId="201" xr:uid="{00000000-0005-0000-0000-0000C7000000}"/>
    <cellStyle name="Milliers_Arabian Spec" xfId="202" xr:uid="{00000000-0005-0000-0000-0000C8000000}"/>
    <cellStyle name="Model" xfId="203" xr:uid="{00000000-0005-0000-0000-0000C9000000}"/>
    <cellStyle name="Mon?aire [0]_Arabian Spec" xfId="204" xr:uid="{00000000-0005-0000-0000-0000CA000000}"/>
    <cellStyle name="Mon?aire_Arabian Spec" xfId="205" xr:uid="{00000000-0005-0000-0000-0000CB000000}"/>
    <cellStyle name="Normal - Style1" xfId="206" xr:uid="{00000000-0005-0000-0000-0000CC000000}"/>
    <cellStyle name="Normal_ SG&amp;A Bridge " xfId="207" xr:uid="{00000000-0005-0000-0000-0000CD000000}"/>
    <cellStyle name="Œ…?æ맖?e [0.00]_laroux" xfId="208" xr:uid="{00000000-0005-0000-0000-0000CE000000}"/>
    <cellStyle name="Œ…?æ맖?e_laroux" xfId="209" xr:uid="{00000000-0005-0000-0000-0000CF000000}"/>
    <cellStyle name="Percent [2]" xfId="210" xr:uid="{00000000-0005-0000-0000-0000D0000000}"/>
    <cellStyle name="Standard_laroux" xfId="211" xr:uid="{00000000-0005-0000-0000-0000D1000000}"/>
    <cellStyle name="subhead" xfId="212" xr:uid="{00000000-0005-0000-0000-0000D2000000}"/>
    <cellStyle name="Total" xfId="213" xr:uid="{00000000-0005-0000-0000-0000D3000000}"/>
    <cellStyle name="W?rung [0]_laroux" xfId="214" xr:uid="{00000000-0005-0000-0000-0000D4000000}"/>
    <cellStyle name="W?rung_laroux" xfId="215" xr:uid="{00000000-0005-0000-0000-0000D5000000}"/>
    <cellStyle name="과정별배정" xfId="216" xr:uid="{00000000-0005-0000-0000-0000D6000000}"/>
    <cellStyle name="咬訌裝?INCOM1" xfId="217" xr:uid="{00000000-0005-0000-0000-0000D7000000}"/>
    <cellStyle name="咬訌裝?INCOM10" xfId="218" xr:uid="{00000000-0005-0000-0000-0000D8000000}"/>
    <cellStyle name="咬訌裝?INCOM2" xfId="219" xr:uid="{00000000-0005-0000-0000-0000D9000000}"/>
    <cellStyle name="咬訌裝?INCOM3" xfId="220" xr:uid="{00000000-0005-0000-0000-0000DA000000}"/>
    <cellStyle name="咬訌裝?INCOM4" xfId="221" xr:uid="{00000000-0005-0000-0000-0000DB000000}"/>
    <cellStyle name="咬訌裝?INCOM5" xfId="222" xr:uid="{00000000-0005-0000-0000-0000DC000000}"/>
    <cellStyle name="咬訌裝?INCOM6" xfId="223" xr:uid="{00000000-0005-0000-0000-0000DD000000}"/>
    <cellStyle name="咬訌裝?INCOM7" xfId="224" xr:uid="{00000000-0005-0000-0000-0000DE000000}"/>
    <cellStyle name="咬訌裝?INCOM8" xfId="225" xr:uid="{00000000-0005-0000-0000-0000DF000000}"/>
    <cellStyle name="咬訌裝?INCOM9" xfId="226" xr:uid="{00000000-0005-0000-0000-0000E0000000}"/>
    <cellStyle name="咬訌裝?PRIB11" xfId="227" xr:uid="{00000000-0005-0000-0000-0000E1000000}"/>
    <cellStyle name="기본" xfId="228" xr:uid="{00000000-0005-0000-0000-0000E2000000}"/>
    <cellStyle name="똿뗦먛귟 [0.00]_PRODUCT DETAIL Q1" xfId="229" xr:uid="{00000000-0005-0000-0000-0000E3000000}"/>
    <cellStyle name="똿뗦먛귟_PRODUCT DETAIL Q1" xfId="230" xr:uid="{00000000-0005-0000-0000-0000E4000000}"/>
    <cellStyle name="믅됞 [0.00]_PRODUCT DETAIL Q1" xfId="231" xr:uid="{00000000-0005-0000-0000-0000E5000000}"/>
    <cellStyle name="믅됞_PRODUCT DETAIL Q1" xfId="232" xr:uid="{00000000-0005-0000-0000-0000E6000000}"/>
    <cellStyle name="백분율 2" xfId="247" xr:uid="{00000000-0005-0000-0000-0000E7000000}"/>
    <cellStyle name="본문" xfId="233" xr:uid="{00000000-0005-0000-0000-0000E8000000}"/>
    <cellStyle name="뷭?_BOOKSHIP" xfId="234" xr:uid="{00000000-0005-0000-0000-0000E9000000}"/>
    <cellStyle name="쉼표 [0]" xfId="282" builtinId="6"/>
    <cellStyle name="쉼표 [0] 10" xfId="250" xr:uid="{00000000-0005-0000-0000-0000EB000000}"/>
    <cellStyle name="쉼표 [0] 11" xfId="251" xr:uid="{00000000-0005-0000-0000-0000EC000000}"/>
    <cellStyle name="쉼표 [0] 12" xfId="252" xr:uid="{00000000-0005-0000-0000-0000ED000000}"/>
    <cellStyle name="쉼표 [0] 13" xfId="253" xr:uid="{00000000-0005-0000-0000-0000EE000000}"/>
    <cellStyle name="쉼표 [0] 14" xfId="254" xr:uid="{00000000-0005-0000-0000-0000EF000000}"/>
    <cellStyle name="쉼표 [0] 14 2" xfId="287" xr:uid="{00000000-0005-0000-0000-0000F0000000}"/>
    <cellStyle name="쉼표 [0] 14 2 2" xfId="326" xr:uid="{00000000-0005-0000-0000-0000F0000000}"/>
    <cellStyle name="쉼표 [0] 14 2 3" xfId="355" xr:uid="{00000000-0005-0000-0000-0000F0000000}"/>
    <cellStyle name="쉼표 [0] 14 3" xfId="296" xr:uid="{00000000-0005-0000-0000-0000F1000000}"/>
    <cellStyle name="쉼표 [0] 14 3 2" xfId="335" xr:uid="{00000000-0005-0000-0000-0000F1000000}"/>
    <cellStyle name="쉼표 [0] 14 3 3" xfId="364" xr:uid="{00000000-0005-0000-0000-0000F1000000}"/>
    <cellStyle name="쉼표 [0] 14 4" xfId="317" xr:uid="{00000000-0005-0000-0000-0000EF000000}"/>
    <cellStyle name="쉼표 [0] 14 5" xfId="346" xr:uid="{00000000-0005-0000-0000-0000EF000000}"/>
    <cellStyle name="쉼표 [0] 15" xfId="255" xr:uid="{00000000-0005-0000-0000-0000F2000000}"/>
    <cellStyle name="쉼표 [0] 15 2" xfId="280" xr:uid="{00000000-0005-0000-0000-0000F3000000}"/>
    <cellStyle name="쉼표 [0] 15 2 2" xfId="291" xr:uid="{00000000-0005-0000-0000-0000F4000000}"/>
    <cellStyle name="쉼표 [0] 15 2 2 2" xfId="330" xr:uid="{00000000-0005-0000-0000-0000F4000000}"/>
    <cellStyle name="쉼표 [0] 15 2 2 3" xfId="359" xr:uid="{00000000-0005-0000-0000-0000F4000000}"/>
    <cellStyle name="쉼표 [0] 15 2 3" xfId="300" xr:uid="{00000000-0005-0000-0000-0000F5000000}"/>
    <cellStyle name="쉼표 [0] 15 2 3 2" xfId="339" xr:uid="{00000000-0005-0000-0000-0000F5000000}"/>
    <cellStyle name="쉼표 [0] 15 2 3 3" xfId="368" xr:uid="{00000000-0005-0000-0000-0000F5000000}"/>
    <cellStyle name="쉼표 [0] 15 2 4" xfId="321" xr:uid="{00000000-0005-0000-0000-0000F3000000}"/>
    <cellStyle name="쉼표 [0] 15 2 5" xfId="350" xr:uid="{00000000-0005-0000-0000-0000F3000000}"/>
    <cellStyle name="쉼표 [0] 16" xfId="256" xr:uid="{00000000-0005-0000-0000-0000F6000000}"/>
    <cellStyle name="쉼표 [0] 17" xfId="257" xr:uid="{00000000-0005-0000-0000-0000F7000000}"/>
    <cellStyle name="쉼표 [0] 18" xfId="258" xr:uid="{00000000-0005-0000-0000-0000F8000000}"/>
    <cellStyle name="쉼표 [0] 19" xfId="259" xr:uid="{00000000-0005-0000-0000-0000F9000000}"/>
    <cellStyle name="쉼표 [0] 2" xfId="235" xr:uid="{00000000-0005-0000-0000-0000FA000000}"/>
    <cellStyle name="쉼표 [0] 2 2" xfId="260" xr:uid="{00000000-0005-0000-0000-0000FB000000}"/>
    <cellStyle name="쉼표 [0] 2 2 2" xfId="288" xr:uid="{00000000-0005-0000-0000-0000FC000000}"/>
    <cellStyle name="쉼표 [0] 2 2 2 2" xfId="327" xr:uid="{00000000-0005-0000-0000-0000FC000000}"/>
    <cellStyle name="쉼표 [0] 2 2 2 3" xfId="356" xr:uid="{00000000-0005-0000-0000-0000FC000000}"/>
    <cellStyle name="쉼표 [0] 2 2 3" xfId="297" xr:uid="{00000000-0005-0000-0000-0000FD000000}"/>
    <cellStyle name="쉼표 [0] 2 2 3 2" xfId="336" xr:uid="{00000000-0005-0000-0000-0000FD000000}"/>
    <cellStyle name="쉼표 [0] 2 2 3 3" xfId="365" xr:uid="{00000000-0005-0000-0000-0000FD000000}"/>
    <cellStyle name="쉼표 [0] 2 2 4" xfId="318" xr:uid="{00000000-0005-0000-0000-0000FB000000}"/>
    <cellStyle name="쉼표 [0] 2 2 5" xfId="347" xr:uid="{00000000-0005-0000-0000-0000FB000000}"/>
    <cellStyle name="쉼표 [0] 2 3" xfId="261" xr:uid="{00000000-0005-0000-0000-0000FE000000}"/>
    <cellStyle name="쉼표 [0] 2 3 2" xfId="304" xr:uid="{00000000-0005-0000-0000-0000FF000000}"/>
    <cellStyle name="쉼표 [0] 20" xfId="262" xr:uid="{00000000-0005-0000-0000-000000010000}"/>
    <cellStyle name="쉼표 [0] 21" xfId="292" xr:uid="{00000000-0005-0000-0000-000001010000}"/>
    <cellStyle name="쉼표 [0] 21 2" xfId="331" xr:uid="{00000000-0005-0000-0000-000001010000}"/>
    <cellStyle name="쉼표 [0] 21 3" xfId="360" xr:uid="{00000000-0005-0000-0000-000001010000}"/>
    <cellStyle name="쉼표 [0] 22" xfId="263" xr:uid="{00000000-0005-0000-0000-000002010000}"/>
    <cellStyle name="쉼표 [0] 23" xfId="264" xr:uid="{00000000-0005-0000-0000-000003010000}"/>
    <cellStyle name="쉼표 [0] 24" xfId="265" xr:uid="{00000000-0005-0000-0000-000004010000}"/>
    <cellStyle name="쉼표 [0] 25" xfId="266" xr:uid="{00000000-0005-0000-0000-000005010000}"/>
    <cellStyle name="쉼표 [0] 26" xfId="267" xr:uid="{00000000-0005-0000-0000-000006010000}"/>
    <cellStyle name="쉼표 [0] 27" xfId="301" xr:uid="{00000000-0005-0000-0000-000007010000}"/>
    <cellStyle name="쉼표 [0] 27 2" xfId="340" xr:uid="{00000000-0005-0000-0000-000007010000}"/>
    <cellStyle name="쉼표 [0] 27 3" xfId="369" xr:uid="{00000000-0005-0000-0000-000007010000}"/>
    <cellStyle name="쉼표 [0] 28" xfId="303" xr:uid="{00000000-0005-0000-0000-000008010000}"/>
    <cellStyle name="쉼표 [0] 28 2" xfId="311" xr:uid="{39C58196-ECFF-40F4-9F3C-1771E93A0EDA}"/>
    <cellStyle name="쉼표 [0] 28 2 2" xfId="342" xr:uid="{00000000-0005-0000-0000-000009010000}"/>
    <cellStyle name="쉼표 [0] 28 2 3" xfId="371" xr:uid="{00000000-0005-0000-0000-000009010000}"/>
    <cellStyle name="쉼표 [0] 28 3" xfId="341" xr:uid="{00000000-0005-0000-0000-000008010000}"/>
    <cellStyle name="쉼표 [0] 28 4" xfId="370" xr:uid="{00000000-0005-0000-0000-000008010000}"/>
    <cellStyle name="쉼표 [0] 29" xfId="322" xr:uid="{00000000-0005-0000-0000-000069010000}"/>
    <cellStyle name="쉼표 [0] 3" xfId="236" xr:uid="{00000000-0005-0000-0000-000009010000}"/>
    <cellStyle name="쉼표 [0] 3 2" xfId="268" xr:uid="{00000000-0005-0000-0000-00000A010000}"/>
    <cellStyle name="쉼표 [0] 3 2 2" xfId="289" xr:uid="{00000000-0005-0000-0000-00000B010000}"/>
    <cellStyle name="쉼표 [0] 3 2 2 2" xfId="328" xr:uid="{00000000-0005-0000-0000-00000C010000}"/>
    <cellStyle name="쉼표 [0] 3 2 2 3" xfId="357" xr:uid="{00000000-0005-0000-0000-00000C010000}"/>
    <cellStyle name="쉼표 [0] 3 2 3" xfId="298" xr:uid="{00000000-0005-0000-0000-00000C010000}"/>
    <cellStyle name="쉼표 [0] 3 2 3 2" xfId="337" xr:uid="{00000000-0005-0000-0000-00000D010000}"/>
    <cellStyle name="쉼표 [0] 3 2 3 3" xfId="366" xr:uid="{00000000-0005-0000-0000-00000D010000}"/>
    <cellStyle name="쉼표 [0] 3 2 4" xfId="319" xr:uid="{00000000-0005-0000-0000-00000B010000}"/>
    <cellStyle name="쉼표 [0] 3 2 5" xfId="348" xr:uid="{00000000-0005-0000-0000-00000B010000}"/>
    <cellStyle name="쉼표 [0] 3 3" xfId="269" xr:uid="{00000000-0005-0000-0000-00000D010000}"/>
    <cellStyle name="쉼표 [0] 3 3 2" xfId="290" xr:uid="{00000000-0005-0000-0000-00000E010000}"/>
    <cellStyle name="쉼표 [0] 3 3 2 2" xfId="329" xr:uid="{00000000-0005-0000-0000-00000F010000}"/>
    <cellStyle name="쉼표 [0] 3 3 2 3" xfId="358" xr:uid="{00000000-0005-0000-0000-00000F010000}"/>
    <cellStyle name="쉼표 [0] 3 3 3" xfId="299" xr:uid="{00000000-0005-0000-0000-00000F010000}"/>
    <cellStyle name="쉼표 [0] 3 3 3 2" xfId="338" xr:uid="{00000000-0005-0000-0000-000010010000}"/>
    <cellStyle name="쉼표 [0] 3 3 3 3" xfId="367" xr:uid="{00000000-0005-0000-0000-000010010000}"/>
    <cellStyle name="쉼표 [0] 3 3 4" xfId="320" xr:uid="{00000000-0005-0000-0000-00000E010000}"/>
    <cellStyle name="쉼표 [0] 3 3 5" xfId="349" xr:uid="{00000000-0005-0000-0000-00000E010000}"/>
    <cellStyle name="쉼표 [0] 3 4" xfId="284" xr:uid="{00000000-0005-0000-0000-000010010000}"/>
    <cellStyle name="쉼표 [0] 3 4 2" xfId="323" xr:uid="{00000000-0005-0000-0000-000011010000}"/>
    <cellStyle name="쉼표 [0] 3 4 3" xfId="352" xr:uid="{00000000-0005-0000-0000-000011010000}"/>
    <cellStyle name="쉼표 [0] 3 5" xfId="293" xr:uid="{00000000-0005-0000-0000-000011010000}"/>
    <cellStyle name="쉼표 [0] 3 5 2" xfId="332" xr:uid="{00000000-0005-0000-0000-000012010000}"/>
    <cellStyle name="쉼표 [0] 3 5 3" xfId="361" xr:uid="{00000000-0005-0000-0000-000012010000}"/>
    <cellStyle name="쉼표 [0] 3 6" xfId="314" xr:uid="{00000000-0005-0000-0000-00000A010000}"/>
    <cellStyle name="쉼표 [0] 3 7" xfId="343" xr:uid="{00000000-0005-0000-0000-00000A010000}"/>
    <cellStyle name="쉼표 [0] 30" xfId="351" xr:uid="{00000000-0005-0000-0000-000086010000}"/>
    <cellStyle name="쉼표 [0] 4" xfId="237" xr:uid="{00000000-0005-0000-0000-000012010000}"/>
    <cellStyle name="쉼표 [0] 4 2" xfId="285" xr:uid="{00000000-0005-0000-0000-000013010000}"/>
    <cellStyle name="쉼표 [0] 4 2 2" xfId="324" xr:uid="{00000000-0005-0000-0000-000014010000}"/>
    <cellStyle name="쉼표 [0] 4 2 3" xfId="353" xr:uid="{00000000-0005-0000-0000-000014010000}"/>
    <cellStyle name="쉼표 [0] 4 3" xfId="294" xr:uid="{00000000-0005-0000-0000-000014010000}"/>
    <cellStyle name="쉼표 [0] 4 3 2" xfId="333" xr:uid="{00000000-0005-0000-0000-000015010000}"/>
    <cellStyle name="쉼표 [0] 4 3 3" xfId="362" xr:uid="{00000000-0005-0000-0000-000015010000}"/>
    <cellStyle name="쉼표 [0] 4 4" xfId="315" xr:uid="{00000000-0005-0000-0000-000013010000}"/>
    <cellStyle name="쉼표 [0] 4 5" xfId="344" xr:uid="{00000000-0005-0000-0000-000013010000}"/>
    <cellStyle name="쉼표 [0] 5" xfId="270" xr:uid="{00000000-0005-0000-0000-000015010000}"/>
    <cellStyle name="쉼표 [0] 6" xfId="271" xr:uid="{00000000-0005-0000-0000-000016010000}"/>
    <cellStyle name="쉼표 [0] 7" xfId="272" xr:uid="{00000000-0005-0000-0000-000017010000}"/>
    <cellStyle name="쉼표 [0] 8" xfId="273" xr:uid="{00000000-0005-0000-0000-000018010000}"/>
    <cellStyle name="쉼표 [0] 9" xfId="274" xr:uid="{00000000-0005-0000-0000-000019010000}"/>
    <cellStyle name="스타일 1" xfId="238" xr:uid="{00000000-0005-0000-0000-00001A010000}"/>
    <cellStyle name="지정되지 않음" xfId="239" xr:uid="{00000000-0005-0000-0000-00001B010000}"/>
    <cellStyle name="컴마" xfId="240" xr:uid="{00000000-0005-0000-0000-00001C010000}"/>
    <cellStyle name="콤마 [0]_(월초P)" xfId="241" xr:uid="{00000000-0005-0000-0000-00001D010000}"/>
    <cellStyle name="콤마 [0]_해안선및도서" xfId="305" xr:uid="{00000000-0005-0000-0000-00001E010000}"/>
    <cellStyle name="콤마 [0]_해안선및도서 2" xfId="302" xr:uid="{00000000-0005-0000-0000-00001F010000}"/>
    <cellStyle name="콤마_~MF357F" xfId="242" xr:uid="{00000000-0005-0000-0000-000020010000}"/>
    <cellStyle name="통화 [0] 2" xfId="248" xr:uid="{00000000-0005-0000-0000-000021010000}"/>
    <cellStyle name="통화 [0] 2 2" xfId="286" xr:uid="{00000000-0005-0000-0000-000022010000}"/>
    <cellStyle name="통화 [0] 2 2 2" xfId="325" xr:uid="{00000000-0005-0000-0000-000023010000}"/>
    <cellStyle name="통화 [0] 2 2 3" xfId="354" xr:uid="{00000000-0005-0000-0000-000023010000}"/>
    <cellStyle name="통화 [0] 2 3" xfId="295" xr:uid="{00000000-0005-0000-0000-000023010000}"/>
    <cellStyle name="통화 [0] 2 3 2" xfId="334" xr:uid="{00000000-0005-0000-0000-000024010000}"/>
    <cellStyle name="통화 [0] 2 3 3" xfId="363" xr:uid="{00000000-0005-0000-0000-000024010000}"/>
    <cellStyle name="통화 [0] 2 4" xfId="316" xr:uid="{00000000-0005-0000-0000-000022010000}"/>
    <cellStyle name="통화 [0] 2 5" xfId="345" xr:uid="{00000000-0005-0000-0000-000022010000}"/>
    <cellStyle name="표준" xfId="0" builtinId="0"/>
    <cellStyle name="표준 10" xfId="283" xr:uid="{00000000-0005-0000-0000-000025010000}"/>
    <cellStyle name="표준 10 2" xfId="309" xr:uid="{3BC7A06D-ECFA-4E46-B718-D57A7B072449}"/>
    <cellStyle name="표준 10 2 2" xfId="313" xr:uid="{C1F86110-ADBA-4BAC-AE2C-7FB3E2F17910}"/>
    <cellStyle name="표준 2" xfId="243" xr:uid="{00000000-0005-0000-0000-000026010000}"/>
    <cellStyle name="표준 2 2" xfId="278" xr:uid="{00000000-0005-0000-0000-000027010000}"/>
    <cellStyle name="표준 21" xfId="275" xr:uid="{00000000-0005-0000-0000-000028010000}"/>
    <cellStyle name="표준 3" xfId="244" xr:uid="{00000000-0005-0000-0000-000029010000}"/>
    <cellStyle name="표준 4" xfId="245" xr:uid="{00000000-0005-0000-0000-00002A010000}"/>
    <cellStyle name="표준 43" xfId="281" xr:uid="{00000000-0005-0000-0000-00002B010000}"/>
    <cellStyle name="표준 5" xfId="1" xr:uid="{00000000-0005-0000-0000-00002C010000}"/>
    <cellStyle name="표준 5 2" xfId="276" xr:uid="{00000000-0005-0000-0000-00002D010000}"/>
    <cellStyle name="표준 5 2 2" xfId="310" xr:uid="{472863FC-2321-4F21-B207-7BE9BB4102C1}"/>
    <cellStyle name="표준 5 3" xfId="279" xr:uid="{00000000-0005-0000-0000-00002E010000}"/>
    <cellStyle name="표준 5_12.범죄발생 및 검거 " xfId="277" xr:uid="{00000000-0005-0000-0000-00002F010000}"/>
    <cellStyle name="표준 6" xfId="246" xr:uid="{00000000-0005-0000-0000-000030010000}"/>
    <cellStyle name="표준 7" xfId="308" xr:uid="{8F395328-914D-4D06-8DBC-38A2FF95EB3E}"/>
    <cellStyle name="표준 7 2" xfId="312" xr:uid="{D43C99DD-D874-4046-B990-83C81274B503}"/>
    <cellStyle name="표준_-14.교육문화" xfId="307" xr:uid="{00000000-0005-0000-0000-000031010000}"/>
    <cellStyle name="표준_-17.공공사법" xfId="306" xr:uid="{00000000-0005-0000-0000-000032010000}"/>
    <cellStyle name="표준_ⅩⅥ. 공공행정 및 사법" xfId="249" xr:uid="{00000000-0005-0000-0000-00003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100" zoomScaleSheetLayoutView="100" workbookViewId="0">
      <selection activeCell="A2" sqref="A2:F2"/>
    </sheetView>
  </sheetViews>
  <sheetFormatPr defaultColWidth="10" defaultRowHeight="13.5"/>
  <cols>
    <col min="1" max="2" width="8.25" style="13" customWidth="1"/>
    <col min="3" max="6" width="21.125" style="13" customWidth="1"/>
    <col min="7" max="7" width="5.75" style="13" customWidth="1"/>
    <col min="8" max="16384" width="10" style="13"/>
  </cols>
  <sheetData>
    <row r="1" spans="1:8" s="105" customFormat="1" ht="15" customHeight="1">
      <c r="A1" s="106" t="s">
        <v>90</v>
      </c>
      <c r="B1" s="106"/>
      <c r="C1" s="106"/>
      <c r="D1" s="106"/>
      <c r="E1" s="106"/>
      <c r="F1" s="106"/>
    </row>
    <row r="2" spans="1:8" s="27" customFormat="1" ht="30" customHeight="1">
      <c r="A2" s="469" t="s">
        <v>89</v>
      </c>
      <c r="B2" s="469"/>
      <c r="C2" s="469"/>
      <c r="D2" s="469"/>
      <c r="E2" s="469"/>
      <c r="F2" s="469"/>
      <c r="G2" s="28"/>
      <c r="H2" s="28"/>
    </row>
    <row r="3" spans="1:8" s="24" customFormat="1" ht="15" customHeight="1">
      <c r="A3" s="474" t="s">
        <v>88</v>
      </c>
      <c r="B3" s="474"/>
      <c r="C3" s="474"/>
      <c r="D3" s="474"/>
      <c r="E3" s="35"/>
      <c r="F3" s="34" t="s">
        <v>87</v>
      </c>
    </row>
    <row r="4" spans="1:8" ht="74.25" customHeight="1" thickBot="1">
      <c r="A4" s="475" t="s">
        <v>86</v>
      </c>
      <c r="B4" s="476"/>
      <c r="C4" s="93" t="s">
        <v>85</v>
      </c>
      <c r="D4" s="247" t="s">
        <v>84</v>
      </c>
      <c r="E4" s="247" t="s">
        <v>83</v>
      </c>
      <c r="F4" s="252" t="s">
        <v>82</v>
      </c>
      <c r="G4" s="30"/>
    </row>
    <row r="5" spans="1:8" ht="27.75" hidden="1" customHeight="1" thickTop="1">
      <c r="A5" s="477">
        <v>2016</v>
      </c>
      <c r="B5" s="478"/>
      <c r="C5" s="97">
        <v>998</v>
      </c>
      <c r="D5" s="97">
        <v>500</v>
      </c>
      <c r="E5" s="97">
        <v>218</v>
      </c>
      <c r="F5" s="98">
        <v>280</v>
      </c>
      <c r="G5" s="30"/>
    </row>
    <row r="6" spans="1:8" ht="27.75" hidden="1" customHeight="1">
      <c r="A6" s="470">
        <v>2017</v>
      </c>
      <c r="B6" s="471"/>
      <c r="C6" s="101">
        <v>1007</v>
      </c>
      <c r="D6" s="97">
        <v>497</v>
      </c>
      <c r="E6" s="97">
        <v>216</v>
      </c>
      <c r="F6" s="98">
        <v>294</v>
      </c>
      <c r="G6" s="30"/>
    </row>
    <row r="7" spans="1:8" ht="27.75" hidden="1" customHeight="1" thickTop="1">
      <c r="A7" s="470">
        <v>2018</v>
      </c>
      <c r="B7" s="472"/>
      <c r="C7" s="255">
        <v>1053</v>
      </c>
      <c r="D7" s="258">
        <v>536</v>
      </c>
      <c r="E7" s="258">
        <v>210</v>
      </c>
      <c r="F7" s="98">
        <v>307</v>
      </c>
      <c r="G7" s="30"/>
    </row>
    <row r="8" spans="1:8" ht="27.75" hidden="1" customHeight="1" thickTop="1">
      <c r="A8" s="470">
        <v>2019</v>
      </c>
      <c r="B8" s="471"/>
      <c r="C8" s="255">
        <v>1112</v>
      </c>
      <c r="D8" s="258">
        <v>548</v>
      </c>
      <c r="E8" s="258">
        <v>238</v>
      </c>
      <c r="F8" s="98">
        <v>326</v>
      </c>
      <c r="G8" s="30"/>
    </row>
    <row r="9" spans="1:8" ht="27.75" customHeight="1" thickTop="1">
      <c r="A9" s="470">
        <v>2020</v>
      </c>
      <c r="B9" s="471"/>
      <c r="C9" s="255">
        <v>1157</v>
      </c>
      <c r="D9" s="258">
        <v>566</v>
      </c>
      <c r="E9" s="258">
        <v>242</v>
      </c>
      <c r="F9" s="98">
        <v>349</v>
      </c>
      <c r="G9" s="30"/>
    </row>
    <row r="10" spans="1:8" ht="30" customHeight="1">
      <c r="A10" s="470">
        <v>2021</v>
      </c>
      <c r="B10" s="471"/>
      <c r="C10" s="255">
        <v>1173</v>
      </c>
      <c r="D10" s="258">
        <v>577</v>
      </c>
      <c r="E10" s="258">
        <v>227</v>
      </c>
      <c r="F10" s="98">
        <v>369</v>
      </c>
      <c r="G10" s="30"/>
    </row>
    <row r="11" spans="1:8" s="18" customFormat="1" ht="30" customHeight="1">
      <c r="A11" s="470">
        <v>2022</v>
      </c>
      <c r="B11" s="472"/>
      <c r="C11" s="255">
        <v>1189</v>
      </c>
      <c r="D11" s="258">
        <v>599</v>
      </c>
      <c r="E11" s="258">
        <v>240</v>
      </c>
      <c r="F11" s="98">
        <v>350</v>
      </c>
      <c r="G11" s="33"/>
    </row>
    <row r="12" spans="1:8" s="18" customFormat="1" ht="30" customHeight="1">
      <c r="A12" s="470">
        <v>2023</v>
      </c>
      <c r="B12" s="472"/>
      <c r="C12" s="255">
        <v>1195</v>
      </c>
      <c r="D12" s="258">
        <v>605</v>
      </c>
      <c r="E12" s="258">
        <v>250</v>
      </c>
      <c r="F12" s="98">
        <v>340</v>
      </c>
      <c r="G12" s="33"/>
    </row>
    <row r="13" spans="1:8" s="18" customFormat="1" ht="30" customHeight="1">
      <c r="A13" s="481">
        <v>2024</v>
      </c>
      <c r="B13" s="482"/>
      <c r="C13" s="335">
        <f>D13+E13+F13</f>
        <v>1166</v>
      </c>
      <c r="D13" s="336">
        <f>D14+D15+D18</f>
        <v>679</v>
      </c>
      <c r="E13" s="336">
        <f>E18</f>
        <v>176</v>
      </c>
      <c r="F13" s="334">
        <f>F18</f>
        <v>311</v>
      </c>
      <c r="G13" s="33"/>
    </row>
    <row r="14" spans="1:8" ht="27.75" customHeight="1">
      <c r="A14" s="470" t="s">
        <v>81</v>
      </c>
      <c r="B14" s="472"/>
      <c r="C14" s="255">
        <f>D14+E14+F14</f>
        <v>1</v>
      </c>
      <c r="D14" s="338">
        <v>1</v>
      </c>
      <c r="E14" s="258">
        <v>0</v>
      </c>
      <c r="F14" s="98">
        <v>0</v>
      </c>
      <c r="G14" s="30"/>
    </row>
    <row r="15" spans="1:8" ht="27.75" customHeight="1">
      <c r="A15" s="470" t="s">
        <v>80</v>
      </c>
      <c r="B15" s="471"/>
      <c r="C15" s="255">
        <f t="shared" ref="C15:C16" si="0">D15+E15+F15</f>
        <v>1</v>
      </c>
      <c r="D15" s="338">
        <v>1</v>
      </c>
      <c r="E15" s="258">
        <v>0</v>
      </c>
      <c r="F15" s="98">
        <v>0</v>
      </c>
      <c r="G15" s="30"/>
    </row>
    <row r="16" spans="1:8" ht="27.75" customHeight="1">
      <c r="A16" s="470" t="s">
        <v>79</v>
      </c>
      <c r="B16" s="471"/>
      <c r="C16" s="255">
        <f t="shared" si="0"/>
        <v>0</v>
      </c>
      <c r="D16" s="258">
        <v>0</v>
      </c>
      <c r="E16" s="258">
        <v>0</v>
      </c>
      <c r="F16" s="98">
        <v>0</v>
      </c>
      <c r="G16" s="30"/>
    </row>
    <row r="17" spans="1:7" ht="27.75" customHeight="1">
      <c r="A17" s="483" t="s">
        <v>78</v>
      </c>
      <c r="B17" s="484"/>
      <c r="C17" s="255">
        <f>D17+E17+F17</f>
        <v>0</v>
      </c>
      <c r="D17" s="258">
        <v>0</v>
      </c>
      <c r="E17" s="258">
        <v>0</v>
      </c>
      <c r="F17" s="98">
        <v>0</v>
      </c>
      <c r="G17" s="30"/>
    </row>
    <row r="18" spans="1:7" ht="27.75" customHeight="1">
      <c r="A18" s="470" t="s">
        <v>77</v>
      </c>
      <c r="B18" s="248" t="s">
        <v>76</v>
      </c>
      <c r="C18" s="405">
        <f>SUM(C19:C33)</f>
        <v>1164</v>
      </c>
      <c r="D18" s="406">
        <f>SUM(D19:D33)</f>
        <v>677</v>
      </c>
      <c r="E18" s="406">
        <f t="shared" ref="E18:F18" si="1">SUM(E19:E33)</f>
        <v>176</v>
      </c>
      <c r="F18" s="96">
        <f t="shared" si="1"/>
        <v>311</v>
      </c>
      <c r="G18" s="30"/>
    </row>
    <row r="19" spans="1:7" ht="27.75" customHeight="1">
      <c r="A19" s="470"/>
      <c r="B19" s="254" t="s">
        <v>75</v>
      </c>
      <c r="C19" s="255">
        <f>SUM(D19:F19)</f>
        <v>0</v>
      </c>
      <c r="D19" s="258">
        <v>0</v>
      </c>
      <c r="E19" s="258">
        <v>0</v>
      </c>
      <c r="F19" s="98">
        <v>0</v>
      </c>
      <c r="G19" s="30"/>
    </row>
    <row r="20" spans="1:7" ht="27.75" customHeight="1">
      <c r="A20" s="470"/>
      <c r="B20" s="254" t="s">
        <v>74</v>
      </c>
      <c r="C20" s="255">
        <f t="shared" ref="C20:C33" si="2">SUM(D20:F20)</f>
        <v>0</v>
      </c>
      <c r="D20" s="258">
        <v>0</v>
      </c>
      <c r="E20" s="258">
        <v>0</v>
      </c>
      <c r="F20" s="98">
        <v>0</v>
      </c>
      <c r="G20" s="30"/>
    </row>
    <row r="21" spans="1:7" ht="27.75" customHeight="1">
      <c r="A21" s="470"/>
      <c r="B21" s="254" t="s">
        <v>73</v>
      </c>
      <c r="C21" s="255">
        <f t="shared" si="2"/>
        <v>1</v>
      </c>
      <c r="D21" s="338">
        <v>1</v>
      </c>
      <c r="E21" s="338">
        <v>0</v>
      </c>
      <c r="F21" s="342">
        <v>0</v>
      </c>
      <c r="G21" s="30"/>
    </row>
    <row r="22" spans="1:7" ht="27.75" customHeight="1">
      <c r="A22" s="470"/>
      <c r="B22" s="254" t="s">
        <v>72</v>
      </c>
      <c r="C22" s="255">
        <f t="shared" si="2"/>
        <v>7</v>
      </c>
      <c r="D22" s="338">
        <v>6</v>
      </c>
      <c r="E22" s="338">
        <v>1</v>
      </c>
      <c r="F22" s="342">
        <v>0</v>
      </c>
      <c r="G22" s="30"/>
    </row>
    <row r="23" spans="1:7" ht="27.75" customHeight="1">
      <c r="A23" s="470"/>
      <c r="B23" s="254" t="s">
        <v>71</v>
      </c>
      <c r="C23" s="255">
        <f t="shared" si="2"/>
        <v>51</v>
      </c>
      <c r="D23" s="338">
        <v>26</v>
      </c>
      <c r="E23" s="338">
        <v>8</v>
      </c>
      <c r="F23" s="342">
        <v>17</v>
      </c>
      <c r="G23" s="30"/>
    </row>
    <row r="24" spans="1:7" ht="27.75" customHeight="1">
      <c r="A24" s="470"/>
      <c r="B24" s="254" t="s">
        <v>70</v>
      </c>
      <c r="C24" s="255">
        <f t="shared" si="2"/>
        <v>297</v>
      </c>
      <c r="D24" s="338">
        <v>178</v>
      </c>
      <c r="E24" s="338">
        <v>43</v>
      </c>
      <c r="F24" s="342">
        <v>76</v>
      </c>
      <c r="G24" s="30"/>
    </row>
    <row r="25" spans="1:7" ht="27.75" customHeight="1">
      <c r="A25" s="470"/>
      <c r="B25" s="254" t="s">
        <v>69</v>
      </c>
      <c r="C25" s="255">
        <f t="shared" si="2"/>
        <v>305</v>
      </c>
      <c r="D25" s="338">
        <v>206</v>
      </c>
      <c r="E25" s="338">
        <v>40</v>
      </c>
      <c r="F25" s="342">
        <v>59</v>
      </c>
      <c r="G25" s="30"/>
    </row>
    <row r="26" spans="1:7" ht="27.75" customHeight="1">
      <c r="A26" s="470"/>
      <c r="B26" s="254" t="s">
        <v>68</v>
      </c>
      <c r="C26" s="255">
        <f t="shared" si="2"/>
        <v>223</v>
      </c>
      <c r="D26" s="338">
        <v>121</v>
      </c>
      <c r="E26" s="338">
        <v>22</v>
      </c>
      <c r="F26" s="342">
        <v>80</v>
      </c>
      <c r="G26" s="30"/>
    </row>
    <row r="27" spans="1:7" ht="27.75" customHeight="1">
      <c r="A27" s="470"/>
      <c r="B27" s="254" t="s">
        <v>67</v>
      </c>
      <c r="C27" s="255">
        <f t="shared" si="2"/>
        <v>237</v>
      </c>
      <c r="D27" s="338">
        <v>132</v>
      </c>
      <c r="E27" s="338">
        <v>26</v>
      </c>
      <c r="F27" s="342">
        <v>79</v>
      </c>
      <c r="G27" s="30"/>
    </row>
    <row r="28" spans="1:7" ht="27.75" customHeight="1">
      <c r="A28" s="470"/>
      <c r="B28" s="254" t="s">
        <v>66</v>
      </c>
      <c r="C28" s="255">
        <f t="shared" si="2"/>
        <v>0</v>
      </c>
      <c r="D28" s="338">
        <v>0</v>
      </c>
      <c r="E28" s="338">
        <v>0</v>
      </c>
      <c r="F28" s="342">
        <v>0</v>
      </c>
      <c r="G28" s="30"/>
    </row>
    <row r="29" spans="1:7" ht="27.75" customHeight="1">
      <c r="A29" s="470"/>
      <c r="B29" s="254" t="s">
        <v>65</v>
      </c>
      <c r="C29" s="255">
        <f t="shared" si="2"/>
        <v>0</v>
      </c>
      <c r="D29" s="338">
        <v>0</v>
      </c>
      <c r="E29" s="338">
        <v>0</v>
      </c>
      <c r="F29" s="342">
        <v>0</v>
      </c>
      <c r="G29" s="30"/>
    </row>
    <row r="30" spans="1:7" ht="27.75" customHeight="1">
      <c r="A30" s="470"/>
      <c r="B30" s="254" t="s">
        <v>64</v>
      </c>
      <c r="C30" s="255">
        <f t="shared" si="2"/>
        <v>5</v>
      </c>
      <c r="D30" s="338">
        <v>2</v>
      </c>
      <c r="E30" s="338">
        <v>3</v>
      </c>
      <c r="F30" s="342">
        <v>0</v>
      </c>
      <c r="G30" s="30"/>
    </row>
    <row r="31" spans="1:7" ht="27.75" customHeight="1">
      <c r="A31" s="470"/>
      <c r="B31" s="254" t="s">
        <v>63</v>
      </c>
      <c r="C31" s="255">
        <f t="shared" si="2"/>
        <v>3</v>
      </c>
      <c r="D31" s="338">
        <v>1</v>
      </c>
      <c r="E31" s="338">
        <v>2</v>
      </c>
      <c r="F31" s="342">
        <v>0</v>
      </c>
      <c r="G31" s="30"/>
    </row>
    <row r="32" spans="1:7" ht="27.75" customHeight="1">
      <c r="A32" s="470"/>
      <c r="B32" s="254" t="s">
        <v>62</v>
      </c>
      <c r="C32" s="255">
        <f t="shared" si="2"/>
        <v>35</v>
      </c>
      <c r="D32" s="338">
        <v>4</v>
      </c>
      <c r="E32" s="338">
        <v>31</v>
      </c>
      <c r="F32" s="342">
        <v>0</v>
      </c>
      <c r="G32" s="30"/>
    </row>
    <row r="33" spans="1:7" ht="27.75" customHeight="1">
      <c r="A33" s="470"/>
      <c r="B33" s="254" t="s">
        <v>61</v>
      </c>
      <c r="C33" s="256">
        <f t="shared" si="2"/>
        <v>0</v>
      </c>
      <c r="D33" s="259">
        <v>0</v>
      </c>
      <c r="E33" s="259">
        <v>0</v>
      </c>
      <c r="F33" s="102">
        <v>0</v>
      </c>
      <c r="G33" s="30"/>
    </row>
    <row r="34" spans="1:7" ht="27.75" customHeight="1">
      <c r="A34" s="479" t="s">
        <v>60</v>
      </c>
      <c r="B34" s="480"/>
      <c r="C34" s="257">
        <v>0</v>
      </c>
      <c r="D34" s="259">
        <v>0</v>
      </c>
      <c r="E34" s="259">
        <v>0</v>
      </c>
      <c r="F34" s="102">
        <v>0</v>
      </c>
      <c r="G34" s="30"/>
    </row>
    <row r="35" spans="1:7" s="24" customFormat="1" ht="15" customHeight="1">
      <c r="A35" s="473" t="s">
        <v>417</v>
      </c>
      <c r="B35" s="473"/>
      <c r="C35" s="473"/>
      <c r="D35" s="473"/>
      <c r="E35" s="473"/>
      <c r="F35" s="473"/>
      <c r="G35" s="29"/>
    </row>
    <row r="36" spans="1:7" s="24" customFormat="1" ht="15" customHeight="1">
      <c r="A36" s="42" t="s">
        <v>59</v>
      </c>
      <c r="B36" s="42"/>
      <c r="C36" s="42"/>
      <c r="D36" s="42"/>
      <c r="E36" s="42"/>
      <c r="F36" s="246" t="s">
        <v>416</v>
      </c>
      <c r="G36" s="25"/>
    </row>
    <row r="37" spans="1:7">
      <c r="A37" s="74"/>
      <c r="B37" s="74"/>
      <c r="C37" s="74"/>
      <c r="D37" s="74"/>
      <c r="E37" s="74"/>
      <c r="F37" s="74"/>
    </row>
  </sheetData>
  <mergeCells count="19">
    <mergeCell ref="A35:F35"/>
    <mergeCell ref="A3:D3"/>
    <mergeCell ref="A4:B4"/>
    <mergeCell ref="A5:B5"/>
    <mergeCell ref="A18:A33"/>
    <mergeCell ref="A34:B34"/>
    <mergeCell ref="A13:B13"/>
    <mergeCell ref="A17:B17"/>
    <mergeCell ref="A16:B16"/>
    <mergeCell ref="A15:B15"/>
    <mergeCell ref="A14:B14"/>
    <mergeCell ref="A10:B10"/>
    <mergeCell ref="A11:B11"/>
    <mergeCell ref="A12:B12"/>
    <mergeCell ref="A2:F2"/>
    <mergeCell ref="A9:B9"/>
    <mergeCell ref="A8:B8"/>
    <mergeCell ref="A7:B7"/>
    <mergeCell ref="A6:B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4" firstPageNumber="200" pageOrder="overThenDown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5"/>
  <sheetViews>
    <sheetView view="pageBreakPreview" zoomScaleNormal="100" zoomScaleSheetLayoutView="100" workbookViewId="0">
      <selection activeCell="A11" sqref="A11"/>
    </sheetView>
  </sheetViews>
  <sheetFormatPr defaultRowHeight="13.5"/>
  <cols>
    <col min="1" max="13" width="9.875" style="63" customWidth="1"/>
    <col min="14" max="14" width="10.375" style="63" customWidth="1"/>
    <col min="15" max="18" width="9.875" style="63" customWidth="1"/>
    <col min="19" max="19" width="11.25" style="63" customWidth="1"/>
    <col min="20" max="21" width="9.875" style="63" customWidth="1"/>
    <col min="22" max="24" width="5" style="63" customWidth="1"/>
    <col min="25" max="16384" width="9" style="63"/>
  </cols>
  <sheetData>
    <row r="1" spans="1:27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7" s="61" customFormat="1" ht="30" customHeight="1">
      <c r="A2" s="469" t="s">
        <v>455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28"/>
      <c r="W2" s="28"/>
      <c r="X2" s="62"/>
    </row>
    <row r="3" spans="1:27" s="65" customFormat="1" ht="15" customHeight="1">
      <c r="A3" s="26" t="s">
        <v>203</v>
      </c>
      <c r="B3" s="26"/>
      <c r="C3" s="26"/>
      <c r="D3" s="26"/>
      <c r="E3" s="26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S3" s="26"/>
      <c r="T3" s="26"/>
      <c r="U3" s="34" t="s">
        <v>202</v>
      </c>
      <c r="V3" s="66"/>
      <c r="W3" s="66"/>
      <c r="X3" s="66"/>
    </row>
    <row r="4" spans="1:27" ht="30" customHeight="1">
      <c r="A4" s="570" t="s">
        <v>107</v>
      </c>
      <c r="B4" s="544" t="s">
        <v>178</v>
      </c>
      <c r="C4" s="573" t="s">
        <v>201</v>
      </c>
      <c r="D4" s="573"/>
      <c r="E4" s="573"/>
      <c r="F4" s="574" t="s">
        <v>200</v>
      </c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3" t="s">
        <v>199</v>
      </c>
      <c r="S4" s="573" t="s">
        <v>198</v>
      </c>
      <c r="T4" s="573" t="s">
        <v>197</v>
      </c>
      <c r="U4" s="573" t="s">
        <v>33</v>
      </c>
      <c r="V4" s="64"/>
      <c r="W4" s="30"/>
      <c r="X4" s="30"/>
    </row>
    <row r="5" spans="1:27" ht="62.25" customHeight="1" thickBot="1">
      <c r="A5" s="571"/>
      <c r="B5" s="572"/>
      <c r="C5" s="252" t="s">
        <v>196</v>
      </c>
      <c r="D5" s="252" t="s">
        <v>195</v>
      </c>
      <c r="E5" s="252" t="s">
        <v>194</v>
      </c>
      <c r="F5" s="252" t="s">
        <v>193</v>
      </c>
      <c r="G5" s="252" t="s">
        <v>192</v>
      </c>
      <c r="H5" s="252" t="s">
        <v>191</v>
      </c>
      <c r="I5" s="252" t="s">
        <v>190</v>
      </c>
      <c r="J5" s="252" t="s">
        <v>189</v>
      </c>
      <c r="K5" s="252" t="s">
        <v>188</v>
      </c>
      <c r="L5" s="252" t="s">
        <v>187</v>
      </c>
      <c r="M5" s="252" t="s">
        <v>186</v>
      </c>
      <c r="N5" s="252" t="s">
        <v>185</v>
      </c>
      <c r="O5" s="252" t="s">
        <v>184</v>
      </c>
      <c r="P5" s="252" t="s">
        <v>183</v>
      </c>
      <c r="Q5" s="252" t="s">
        <v>458</v>
      </c>
      <c r="R5" s="575"/>
      <c r="S5" s="575"/>
      <c r="T5" s="575"/>
      <c r="U5" s="575"/>
      <c r="V5" s="64"/>
      <c r="W5" s="30"/>
      <c r="X5" s="30"/>
    </row>
    <row r="6" spans="1:27" ht="27" hidden="1" customHeight="1" thickTop="1">
      <c r="A6" s="208">
        <v>2016</v>
      </c>
      <c r="B6" s="212">
        <f t="shared" ref="B6:B11" si="0">SUM(C6:U6)</f>
        <v>199</v>
      </c>
      <c r="C6" s="210">
        <v>22</v>
      </c>
      <c r="D6" s="210">
        <v>3</v>
      </c>
      <c r="E6" s="214">
        <v>4</v>
      </c>
      <c r="F6" s="210">
        <v>2</v>
      </c>
      <c r="G6" s="210">
        <v>1</v>
      </c>
      <c r="H6" s="210">
        <v>0</v>
      </c>
      <c r="I6" s="210">
        <v>1</v>
      </c>
      <c r="J6" s="210">
        <v>0</v>
      </c>
      <c r="K6" s="210">
        <v>0</v>
      </c>
      <c r="L6" s="210">
        <v>16</v>
      </c>
      <c r="M6" s="210">
        <v>1</v>
      </c>
      <c r="N6" s="210">
        <v>1</v>
      </c>
      <c r="O6" s="210">
        <v>5</v>
      </c>
      <c r="P6" s="210">
        <v>3</v>
      </c>
      <c r="Q6" s="214">
        <v>30</v>
      </c>
      <c r="R6" s="214">
        <v>0</v>
      </c>
      <c r="S6" s="214">
        <v>20</v>
      </c>
      <c r="T6" s="214">
        <v>39</v>
      </c>
      <c r="U6" s="211">
        <v>51</v>
      </c>
      <c r="V6" s="64"/>
      <c r="W6" s="30"/>
      <c r="X6" s="30"/>
    </row>
    <row r="7" spans="1:27" ht="27" hidden="1" customHeight="1">
      <c r="A7" s="208">
        <v>2017</v>
      </c>
      <c r="B7" s="213">
        <f t="shared" si="0"/>
        <v>210</v>
      </c>
      <c r="C7" s="210">
        <v>26</v>
      </c>
      <c r="D7" s="210">
        <v>3</v>
      </c>
      <c r="E7" s="215">
        <v>6</v>
      </c>
      <c r="F7" s="210">
        <v>0</v>
      </c>
      <c r="G7" s="210">
        <v>4</v>
      </c>
      <c r="H7" s="210">
        <v>0</v>
      </c>
      <c r="I7" s="210">
        <v>0</v>
      </c>
      <c r="J7" s="210">
        <v>0</v>
      </c>
      <c r="K7" s="210">
        <v>0</v>
      </c>
      <c r="L7" s="210">
        <v>14</v>
      </c>
      <c r="M7" s="210">
        <v>0</v>
      </c>
      <c r="N7" s="210">
        <v>0</v>
      </c>
      <c r="O7" s="210">
        <v>7</v>
      </c>
      <c r="P7" s="210">
        <v>3</v>
      </c>
      <c r="Q7" s="215">
        <v>41</v>
      </c>
      <c r="R7" s="215">
        <v>0</v>
      </c>
      <c r="S7" s="215">
        <v>22</v>
      </c>
      <c r="T7" s="215">
        <v>59</v>
      </c>
      <c r="U7" s="211">
        <v>25</v>
      </c>
      <c r="V7" s="64"/>
      <c r="W7" s="30"/>
      <c r="X7" s="30"/>
    </row>
    <row r="8" spans="1:27" ht="27" hidden="1" customHeight="1" thickTop="1">
      <c r="A8" s="208">
        <v>2018</v>
      </c>
      <c r="B8" s="213">
        <f t="shared" si="0"/>
        <v>86</v>
      </c>
      <c r="C8" s="210">
        <v>4</v>
      </c>
      <c r="D8" s="210">
        <v>13</v>
      </c>
      <c r="E8" s="215">
        <v>2</v>
      </c>
      <c r="F8" s="210">
        <v>2</v>
      </c>
      <c r="G8" s="210">
        <v>1</v>
      </c>
      <c r="H8" s="210">
        <v>4</v>
      </c>
      <c r="I8" s="210">
        <v>0</v>
      </c>
      <c r="J8" s="210">
        <v>0</v>
      </c>
      <c r="K8" s="210">
        <v>1</v>
      </c>
      <c r="L8" s="210">
        <v>10</v>
      </c>
      <c r="M8" s="210">
        <v>0</v>
      </c>
      <c r="N8" s="210">
        <v>6</v>
      </c>
      <c r="O8" s="210">
        <v>2</v>
      </c>
      <c r="P8" s="210">
        <v>12</v>
      </c>
      <c r="Q8" s="215">
        <v>23</v>
      </c>
      <c r="R8" s="215">
        <v>0</v>
      </c>
      <c r="S8" s="215">
        <v>5</v>
      </c>
      <c r="T8" s="215">
        <v>0</v>
      </c>
      <c r="U8" s="211">
        <v>1</v>
      </c>
      <c r="V8" s="64"/>
      <c r="W8" s="30"/>
      <c r="X8" s="30"/>
    </row>
    <row r="9" spans="1:27" ht="27" hidden="1" customHeight="1">
      <c r="A9" s="208">
        <v>2019</v>
      </c>
      <c r="B9" s="213">
        <f t="shared" si="0"/>
        <v>197</v>
      </c>
      <c r="C9" s="210">
        <v>27</v>
      </c>
      <c r="D9" s="210">
        <v>9</v>
      </c>
      <c r="E9" s="215">
        <v>3</v>
      </c>
      <c r="F9" s="210">
        <v>0</v>
      </c>
      <c r="G9" s="210">
        <v>5</v>
      </c>
      <c r="H9" s="210">
        <v>2</v>
      </c>
      <c r="I9" s="210">
        <v>1</v>
      </c>
      <c r="J9" s="210">
        <v>0</v>
      </c>
      <c r="K9" s="210">
        <v>1</v>
      </c>
      <c r="L9" s="210">
        <v>4</v>
      </c>
      <c r="M9" s="210">
        <v>2</v>
      </c>
      <c r="N9" s="210">
        <v>0</v>
      </c>
      <c r="O9" s="210">
        <v>1</v>
      </c>
      <c r="P9" s="210">
        <v>2</v>
      </c>
      <c r="Q9" s="215">
        <v>20</v>
      </c>
      <c r="R9" s="215">
        <v>0</v>
      </c>
      <c r="S9" s="215">
        <v>16</v>
      </c>
      <c r="T9" s="215">
        <v>32</v>
      </c>
      <c r="U9" s="211">
        <v>72</v>
      </c>
      <c r="V9" s="64"/>
      <c r="W9" s="30"/>
      <c r="X9" s="30"/>
    </row>
    <row r="10" spans="1:27" ht="27" customHeight="1" thickTop="1">
      <c r="A10" s="208">
        <v>2020</v>
      </c>
      <c r="B10" s="213">
        <f t="shared" si="0"/>
        <v>187</v>
      </c>
      <c r="C10" s="210">
        <v>32</v>
      </c>
      <c r="D10" s="210">
        <v>3</v>
      </c>
      <c r="E10" s="215">
        <v>3</v>
      </c>
      <c r="F10" s="210">
        <v>0</v>
      </c>
      <c r="G10" s="210">
        <v>3</v>
      </c>
      <c r="H10" s="210">
        <v>2</v>
      </c>
      <c r="I10" s="210">
        <v>0</v>
      </c>
      <c r="J10" s="210">
        <v>1</v>
      </c>
      <c r="K10" s="210">
        <v>0</v>
      </c>
      <c r="L10" s="210">
        <v>16</v>
      </c>
      <c r="M10" s="210">
        <v>0</v>
      </c>
      <c r="N10" s="210">
        <v>0</v>
      </c>
      <c r="O10" s="210">
        <v>6</v>
      </c>
      <c r="P10" s="210">
        <v>3</v>
      </c>
      <c r="Q10" s="215">
        <v>31</v>
      </c>
      <c r="R10" s="215">
        <v>0</v>
      </c>
      <c r="S10" s="215">
        <v>12</v>
      </c>
      <c r="T10" s="215">
        <v>27</v>
      </c>
      <c r="U10" s="211">
        <v>48</v>
      </c>
      <c r="V10" s="64"/>
      <c r="W10" s="30"/>
      <c r="X10" s="30"/>
    </row>
    <row r="11" spans="1:27" ht="27" customHeight="1">
      <c r="A11" s="208">
        <v>2021</v>
      </c>
      <c r="B11" s="213">
        <f t="shared" si="0"/>
        <v>169</v>
      </c>
      <c r="C11" s="210">
        <v>25</v>
      </c>
      <c r="D11" s="210">
        <v>4</v>
      </c>
      <c r="E11" s="215">
        <v>5</v>
      </c>
      <c r="F11" s="210">
        <v>0</v>
      </c>
      <c r="G11" s="210">
        <v>2</v>
      </c>
      <c r="H11" s="210">
        <v>2</v>
      </c>
      <c r="I11" s="210">
        <v>1</v>
      </c>
      <c r="J11" s="210">
        <v>0</v>
      </c>
      <c r="K11" s="210">
        <v>0</v>
      </c>
      <c r="L11" s="210">
        <v>4</v>
      </c>
      <c r="M11" s="210">
        <v>0</v>
      </c>
      <c r="N11" s="210">
        <v>1</v>
      </c>
      <c r="O11" s="210">
        <v>7</v>
      </c>
      <c r="P11" s="210">
        <v>1</v>
      </c>
      <c r="Q11" s="215">
        <v>49</v>
      </c>
      <c r="R11" s="215">
        <v>0</v>
      </c>
      <c r="S11" s="215">
        <v>27</v>
      </c>
      <c r="T11" s="215">
        <v>12</v>
      </c>
      <c r="U11" s="211">
        <v>29</v>
      </c>
      <c r="V11" s="64"/>
      <c r="W11" s="30"/>
      <c r="X11" s="30"/>
    </row>
    <row r="12" spans="1:27" s="13" customFormat="1" ht="27" customHeight="1">
      <c r="A12" s="310">
        <v>2022</v>
      </c>
      <c r="B12" s="311">
        <v>243</v>
      </c>
      <c r="C12" s="312">
        <v>26</v>
      </c>
      <c r="D12" s="312">
        <v>4</v>
      </c>
      <c r="E12" s="313">
        <v>5</v>
      </c>
      <c r="F12" s="312">
        <v>0</v>
      </c>
      <c r="G12" s="312">
        <v>0</v>
      </c>
      <c r="H12" s="312">
        <v>1</v>
      </c>
      <c r="I12" s="312" t="s">
        <v>321</v>
      </c>
      <c r="J12" s="312" t="s">
        <v>321</v>
      </c>
      <c r="K12" s="312" t="s">
        <v>321</v>
      </c>
      <c r="L12" s="312">
        <v>17</v>
      </c>
      <c r="M12" s="312">
        <v>1</v>
      </c>
      <c r="N12" s="312" t="s">
        <v>321</v>
      </c>
      <c r="O12" s="312">
        <v>5</v>
      </c>
      <c r="P12" s="312">
        <v>1</v>
      </c>
      <c r="Q12" s="313">
        <v>41</v>
      </c>
      <c r="R12" s="313" t="s">
        <v>321</v>
      </c>
      <c r="S12" s="313">
        <v>30</v>
      </c>
      <c r="T12" s="313">
        <v>48</v>
      </c>
      <c r="U12" s="314">
        <v>64</v>
      </c>
      <c r="V12" s="14"/>
      <c r="W12" s="30"/>
      <c r="X12" s="30"/>
    </row>
    <row r="13" spans="1:27" s="65" customFormat="1" ht="36.75" customHeight="1">
      <c r="A13" s="569" t="s">
        <v>457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25"/>
      <c r="W13" s="25"/>
      <c r="X13" s="66"/>
    </row>
    <row r="14" spans="1:27" s="65" customFormat="1" ht="15" customHeight="1">
      <c r="A14" s="42" t="s">
        <v>93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217"/>
      <c r="M14" s="42"/>
      <c r="N14" s="42"/>
      <c r="O14" s="42"/>
      <c r="P14" s="42"/>
      <c r="Q14" s="42"/>
      <c r="R14" s="42"/>
      <c r="S14" s="42"/>
      <c r="T14" s="42"/>
      <c r="U14" s="160" t="s">
        <v>182</v>
      </c>
      <c r="V14" s="66"/>
      <c r="W14" s="25"/>
      <c r="Y14" s="25"/>
      <c r="Z14" s="25"/>
      <c r="AA14" s="25"/>
    </row>
    <row r="15" spans="1:27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</row>
  </sheetData>
  <mergeCells count="10">
    <mergeCell ref="A2:U2"/>
    <mergeCell ref="A13:U13"/>
    <mergeCell ref="A4:A5"/>
    <mergeCell ref="B4:B5"/>
    <mergeCell ref="C4:E4"/>
    <mergeCell ref="F4:Q4"/>
    <mergeCell ref="R4:R5"/>
    <mergeCell ref="S4:S5"/>
    <mergeCell ref="T4:T5"/>
    <mergeCell ref="U4:U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0" firstPageNumber="200" pageOrder="overThenDown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6FD6-5551-47ED-B7EF-1671541763CA}">
  <dimension ref="A1:Y10"/>
  <sheetViews>
    <sheetView view="pageBreakPreview" zoomScaleNormal="100" zoomScaleSheetLayoutView="100" workbookViewId="0">
      <selection activeCell="E13" sqref="E13"/>
    </sheetView>
  </sheetViews>
  <sheetFormatPr defaultRowHeight="13.5"/>
  <cols>
    <col min="1" max="6" width="9.875" style="308" customWidth="1"/>
    <col min="7" max="7" width="11.125" style="308" customWidth="1"/>
    <col min="8" max="10" width="9.875" style="308" customWidth="1"/>
    <col min="11" max="11" width="11.625" style="308" customWidth="1"/>
    <col min="12" max="13" width="9.875" style="308" customWidth="1"/>
    <col min="14" max="14" width="10.375" style="308" customWidth="1"/>
    <col min="15" max="15" width="12.375" style="308" customWidth="1"/>
    <col min="16" max="19" width="9.875" style="308" customWidth="1"/>
    <col min="20" max="22" width="5" style="308" customWidth="1"/>
    <col min="23" max="16384" width="9" style="308"/>
  </cols>
  <sheetData>
    <row r="1" spans="1:25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5" s="300" customFormat="1" ht="30" customHeight="1">
      <c r="A2" s="578" t="s">
        <v>456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298"/>
      <c r="U2" s="298"/>
      <c r="V2" s="299"/>
    </row>
    <row r="3" spans="1:25" s="303" customFormat="1" ht="15" customHeight="1">
      <c r="A3" s="301" t="s">
        <v>180</v>
      </c>
      <c r="B3" s="301"/>
      <c r="C3" s="301"/>
      <c r="D3" s="301"/>
      <c r="E3" s="301"/>
      <c r="F3" s="302"/>
      <c r="G3" s="302"/>
      <c r="H3" s="302"/>
      <c r="I3" s="302"/>
      <c r="J3" s="302"/>
      <c r="K3" s="302"/>
      <c r="L3" s="302"/>
      <c r="M3" s="302"/>
      <c r="N3" s="302"/>
      <c r="O3" s="302"/>
      <c r="Q3" s="301"/>
      <c r="R3" s="301"/>
      <c r="S3" s="304" t="s">
        <v>179</v>
      </c>
      <c r="T3" s="305"/>
      <c r="U3" s="305"/>
      <c r="V3" s="305"/>
    </row>
    <row r="4" spans="1:25" ht="30" customHeight="1">
      <c r="A4" s="579" t="s">
        <v>409</v>
      </c>
      <c r="B4" s="581" t="s">
        <v>178</v>
      </c>
      <c r="C4" s="583" t="s">
        <v>201</v>
      </c>
      <c r="D4" s="583"/>
      <c r="E4" s="583"/>
      <c r="F4" s="584" t="s">
        <v>200</v>
      </c>
      <c r="G4" s="584"/>
      <c r="H4" s="584"/>
      <c r="I4" s="584"/>
      <c r="J4" s="584"/>
      <c r="K4" s="584"/>
      <c r="L4" s="584"/>
      <c r="M4" s="584"/>
      <c r="N4" s="584"/>
      <c r="O4" s="585" t="s">
        <v>443</v>
      </c>
      <c r="P4" s="583" t="s">
        <v>444</v>
      </c>
      <c r="Q4" s="583" t="s">
        <v>445</v>
      </c>
      <c r="R4" s="583" t="s">
        <v>197</v>
      </c>
      <c r="S4" s="583" t="s">
        <v>33</v>
      </c>
      <c r="T4" s="306"/>
      <c r="U4" s="307"/>
      <c r="V4" s="307"/>
    </row>
    <row r="5" spans="1:25" ht="62.25" customHeight="1" thickBot="1">
      <c r="A5" s="580"/>
      <c r="B5" s="582"/>
      <c r="C5" s="390" t="s">
        <v>196</v>
      </c>
      <c r="D5" s="390" t="s">
        <v>195</v>
      </c>
      <c r="E5" s="390" t="s">
        <v>194</v>
      </c>
      <c r="F5" s="390" t="s">
        <v>446</v>
      </c>
      <c r="G5" s="390" t="s">
        <v>447</v>
      </c>
      <c r="H5" s="390" t="s">
        <v>448</v>
      </c>
      <c r="I5" s="390" t="s">
        <v>449</v>
      </c>
      <c r="J5" s="390" t="s">
        <v>450</v>
      </c>
      <c r="K5" s="390" t="s">
        <v>451</v>
      </c>
      <c r="L5" s="390" t="s">
        <v>452</v>
      </c>
      <c r="M5" s="390" t="s">
        <v>453</v>
      </c>
      <c r="N5" s="390" t="s">
        <v>454</v>
      </c>
      <c r="O5" s="586"/>
      <c r="P5" s="587"/>
      <c r="Q5" s="587"/>
      <c r="R5" s="587"/>
      <c r="S5" s="587"/>
      <c r="T5" s="306"/>
      <c r="U5" s="307"/>
      <c r="V5" s="307"/>
    </row>
    <row r="6" spans="1:25" ht="30.75" customHeight="1" thickTop="1">
      <c r="A6" s="394">
        <v>2023</v>
      </c>
      <c r="B6" s="395">
        <v>212</v>
      </c>
      <c r="C6" s="396">
        <v>33</v>
      </c>
      <c r="D6" s="396">
        <v>6</v>
      </c>
      <c r="E6" s="396">
        <v>3</v>
      </c>
      <c r="F6" s="396">
        <v>0</v>
      </c>
      <c r="G6" s="396">
        <v>4</v>
      </c>
      <c r="H6" s="396">
        <v>0</v>
      </c>
      <c r="I6" s="396">
        <v>1</v>
      </c>
      <c r="J6" s="396">
        <v>33</v>
      </c>
      <c r="K6" s="396">
        <v>2</v>
      </c>
      <c r="L6" s="396">
        <v>0</v>
      </c>
      <c r="M6" s="396">
        <v>5</v>
      </c>
      <c r="N6" s="396">
        <v>31</v>
      </c>
      <c r="O6" s="396">
        <v>22</v>
      </c>
      <c r="P6" s="396">
        <v>0</v>
      </c>
      <c r="Q6" s="396">
        <f ca="1">-Q6</f>
        <v>0</v>
      </c>
      <c r="R6" s="396">
        <v>29</v>
      </c>
      <c r="S6" s="397">
        <v>43</v>
      </c>
      <c r="T6" s="306"/>
      <c r="U6" s="307"/>
      <c r="V6" s="307"/>
    </row>
    <row r="7" spans="1:25" s="67" customFormat="1" ht="28.5" customHeight="1">
      <c r="A7" s="205">
        <v>2024</v>
      </c>
      <c r="B7" s="393">
        <v>165</v>
      </c>
      <c r="C7" s="391">
        <v>27</v>
      </c>
      <c r="D7" s="391">
        <v>7</v>
      </c>
      <c r="E7" s="391">
        <v>1</v>
      </c>
      <c r="F7" s="391">
        <v>2</v>
      </c>
      <c r="G7" s="391">
        <v>7</v>
      </c>
      <c r="H7" s="391">
        <v>0</v>
      </c>
      <c r="I7" s="391">
        <v>1</v>
      </c>
      <c r="J7" s="391">
        <v>12</v>
      </c>
      <c r="K7" s="391">
        <v>1</v>
      </c>
      <c r="L7" s="391">
        <v>0</v>
      </c>
      <c r="M7" s="391">
        <v>3</v>
      </c>
      <c r="N7" s="391">
        <v>18</v>
      </c>
      <c r="O7" s="391">
        <v>24</v>
      </c>
      <c r="P7" s="391">
        <v>0</v>
      </c>
      <c r="Q7" s="391">
        <v>0</v>
      </c>
      <c r="R7" s="391">
        <v>6</v>
      </c>
      <c r="S7" s="392">
        <v>56</v>
      </c>
      <c r="T7" s="33"/>
      <c r="U7" s="33"/>
      <c r="V7" s="33"/>
    </row>
    <row r="8" spans="1:25" s="303" customFormat="1" ht="37.5" customHeight="1">
      <c r="A8" s="576" t="s">
        <v>459</v>
      </c>
      <c r="B8" s="577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309"/>
      <c r="U8" s="309"/>
      <c r="V8" s="305"/>
    </row>
    <row r="9" spans="1:25" s="303" customFormat="1" ht="15" customHeight="1">
      <c r="A9" s="42" t="s">
        <v>93</v>
      </c>
      <c r="B9" s="37"/>
      <c r="C9" s="37"/>
      <c r="D9" s="37"/>
      <c r="E9" s="37"/>
      <c r="F9" s="37"/>
      <c r="G9" s="37"/>
      <c r="H9" s="37"/>
      <c r="I9" s="37"/>
      <c r="J9" s="37"/>
      <c r="K9" s="37"/>
      <c r="M9" s="37"/>
      <c r="N9" s="37"/>
      <c r="O9" s="37"/>
      <c r="P9" s="37"/>
      <c r="Q9" s="37"/>
      <c r="R9" s="37"/>
      <c r="S9" s="160" t="s">
        <v>182</v>
      </c>
      <c r="T9" s="305"/>
      <c r="U9" s="309"/>
      <c r="W9" s="309"/>
      <c r="X9" s="309"/>
      <c r="Y9" s="309"/>
    </row>
    <row r="10" spans="1:25">
      <c r="A10" s="306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</row>
  </sheetData>
  <mergeCells count="11">
    <mergeCell ref="A8:S8"/>
    <mergeCell ref="A2:S2"/>
    <mergeCell ref="A4:A5"/>
    <mergeCell ref="B4:B5"/>
    <mergeCell ref="C4:E4"/>
    <mergeCell ref="F4:N4"/>
    <mergeCell ref="O4:O5"/>
    <mergeCell ref="P4:P5"/>
    <mergeCell ref="Q4:Q5"/>
    <mergeCell ref="R4:R5"/>
    <mergeCell ref="S4:S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0" firstPageNumber="200" pageOrder="overThenDown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view="pageBreakPreview" zoomScaleNormal="100" zoomScaleSheetLayoutView="100" workbookViewId="0">
      <selection activeCell="K11" sqref="K11"/>
    </sheetView>
  </sheetViews>
  <sheetFormatPr defaultColWidth="10" defaultRowHeight="13.5"/>
  <cols>
    <col min="1" max="1" width="7.625" style="13" customWidth="1"/>
    <col min="2" max="2" width="9.875" style="13" customWidth="1"/>
    <col min="3" max="3" width="11.375" style="13" customWidth="1"/>
    <col min="4" max="12" width="9.875" style="13" customWidth="1"/>
    <col min="13" max="13" width="3.125" style="13" customWidth="1"/>
    <col min="14" max="16384" width="10" style="13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75" customFormat="1" ht="30" customHeight="1">
      <c r="A2" s="469" t="s">
        <v>210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76"/>
    </row>
    <row r="3" spans="1:23" s="24" customFormat="1" ht="15" customHeight="1">
      <c r="A3" s="474" t="s">
        <v>209</v>
      </c>
      <c r="B3" s="474"/>
      <c r="C3" s="474"/>
      <c r="D3" s="474"/>
      <c r="E3" s="474"/>
      <c r="F3" s="474"/>
      <c r="G3" s="26"/>
      <c r="H3" s="26"/>
      <c r="I3" s="26"/>
      <c r="J3" s="26"/>
      <c r="K3" s="26"/>
      <c r="L3" s="34" t="s">
        <v>208</v>
      </c>
    </row>
    <row r="4" spans="1:23" s="74" customFormat="1" ht="30" customHeight="1">
      <c r="A4" s="531" t="s">
        <v>409</v>
      </c>
      <c r="B4" s="588" t="s">
        <v>439</v>
      </c>
      <c r="C4" s="589"/>
      <c r="D4" s="589"/>
      <c r="E4" s="589"/>
      <c r="F4" s="589"/>
      <c r="G4" s="589"/>
      <c r="H4" s="589"/>
      <c r="I4" s="589"/>
      <c r="J4" s="589"/>
      <c r="K4" s="542" t="s">
        <v>438</v>
      </c>
      <c r="L4" s="544"/>
    </row>
    <row r="5" spans="1:23" s="74" customFormat="1" ht="89.25" customHeight="1" thickBot="1">
      <c r="A5" s="532"/>
      <c r="B5" s="93" t="s">
        <v>54</v>
      </c>
      <c r="C5" s="247" t="s">
        <v>431</v>
      </c>
      <c r="D5" s="247" t="s">
        <v>432</v>
      </c>
      <c r="E5" s="247" t="s">
        <v>433</v>
      </c>
      <c r="F5" s="247" t="s">
        <v>434</v>
      </c>
      <c r="G5" s="247" t="s">
        <v>435</v>
      </c>
      <c r="H5" s="247" t="s">
        <v>436</v>
      </c>
      <c r="I5" s="247" t="s">
        <v>437</v>
      </c>
      <c r="J5" s="247" t="s">
        <v>33</v>
      </c>
      <c r="K5" s="252" t="s">
        <v>207</v>
      </c>
      <c r="L5" s="253" t="s">
        <v>206</v>
      </c>
    </row>
    <row r="6" spans="1:23" s="74" customFormat="1" ht="34.5" hidden="1" customHeight="1" thickTop="1">
      <c r="A6" s="254">
        <v>2018</v>
      </c>
      <c r="B6" s="281">
        <f>SUM(C6:J6)</f>
        <v>7</v>
      </c>
      <c r="C6" s="97">
        <v>0</v>
      </c>
      <c r="D6" s="97">
        <v>0</v>
      </c>
      <c r="E6" s="97">
        <v>1</v>
      </c>
      <c r="F6" s="97">
        <v>0</v>
      </c>
      <c r="G6" s="97">
        <v>0</v>
      </c>
      <c r="H6" s="97">
        <v>0</v>
      </c>
      <c r="I6" s="97">
        <v>0</v>
      </c>
      <c r="J6" s="218">
        <v>6</v>
      </c>
      <c r="K6" s="280">
        <v>0.65</v>
      </c>
      <c r="L6" s="98">
        <v>2761</v>
      </c>
    </row>
    <row r="7" spans="1:23" s="74" customFormat="1" ht="34.5" hidden="1" customHeight="1" thickTop="1">
      <c r="A7" s="254">
        <v>2019</v>
      </c>
      <c r="B7" s="282">
        <f t="shared" ref="B7:B9" si="0">SUM(C7:J7)</f>
        <v>5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8">
        <v>5</v>
      </c>
      <c r="K7" s="280">
        <v>1.2</v>
      </c>
      <c r="L7" s="98">
        <v>4089</v>
      </c>
    </row>
    <row r="8" spans="1:23" s="74" customFormat="1" ht="34.5" customHeight="1" thickTop="1">
      <c r="A8" s="254">
        <v>2020</v>
      </c>
      <c r="B8" s="282">
        <f t="shared" si="0"/>
        <v>3</v>
      </c>
      <c r="C8" s="97">
        <v>0</v>
      </c>
      <c r="D8" s="97">
        <v>1</v>
      </c>
      <c r="E8" s="97">
        <v>0</v>
      </c>
      <c r="F8" s="97">
        <v>0</v>
      </c>
      <c r="G8" s="97">
        <v>0</v>
      </c>
      <c r="H8" s="97">
        <v>0</v>
      </c>
      <c r="I8" s="97">
        <v>1</v>
      </c>
      <c r="J8" s="98">
        <v>1</v>
      </c>
      <c r="K8" s="280">
        <v>1.32</v>
      </c>
      <c r="L8" s="98">
        <v>17194</v>
      </c>
    </row>
    <row r="9" spans="1:23" s="74" customFormat="1" ht="34.5" customHeight="1">
      <c r="A9" s="254">
        <v>2021</v>
      </c>
      <c r="B9" s="282">
        <f t="shared" si="0"/>
        <v>1</v>
      </c>
      <c r="C9" s="97">
        <v>1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8">
        <v>0</v>
      </c>
      <c r="K9" s="280">
        <v>0.2</v>
      </c>
      <c r="L9" s="98">
        <v>556</v>
      </c>
    </row>
    <row r="10" spans="1:23" s="74" customFormat="1" ht="34.5" customHeight="1">
      <c r="A10" s="290">
        <v>2022</v>
      </c>
      <c r="B10" s="315">
        <f t="shared" ref="B10" si="1">SUM(C10:J10)</f>
        <v>2</v>
      </c>
      <c r="C10" s="274">
        <v>0</v>
      </c>
      <c r="D10" s="274">
        <v>0</v>
      </c>
      <c r="E10" s="274">
        <v>0</v>
      </c>
      <c r="F10" s="274">
        <v>0</v>
      </c>
      <c r="G10" s="274">
        <v>0</v>
      </c>
      <c r="H10" s="274">
        <v>0</v>
      </c>
      <c r="I10" s="274">
        <v>0</v>
      </c>
      <c r="J10" s="273">
        <v>2</v>
      </c>
      <c r="K10" s="316">
        <v>0.15</v>
      </c>
      <c r="L10" s="273">
        <v>12644</v>
      </c>
    </row>
    <row r="11" spans="1:23" s="74" customFormat="1" ht="34.5" customHeight="1">
      <c r="A11" s="386">
        <v>2023</v>
      </c>
      <c r="B11" s="315">
        <v>2</v>
      </c>
      <c r="C11" s="274">
        <v>0</v>
      </c>
      <c r="D11" s="274">
        <v>0</v>
      </c>
      <c r="E11" s="274">
        <v>2</v>
      </c>
      <c r="F11" s="274">
        <v>0</v>
      </c>
      <c r="G11" s="274">
        <v>0</v>
      </c>
      <c r="H11" s="274">
        <v>0</v>
      </c>
      <c r="I11" s="274">
        <v>0</v>
      </c>
      <c r="J11" s="273">
        <v>0</v>
      </c>
      <c r="K11" s="316">
        <v>0.5</v>
      </c>
      <c r="L11" s="273">
        <v>18119</v>
      </c>
    </row>
    <row r="12" spans="1:23" s="317" customFormat="1" ht="34.5" customHeight="1">
      <c r="A12" s="92">
        <v>2024</v>
      </c>
      <c r="B12" s="439">
        <v>1</v>
      </c>
      <c r="C12" s="380">
        <v>0</v>
      </c>
      <c r="D12" s="380">
        <v>0</v>
      </c>
      <c r="E12" s="380">
        <v>1</v>
      </c>
      <c r="F12" s="380">
        <v>0</v>
      </c>
      <c r="G12" s="380">
        <v>0</v>
      </c>
      <c r="H12" s="380">
        <v>0</v>
      </c>
      <c r="I12" s="380">
        <v>0</v>
      </c>
      <c r="J12" s="381">
        <v>0</v>
      </c>
      <c r="K12" s="382">
        <v>0.2</v>
      </c>
      <c r="L12" s="381">
        <v>13399</v>
      </c>
    </row>
    <row r="13" spans="1:23" s="24" customFormat="1" ht="15" customHeight="1">
      <c r="A13" s="473" t="s">
        <v>205</v>
      </c>
      <c r="B13" s="473"/>
      <c r="C13" s="473"/>
      <c r="D13" s="473"/>
      <c r="E13" s="473"/>
      <c r="F13" s="473"/>
      <c r="G13" s="42"/>
      <c r="H13" s="42"/>
      <c r="I13" s="42"/>
      <c r="J13" s="42"/>
      <c r="K13" s="42"/>
      <c r="L13" s="160" t="s">
        <v>204</v>
      </c>
    </row>
    <row r="15" spans="1:23" ht="13.5" customHeight="1"/>
    <row r="17" ht="13.5" customHeight="1"/>
    <row r="19" ht="13.5" customHeight="1"/>
    <row r="20" ht="27.75" customHeight="1"/>
    <row r="21" ht="13.5" customHeight="1"/>
  </sheetData>
  <mergeCells count="6">
    <mergeCell ref="A2:L2"/>
    <mergeCell ref="A13:F13"/>
    <mergeCell ref="A3:F3"/>
    <mergeCell ref="A4:A5"/>
    <mergeCell ref="K4:L4"/>
    <mergeCell ref="B4:J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200" pageOrder="overThenDown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"/>
  <sheetViews>
    <sheetView view="pageBreakPreview" zoomScaleNormal="100" zoomScaleSheetLayoutView="100" workbookViewId="0">
      <selection activeCell="D15" sqref="D15"/>
    </sheetView>
  </sheetViews>
  <sheetFormatPr defaultColWidth="10" defaultRowHeight="13.5"/>
  <cols>
    <col min="1" max="1" width="8.25" style="13" customWidth="1"/>
    <col min="2" max="11" width="13.25" style="13" customWidth="1"/>
    <col min="12" max="12" width="3.125" style="13" customWidth="1"/>
    <col min="13" max="16384" width="10" style="13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27" customFormat="1" ht="30" customHeight="1">
      <c r="A2" s="469" t="s">
        <v>420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28"/>
      <c r="M2" s="28"/>
    </row>
    <row r="3" spans="1:23" s="36" customFormat="1" ht="15" customHeight="1">
      <c r="A3" s="182" t="s">
        <v>223</v>
      </c>
      <c r="B3" s="182"/>
      <c r="C3" s="182"/>
      <c r="D3" s="182"/>
      <c r="E3" s="182"/>
      <c r="F3" s="182"/>
      <c r="G3" s="182"/>
      <c r="H3" s="182"/>
      <c r="I3" s="182"/>
      <c r="J3" s="182"/>
      <c r="K3" s="184" t="s">
        <v>202</v>
      </c>
    </row>
    <row r="4" spans="1:23" ht="30" customHeight="1">
      <c r="A4" s="563" t="s">
        <v>107</v>
      </c>
      <c r="B4" s="535" t="s">
        <v>222</v>
      </c>
      <c r="C4" s="591" t="s">
        <v>221</v>
      </c>
      <c r="D4" s="537" t="s">
        <v>220</v>
      </c>
      <c r="E4" s="573"/>
      <c r="F4" s="573"/>
      <c r="G4" s="573"/>
      <c r="H4" s="573"/>
      <c r="I4" s="573"/>
      <c r="J4" s="573"/>
      <c r="K4" s="573"/>
    </row>
    <row r="5" spans="1:23" ht="24.95" customHeight="1">
      <c r="A5" s="564"/>
      <c r="B5" s="590"/>
      <c r="C5" s="592"/>
      <c r="D5" s="594"/>
      <c r="E5" s="544" t="s">
        <v>219</v>
      </c>
      <c r="F5" s="573"/>
      <c r="G5" s="573"/>
      <c r="H5" s="573" t="s">
        <v>218</v>
      </c>
      <c r="I5" s="573" t="s">
        <v>217</v>
      </c>
      <c r="J5" s="573"/>
      <c r="K5" s="573"/>
    </row>
    <row r="6" spans="1:23" ht="38.25" customHeight="1" thickBot="1">
      <c r="A6" s="565"/>
      <c r="B6" s="541"/>
      <c r="C6" s="593"/>
      <c r="D6" s="538"/>
      <c r="E6" s="288" t="s">
        <v>216</v>
      </c>
      <c r="F6" s="287" t="s">
        <v>215</v>
      </c>
      <c r="G6" s="287" t="s">
        <v>214</v>
      </c>
      <c r="H6" s="575"/>
      <c r="I6" s="287" t="s">
        <v>213</v>
      </c>
      <c r="J6" s="287" t="s">
        <v>212</v>
      </c>
      <c r="K6" s="287" t="s">
        <v>126</v>
      </c>
    </row>
    <row r="7" spans="1:23" ht="29.25" hidden="1" customHeight="1" thickTop="1">
      <c r="A7" s="199">
        <v>2016</v>
      </c>
      <c r="B7" s="163">
        <v>6878</v>
      </c>
      <c r="C7" s="220">
        <v>4533</v>
      </c>
      <c r="D7" s="204">
        <v>4748</v>
      </c>
      <c r="E7" s="69">
        <v>326</v>
      </c>
      <c r="F7" s="69">
        <v>312</v>
      </c>
      <c r="G7" s="204">
        <v>1665</v>
      </c>
      <c r="H7" s="204">
        <v>783</v>
      </c>
      <c r="I7" s="69">
        <v>723</v>
      </c>
      <c r="J7" s="69">
        <v>201</v>
      </c>
      <c r="K7" s="70">
        <v>738</v>
      </c>
    </row>
    <row r="8" spans="1:23" s="14" customFormat="1" ht="29.25" hidden="1" customHeight="1">
      <c r="A8" s="199">
        <v>2017</v>
      </c>
      <c r="B8" s="163">
        <v>7839</v>
      </c>
      <c r="C8" s="220">
        <v>5292</v>
      </c>
      <c r="D8" s="204">
        <v>5487</v>
      </c>
      <c r="E8" s="69">
        <v>1104</v>
      </c>
      <c r="F8" s="69">
        <v>673</v>
      </c>
      <c r="G8" s="204">
        <v>1043</v>
      </c>
      <c r="H8" s="204">
        <v>852</v>
      </c>
      <c r="I8" s="69">
        <v>667</v>
      </c>
      <c r="J8" s="69">
        <v>46</v>
      </c>
      <c r="K8" s="70">
        <v>907</v>
      </c>
    </row>
    <row r="9" spans="1:23" ht="29.25" hidden="1" customHeight="1">
      <c r="A9" s="199">
        <v>2018</v>
      </c>
      <c r="B9" s="163">
        <v>8597</v>
      </c>
      <c r="C9" s="220">
        <v>5272</v>
      </c>
      <c r="D9" s="204">
        <v>5425</v>
      </c>
      <c r="E9" s="69">
        <v>1482</v>
      </c>
      <c r="F9" s="69">
        <v>806</v>
      </c>
      <c r="G9" s="204">
        <v>925</v>
      </c>
      <c r="H9" s="204">
        <v>840</v>
      </c>
      <c r="I9" s="69">
        <v>609</v>
      </c>
      <c r="J9" s="69">
        <v>58</v>
      </c>
      <c r="K9" s="70">
        <v>705</v>
      </c>
    </row>
    <row r="10" spans="1:23" ht="29.25" hidden="1" customHeight="1" thickTop="1">
      <c r="A10" s="199">
        <v>2019</v>
      </c>
      <c r="B10" s="163">
        <v>9028</v>
      </c>
      <c r="C10" s="220">
        <v>5564</v>
      </c>
      <c r="D10" s="204">
        <v>5717</v>
      </c>
      <c r="E10" s="69">
        <v>1723</v>
      </c>
      <c r="F10" s="69">
        <v>1008</v>
      </c>
      <c r="G10" s="204">
        <v>810</v>
      </c>
      <c r="H10" s="204">
        <v>829</v>
      </c>
      <c r="I10" s="69">
        <v>535</v>
      </c>
      <c r="J10" s="69">
        <v>52</v>
      </c>
      <c r="K10" s="70">
        <v>760</v>
      </c>
    </row>
    <row r="11" spans="1:23" ht="29.25" customHeight="1" thickTop="1">
      <c r="A11" s="199">
        <v>2020</v>
      </c>
      <c r="B11" s="163">
        <v>9081</v>
      </c>
      <c r="C11" s="220">
        <v>4835</v>
      </c>
      <c r="D11" s="204">
        <v>6586</v>
      </c>
      <c r="E11" s="69">
        <v>1468</v>
      </c>
      <c r="F11" s="69">
        <v>893</v>
      </c>
      <c r="G11" s="204">
        <v>1008</v>
      </c>
      <c r="H11" s="204">
        <v>722</v>
      </c>
      <c r="I11" s="69">
        <v>627</v>
      </c>
      <c r="J11" s="69">
        <v>42</v>
      </c>
      <c r="K11" s="70">
        <v>387</v>
      </c>
    </row>
    <row r="12" spans="1:23" ht="29.25" customHeight="1">
      <c r="A12" s="199">
        <v>2021</v>
      </c>
      <c r="B12" s="163">
        <v>10082</v>
      </c>
      <c r="C12" s="220">
        <v>5652</v>
      </c>
      <c r="D12" s="204">
        <v>7866</v>
      </c>
      <c r="E12" s="69">
        <v>1786</v>
      </c>
      <c r="F12" s="69">
        <v>1089</v>
      </c>
      <c r="G12" s="204">
        <v>3362</v>
      </c>
      <c r="H12" s="204">
        <v>705</v>
      </c>
      <c r="I12" s="69">
        <v>700</v>
      </c>
      <c r="J12" s="69">
        <v>48</v>
      </c>
      <c r="K12" s="70">
        <v>176</v>
      </c>
    </row>
    <row r="13" spans="1:23" ht="29.25" customHeight="1">
      <c r="A13" s="199">
        <v>2022</v>
      </c>
      <c r="B13" s="163">
        <v>11416</v>
      </c>
      <c r="C13" s="220">
        <v>6367</v>
      </c>
      <c r="D13" s="204">
        <v>6528</v>
      </c>
      <c r="E13" s="69">
        <v>1767</v>
      </c>
      <c r="F13" s="69">
        <v>1010</v>
      </c>
      <c r="G13" s="204">
        <v>1767</v>
      </c>
      <c r="H13" s="204">
        <v>643</v>
      </c>
      <c r="I13" s="69">
        <v>687</v>
      </c>
      <c r="J13" s="69">
        <v>27</v>
      </c>
      <c r="K13" s="70">
        <v>627</v>
      </c>
    </row>
    <row r="14" spans="1:23" s="339" customFormat="1" ht="29.25" customHeight="1">
      <c r="A14" s="199">
        <v>2023</v>
      </c>
      <c r="B14" s="163">
        <v>10926</v>
      </c>
      <c r="C14" s="220">
        <v>6164</v>
      </c>
      <c r="D14" s="204">
        <v>6309</v>
      </c>
      <c r="E14" s="69">
        <v>2227</v>
      </c>
      <c r="F14" s="69">
        <v>1306</v>
      </c>
      <c r="G14" s="204">
        <v>1092</v>
      </c>
      <c r="H14" s="204">
        <v>708</v>
      </c>
      <c r="I14" s="69">
        <v>769</v>
      </c>
      <c r="J14" s="69">
        <v>49</v>
      </c>
      <c r="K14" s="70">
        <v>158</v>
      </c>
    </row>
    <row r="15" spans="1:23" s="297" customFormat="1" ht="29.25" customHeight="1">
      <c r="A15" s="205">
        <v>2024</v>
      </c>
      <c r="B15" s="219">
        <v>10556</v>
      </c>
      <c r="C15" s="221">
        <v>5715</v>
      </c>
      <c r="D15" s="222">
        <v>6386</v>
      </c>
      <c r="E15" s="71">
        <v>2078</v>
      </c>
      <c r="F15" s="71">
        <v>1236</v>
      </c>
      <c r="G15" s="222">
        <v>1359</v>
      </c>
      <c r="H15" s="222">
        <v>654</v>
      </c>
      <c r="I15" s="71">
        <v>767</v>
      </c>
      <c r="J15" s="71">
        <v>101</v>
      </c>
      <c r="K15" s="72">
        <v>191</v>
      </c>
    </row>
    <row r="16" spans="1:23" s="36" customFormat="1" ht="15" customHeight="1">
      <c r="A16" s="42" t="s">
        <v>93</v>
      </c>
      <c r="B16" s="223"/>
      <c r="C16" s="223"/>
      <c r="D16" s="223"/>
      <c r="E16" s="223"/>
      <c r="F16" s="223"/>
      <c r="G16" s="223"/>
      <c r="H16" s="223"/>
      <c r="I16" s="223"/>
      <c r="J16" s="42"/>
      <c r="K16" s="160" t="s">
        <v>91</v>
      </c>
    </row>
    <row r="17" spans="1:1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</row>
  </sheetData>
  <mergeCells count="9">
    <mergeCell ref="A2:K2"/>
    <mergeCell ref="A4:A6"/>
    <mergeCell ref="B4:B6"/>
    <mergeCell ref="C4:C6"/>
    <mergeCell ref="D4:K4"/>
    <mergeCell ref="E5:G5"/>
    <mergeCell ref="I5:K5"/>
    <mergeCell ref="H5:H6"/>
    <mergeCell ref="D5:D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9" firstPageNumber="200" pageOrder="overThenDown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6"/>
  <sheetViews>
    <sheetView view="pageBreakPreview" zoomScaleNormal="100" zoomScaleSheetLayoutView="100" workbookViewId="0">
      <selection activeCell="F13" sqref="F13"/>
    </sheetView>
  </sheetViews>
  <sheetFormatPr defaultColWidth="10" defaultRowHeight="13.5"/>
  <cols>
    <col min="1" max="1" width="8.25" style="13" customWidth="1"/>
    <col min="2" max="14" width="12.125" style="13" customWidth="1"/>
    <col min="15" max="15" width="8.375" style="13" customWidth="1"/>
    <col min="16" max="16" width="11.75" style="13" customWidth="1"/>
    <col min="17" max="17" width="12.125" style="13" customWidth="1"/>
    <col min="18" max="16384" width="10" style="13"/>
  </cols>
  <sheetData>
    <row r="1" spans="1:21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s="27" customFormat="1" ht="30" customHeight="1">
      <c r="A2" s="469" t="s">
        <v>421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28"/>
    </row>
    <row r="3" spans="1:21" s="24" customFormat="1" ht="15" customHeight="1">
      <c r="A3" s="26" t="s">
        <v>223</v>
      </c>
      <c r="B3" s="26"/>
      <c r="C3" s="26"/>
      <c r="D3" s="26"/>
      <c r="E3" s="26"/>
      <c r="F3" s="68"/>
      <c r="H3" s="16"/>
      <c r="I3" s="16"/>
      <c r="J3" s="16"/>
      <c r="K3" s="16"/>
      <c r="L3" s="16"/>
      <c r="M3" s="16"/>
      <c r="N3" s="15"/>
      <c r="Q3" s="15" t="s">
        <v>179</v>
      </c>
    </row>
    <row r="4" spans="1:21" s="74" customFormat="1" ht="38.25" customHeight="1">
      <c r="A4" s="596" t="s">
        <v>107</v>
      </c>
      <c r="B4" s="535" t="s">
        <v>233</v>
      </c>
      <c r="C4" s="591" t="s">
        <v>232</v>
      </c>
      <c r="D4" s="591" t="s">
        <v>231</v>
      </c>
      <c r="E4" s="537" t="s">
        <v>230</v>
      </c>
      <c r="F4" s="591"/>
      <c r="G4" s="543" t="s">
        <v>430</v>
      </c>
      <c r="H4" s="543"/>
      <c r="I4" s="543"/>
      <c r="J4" s="543"/>
      <c r="K4" s="543"/>
      <c r="L4" s="543"/>
      <c r="M4" s="543"/>
      <c r="N4" s="543"/>
      <c r="O4" s="543"/>
      <c r="P4" s="543"/>
      <c r="Q4" s="544"/>
    </row>
    <row r="5" spans="1:21" s="74" customFormat="1" ht="38.25" customHeight="1" thickBot="1">
      <c r="A5" s="597"/>
      <c r="B5" s="541"/>
      <c r="C5" s="593"/>
      <c r="D5" s="593"/>
      <c r="E5" s="538"/>
      <c r="F5" s="593"/>
      <c r="G5" s="287" t="s">
        <v>229</v>
      </c>
      <c r="H5" s="285" t="s">
        <v>228</v>
      </c>
      <c r="I5" s="285" t="s">
        <v>227</v>
      </c>
      <c r="J5" s="285" t="s">
        <v>460</v>
      </c>
      <c r="K5" s="285" t="s">
        <v>226</v>
      </c>
      <c r="L5" s="285" t="s">
        <v>225</v>
      </c>
      <c r="M5" s="285" t="s">
        <v>224</v>
      </c>
      <c r="N5" s="320" t="s">
        <v>462</v>
      </c>
      <c r="O5" s="320" t="s">
        <v>463</v>
      </c>
      <c r="P5" s="294" t="s">
        <v>464</v>
      </c>
      <c r="Q5" s="287" t="s">
        <v>33</v>
      </c>
    </row>
    <row r="6" spans="1:21" s="74" customFormat="1" ht="24" hidden="1" customHeight="1" thickTop="1">
      <c r="A6" s="199">
        <v>2016</v>
      </c>
      <c r="B6" s="23">
        <v>2285</v>
      </c>
      <c r="C6" s="23">
        <v>1850</v>
      </c>
      <c r="D6" s="23">
        <v>367</v>
      </c>
      <c r="E6" s="23">
        <v>435</v>
      </c>
      <c r="F6" s="23">
        <v>367</v>
      </c>
      <c r="G6" s="23">
        <v>1</v>
      </c>
      <c r="H6" s="23">
        <v>196</v>
      </c>
      <c r="I6" s="23">
        <v>5</v>
      </c>
      <c r="J6" s="23" t="s">
        <v>461</v>
      </c>
      <c r="K6" s="23">
        <v>72</v>
      </c>
      <c r="L6" s="23">
        <v>3</v>
      </c>
      <c r="M6" s="23">
        <v>40</v>
      </c>
      <c r="N6" s="23" t="s">
        <v>461</v>
      </c>
      <c r="O6" s="23" t="s">
        <v>461</v>
      </c>
      <c r="P6" s="23" t="s">
        <v>461</v>
      </c>
      <c r="Q6" s="196">
        <v>42</v>
      </c>
    </row>
    <row r="7" spans="1:21" s="74" customFormat="1" ht="24" hidden="1" customHeight="1">
      <c r="A7" s="199">
        <v>2017</v>
      </c>
      <c r="B7" s="23">
        <v>2593</v>
      </c>
      <c r="C7" s="23">
        <v>2130</v>
      </c>
      <c r="D7" s="23">
        <v>299</v>
      </c>
      <c r="E7" s="23">
        <v>463</v>
      </c>
      <c r="F7" s="23">
        <v>299</v>
      </c>
      <c r="G7" s="23">
        <v>3</v>
      </c>
      <c r="H7" s="23">
        <v>103</v>
      </c>
      <c r="I7" s="23">
        <v>10</v>
      </c>
      <c r="J7" s="23" t="s">
        <v>461</v>
      </c>
      <c r="K7" s="23">
        <v>105</v>
      </c>
      <c r="L7" s="23">
        <v>3</v>
      </c>
      <c r="M7" s="23">
        <v>30</v>
      </c>
      <c r="N7" s="23" t="s">
        <v>461</v>
      </c>
      <c r="O7" s="23" t="s">
        <v>461</v>
      </c>
      <c r="P7" s="23" t="s">
        <v>461</v>
      </c>
      <c r="Q7" s="103">
        <v>38</v>
      </c>
    </row>
    <row r="8" spans="1:21" s="74" customFormat="1" ht="52.5" hidden="1" customHeight="1">
      <c r="A8" s="199">
        <v>2018</v>
      </c>
      <c r="B8" s="194">
        <v>3000</v>
      </c>
      <c r="C8" s="261">
        <v>2365</v>
      </c>
      <c r="D8" s="261">
        <v>309</v>
      </c>
      <c r="E8" s="261">
        <v>635</v>
      </c>
      <c r="F8" s="165">
        <v>309</v>
      </c>
      <c r="G8" s="23">
        <v>1</v>
      </c>
      <c r="H8" s="23">
        <v>128</v>
      </c>
      <c r="I8" s="23">
        <v>3</v>
      </c>
      <c r="J8" s="23" t="s">
        <v>461</v>
      </c>
      <c r="K8" s="23">
        <v>105</v>
      </c>
      <c r="L8" s="23">
        <v>1</v>
      </c>
      <c r="M8" s="23">
        <v>30</v>
      </c>
      <c r="N8" s="23" t="s">
        <v>461</v>
      </c>
      <c r="O8" s="23" t="s">
        <v>461</v>
      </c>
      <c r="P8" s="23" t="s">
        <v>461</v>
      </c>
      <c r="Q8" s="103">
        <v>37</v>
      </c>
    </row>
    <row r="9" spans="1:21" s="74" customFormat="1" ht="52.5" hidden="1" customHeight="1" thickTop="1">
      <c r="A9" s="199">
        <v>2019</v>
      </c>
      <c r="B9" s="194">
        <v>2711</v>
      </c>
      <c r="C9" s="261">
        <v>2335</v>
      </c>
      <c r="D9" s="261">
        <v>241</v>
      </c>
      <c r="E9" s="261">
        <v>376</v>
      </c>
      <c r="F9" s="165">
        <v>241</v>
      </c>
      <c r="G9" s="23">
        <v>11</v>
      </c>
      <c r="H9" s="23">
        <v>67</v>
      </c>
      <c r="I9" s="23">
        <v>5</v>
      </c>
      <c r="J9" s="23" t="s">
        <v>461</v>
      </c>
      <c r="K9" s="23">
        <v>92</v>
      </c>
      <c r="L9" s="23">
        <v>2</v>
      </c>
      <c r="M9" s="23">
        <v>8</v>
      </c>
      <c r="N9" s="23" t="s">
        <v>461</v>
      </c>
      <c r="O9" s="23" t="s">
        <v>461</v>
      </c>
      <c r="P9" s="23" t="s">
        <v>461</v>
      </c>
      <c r="Q9" s="103">
        <v>52</v>
      </c>
    </row>
    <row r="10" spans="1:21" s="74" customFormat="1" ht="52.5" customHeight="1" thickTop="1">
      <c r="A10" s="199">
        <v>2020</v>
      </c>
      <c r="B10" s="194">
        <v>3085</v>
      </c>
      <c r="C10" s="261">
        <v>2485</v>
      </c>
      <c r="D10" s="261">
        <v>299</v>
      </c>
      <c r="E10" s="261">
        <v>600</v>
      </c>
      <c r="F10" s="165">
        <v>299</v>
      </c>
      <c r="G10" s="23">
        <v>0</v>
      </c>
      <c r="H10" s="23">
        <v>68</v>
      </c>
      <c r="I10" s="23">
        <v>60</v>
      </c>
      <c r="J10" s="23" t="s">
        <v>461</v>
      </c>
      <c r="K10" s="23">
        <v>68</v>
      </c>
      <c r="L10" s="23">
        <v>2</v>
      </c>
      <c r="M10" s="23">
        <v>13</v>
      </c>
      <c r="N10" s="23" t="s">
        <v>461</v>
      </c>
      <c r="O10" s="23" t="s">
        <v>461</v>
      </c>
      <c r="P10" s="23" t="s">
        <v>461</v>
      </c>
      <c r="Q10" s="103">
        <v>85</v>
      </c>
    </row>
    <row r="11" spans="1:21" s="74" customFormat="1" ht="52.5" customHeight="1">
      <c r="A11" s="199">
        <v>2021</v>
      </c>
      <c r="B11" s="194">
        <v>3668</v>
      </c>
      <c r="C11" s="261">
        <v>2492</v>
      </c>
      <c r="D11" s="261">
        <v>243</v>
      </c>
      <c r="E11" s="261">
        <v>1176</v>
      </c>
      <c r="F11" s="165">
        <v>243</v>
      </c>
      <c r="G11" s="23">
        <v>20</v>
      </c>
      <c r="H11" s="23">
        <v>74</v>
      </c>
      <c r="I11" s="23">
        <v>4</v>
      </c>
      <c r="J11" s="23" t="s">
        <v>461</v>
      </c>
      <c r="K11" s="23">
        <v>66</v>
      </c>
      <c r="L11" s="23">
        <v>5</v>
      </c>
      <c r="M11" s="23">
        <v>7</v>
      </c>
      <c r="N11" s="23" t="s">
        <v>461</v>
      </c>
      <c r="O11" s="23" t="s">
        <v>461</v>
      </c>
      <c r="P11" s="23" t="s">
        <v>461</v>
      </c>
      <c r="Q11" s="103">
        <v>66</v>
      </c>
    </row>
    <row r="12" spans="1:21" s="84" customFormat="1" ht="52.5" customHeight="1">
      <c r="A12" s="199">
        <v>2022</v>
      </c>
      <c r="B12" s="237">
        <v>3520</v>
      </c>
      <c r="C12" s="318">
        <v>1642</v>
      </c>
      <c r="D12" s="318">
        <v>323</v>
      </c>
      <c r="E12" s="318">
        <v>1878</v>
      </c>
      <c r="F12" s="239">
        <v>323</v>
      </c>
      <c r="G12" s="158">
        <v>3</v>
      </c>
      <c r="H12" s="158">
        <v>118</v>
      </c>
      <c r="I12" s="158">
        <v>8</v>
      </c>
      <c r="J12" s="23" t="s">
        <v>461</v>
      </c>
      <c r="K12" s="158">
        <v>89</v>
      </c>
      <c r="L12" s="158">
        <v>11</v>
      </c>
      <c r="M12" s="158">
        <v>21</v>
      </c>
      <c r="N12" s="23" t="s">
        <v>461</v>
      </c>
      <c r="O12" s="23" t="s">
        <v>461</v>
      </c>
      <c r="P12" s="23" t="s">
        <v>461</v>
      </c>
      <c r="Q12" s="159">
        <v>69</v>
      </c>
    </row>
    <row r="13" spans="1:21" s="84" customFormat="1" ht="52.5" customHeight="1">
      <c r="A13" s="199">
        <v>2023</v>
      </c>
      <c r="B13" s="237">
        <v>3562</v>
      </c>
      <c r="C13" s="318">
        <v>2460</v>
      </c>
      <c r="D13" s="318">
        <v>251</v>
      </c>
      <c r="E13" s="318">
        <v>1102</v>
      </c>
      <c r="F13" s="239">
        <v>251</v>
      </c>
      <c r="G13" s="158">
        <v>1</v>
      </c>
      <c r="H13" s="158">
        <v>70</v>
      </c>
      <c r="I13" s="158">
        <v>8</v>
      </c>
      <c r="J13" s="23">
        <v>0</v>
      </c>
      <c r="K13" s="158">
        <v>58</v>
      </c>
      <c r="L13" s="158">
        <v>15</v>
      </c>
      <c r="M13" s="158">
        <v>23</v>
      </c>
      <c r="N13" s="23">
        <v>0</v>
      </c>
      <c r="O13" s="23">
        <v>18</v>
      </c>
      <c r="P13" s="23">
        <v>42</v>
      </c>
      <c r="Q13" s="159">
        <v>16</v>
      </c>
    </row>
    <row r="14" spans="1:21" s="73" customFormat="1" ht="52.5" customHeight="1">
      <c r="A14" s="205">
        <v>2024</v>
      </c>
      <c r="B14" s="195">
        <v>3829</v>
      </c>
      <c r="C14" s="262">
        <v>3008</v>
      </c>
      <c r="D14" s="262">
        <v>221</v>
      </c>
      <c r="E14" s="262">
        <v>821</v>
      </c>
      <c r="F14" s="197">
        <v>221</v>
      </c>
      <c r="G14" s="49">
        <v>0</v>
      </c>
      <c r="H14" s="49">
        <v>77</v>
      </c>
      <c r="I14" s="49">
        <v>1</v>
      </c>
      <c r="J14" s="49">
        <v>0</v>
      </c>
      <c r="K14" s="49">
        <v>64</v>
      </c>
      <c r="L14" s="49">
        <v>2</v>
      </c>
      <c r="M14" s="49">
        <v>13</v>
      </c>
      <c r="N14" s="49">
        <v>0</v>
      </c>
      <c r="O14" s="321">
        <v>20</v>
      </c>
      <c r="P14" s="321">
        <v>26</v>
      </c>
      <c r="Q14" s="48">
        <v>18</v>
      </c>
    </row>
    <row r="15" spans="1:21" s="78" customFormat="1" ht="15" customHeight="1">
      <c r="A15" s="569" t="s">
        <v>412</v>
      </c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</row>
    <row r="16" spans="1:21" s="78" customFormat="1" ht="15" customHeight="1">
      <c r="A16" s="595" t="s">
        <v>93</v>
      </c>
      <c r="B16" s="595"/>
      <c r="C16" s="595"/>
      <c r="D16" s="595"/>
      <c r="E16" s="595"/>
      <c r="F16" s="225"/>
      <c r="G16" s="226"/>
      <c r="H16" s="42"/>
      <c r="I16" s="42"/>
      <c r="J16" s="42"/>
      <c r="K16" s="42"/>
      <c r="L16" s="42"/>
      <c r="M16" s="42"/>
      <c r="N16" s="160"/>
      <c r="Q16" s="160" t="s">
        <v>91</v>
      </c>
    </row>
  </sheetData>
  <mergeCells count="10">
    <mergeCell ref="A2:N2"/>
    <mergeCell ref="A16:E16"/>
    <mergeCell ref="A15:N15"/>
    <mergeCell ref="A4:A5"/>
    <mergeCell ref="B4:B5"/>
    <mergeCell ref="E4:E5"/>
    <mergeCell ref="C4:C5"/>
    <mergeCell ref="D4:D5"/>
    <mergeCell ref="F4:F5"/>
    <mergeCell ref="G4:Q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6" firstPageNumber="200" pageOrder="overThenDown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7"/>
  <sheetViews>
    <sheetView view="pageBreakPreview" zoomScaleNormal="100" zoomScaleSheetLayoutView="100" workbookViewId="0">
      <selection activeCell="D13" sqref="D13"/>
    </sheetView>
  </sheetViews>
  <sheetFormatPr defaultColWidth="10" defaultRowHeight="13.5"/>
  <cols>
    <col min="1" max="1" width="8.25" style="13" customWidth="1"/>
    <col min="2" max="2" width="10" style="13" customWidth="1"/>
    <col min="3" max="3" width="9.375" style="13" customWidth="1"/>
    <col min="4" max="4" width="9.25" style="13" customWidth="1"/>
    <col min="5" max="5" width="8" style="13" customWidth="1"/>
    <col min="6" max="6" width="9.75" style="13" customWidth="1"/>
    <col min="7" max="7" width="9.25" style="13" customWidth="1"/>
    <col min="8" max="8" width="9" style="13" customWidth="1"/>
    <col min="9" max="9" width="8.75" style="13" customWidth="1"/>
    <col min="10" max="10" width="9.125" style="13" customWidth="1"/>
    <col min="11" max="11" width="8.625" style="13" customWidth="1"/>
    <col min="12" max="12" width="10.125" style="13" bestFit="1" customWidth="1"/>
    <col min="13" max="13" width="9.125" style="13" customWidth="1"/>
    <col min="14" max="14" width="9.875" style="13" customWidth="1"/>
    <col min="15" max="15" width="12.125" style="13" customWidth="1"/>
    <col min="16" max="16384" width="10" style="13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27" customFormat="1" ht="30" customHeight="1">
      <c r="A2" s="469" t="s">
        <v>422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28"/>
    </row>
    <row r="3" spans="1:23" s="36" customFormat="1" ht="15" customHeight="1">
      <c r="A3" s="474" t="s">
        <v>245</v>
      </c>
      <c r="B3" s="474"/>
      <c r="C3" s="474"/>
      <c r="D3" s="474"/>
      <c r="E3" s="474"/>
      <c r="F3" s="474"/>
      <c r="G3" s="474"/>
      <c r="H3" s="68"/>
      <c r="I3" s="26"/>
      <c r="J3" s="26"/>
      <c r="K3" s="26"/>
      <c r="M3" s="34"/>
      <c r="O3" s="34" t="s">
        <v>244</v>
      </c>
    </row>
    <row r="4" spans="1:23" ht="37.5" customHeight="1">
      <c r="A4" s="539" t="s">
        <v>409</v>
      </c>
      <c r="B4" s="544" t="s">
        <v>211</v>
      </c>
      <c r="C4" s="574"/>
      <c r="D4" s="573" t="s">
        <v>243</v>
      </c>
      <c r="E4" s="574"/>
      <c r="F4" s="603" t="s">
        <v>466</v>
      </c>
      <c r="G4" s="604"/>
      <c r="H4" s="573" t="s">
        <v>242</v>
      </c>
      <c r="I4" s="574"/>
      <c r="J4" s="603" t="s">
        <v>467</v>
      </c>
      <c r="K4" s="604"/>
      <c r="L4" s="573" t="s">
        <v>241</v>
      </c>
      <c r="M4" s="574"/>
      <c r="N4" s="602" t="s">
        <v>468</v>
      </c>
      <c r="O4" s="599"/>
    </row>
    <row r="5" spans="1:23" ht="30" customHeight="1" thickBot="1">
      <c r="A5" s="540"/>
      <c r="B5" s="322" t="s">
        <v>237</v>
      </c>
      <c r="C5" s="287" t="s">
        <v>236</v>
      </c>
      <c r="D5" s="288" t="s">
        <v>237</v>
      </c>
      <c r="E5" s="287" t="s">
        <v>236</v>
      </c>
      <c r="F5" s="294" t="s">
        <v>237</v>
      </c>
      <c r="G5" s="294" t="s">
        <v>236</v>
      </c>
      <c r="H5" s="287" t="s">
        <v>237</v>
      </c>
      <c r="I5" s="287" t="s">
        <v>236</v>
      </c>
      <c r="J5" s="294" t="s">
        <v>237</v>
      </c>
      <c r="K5" s="294" t="s">
        <v>236</v>
      </c>
      <c r="L5" s="287" t="s">
        <v>237</v>
      </c>
      <c r="M5" s="287" t="s">
        <v>236</v>
      </c>
      <c r="N5" s="294" t="s">
        <v>237</v>
      </c>
      <c r="O5" s="294" t="s">
        <v>236</v>
      </c>
    </row>
    <row r="6" spans="1:23" ht="26.25" hidden="1" customHeight="1" thickTop="1">
      <c r="A6" s="254">
        <v>2016</v>
      </c>
      <c r="B6" s="22">
        <f>SUM(D6,F6,H6,J6,L6,N6,B18,D18,F18,H18)</f>
        <v>1024</v>
      </c>
      <c r="C6" s="22">
        <f>SUM(E6,G6,I6,K6,M6,O6,C18,E18,G18,I18)</f>
        <v>5190</v>
      </c>
      <c r="D6" s="22">
        <v>199</v>
      </c>
      <c r="E6" s="22">
        <v>4353</v>
      </c>
      <c r="F6" s="22" t="s">
        <v>461</v>
      </c>
      <c r="G6" s="22" t="s">
        <v>461</v>
      </c>
      <c r="H6" s="22">
        <v>0</v>
      </c>
      <c r="I6" s="22">
        <v>0</v>
      </c>
      <c r="J6" s="22" t="s">
        <v>461</v>
      </c>
      <c r="K6" s="22" t="s">
        <v>461</v>
      </c>
      <c r="L6" s="206">
        <v>825</v>
      </c>
      <c r="M6" s="172">
        <v>837</v>
      </c>
      <c r="N6" s="22" t="s">
        <v>461</v>
      </c>
      <c r="O6" s="22" t="s">
        <v>461</v>
      </c>
    </row>
    <row r="7" spans="1:23" ht="26.25" hidden="1" customHeight="1">
      <c r="A7" s="254">
        <v>2017</v>
      </c>
      <c r="B7" s="22">
        <f t="shared" ref="B7:C7" si="0">SUM(D7,F7,H7,J7,L7,N7,B19,D19,F19,H19)</f>
        <v>858</v>
      </c>
      <c r="C7" s="22">
        <f t="shared" si="0"/>
        <v>1099</v>
      </c>
      <c r="D7" s="22">
        <v>210</v>
      </c>
      <c r="E7" s="22">
        <v>12</v>
      </c>
      <c r="F7" s="22" t="s">
        <v>461</v>
      </c>
      <c r="G7" s="22" t="s">
        <v>461</v>
      </c>
      <c r="H7" s="22">
        <v>0</v>
      </c>
      <c r="I7" s="22">
        <v>0</v>
      </c>
      <c r="J7" s="22" t="s">
        <v>461</v>
      </c>
      <c r="K7" s="22" t="s">
        <v>461</v>
      </c>
      <c r="L7" s="94">
        <v>648</v>
      </c>
      <c r="M7" s="173">
        <v>1087</v>
      </c>
      <c r="N7" s="22" t="s">
        <v>461</v>
      </c>
      <c r="O7" s="22" t="s">
        <v>461</v>
      </c>
    </row>
    <row r="8" spans="1:23" ht="26.25" hidden="1" customHeight="1">
      <c r="A8" s="254">
        <v>2018</v>
      </c>
      <c r="B8" s="22">
        <f t="shared" ref="B8:C8" si="1">SUM(D8,F8,H8,J8,L8,N8,B20,D20,F20,H20)</f>
        <v>834</v>
      </c>
      <c r="C8" s="22">
        <f t="shared" si="1"/>
        <v>1147</v>
      </c>
      <c r="D8" s="97">
        <v>194</v>
      </c>
      <c r="E8" s="258">
        <v>12</v>
      </c>
      <c r="F8" s="22" t="s">
        <v>461</v>
      </c>
      <c r="G8" s="22" t="s">
        <v>461</v>
      </c>
      <c r="H8" s="97">
        <v>0</v>
      </c>
      <c r="I8" s="258">
        <v>0</v>
      </c>
      <c r="J8" s="22" t="s">
        <v>461</v>
      </c>
      <c r="K8" s="22" t="s">
        <v>461</v>
      </c>
      <c r="L8" s="258">
        <v>640</v>
      </c>
      <c r="M8" s="169">
        <v>1135</v>
      </c>
      <c r="N8" s="22" t="s">
        <v>461</v>
      </c>
      <c r="O8" s="22" t="s">
        <v>461</v>
      </c>
    </row>
    <row r="9" spans="1:23" ht="26.25" hidden="1" customHeight="1" thickTop="1">
      <c r="A9" s="254">
        <v>2019</v>
      </c>
      <c r="B9" s="22">
        <f t="shared" ref="B9:C9" si="2">SUM(D9,F9,H9,J9,L9,N9,B21,D21,F21,H21)</f>
        <v>630</v>
      </c>
      <c r="C9" s="22">
        <f t="shared" si="2"/>
        <v>778</v>
      </c>
      <c r="D9" s="97">
        <v>197</v>
      </c>
      <c r="E9" s="258">
        <v>14</v>
      </c>
      <c r="F9" s="22" t="s">
        <v>461</v>
      </c>
      <c r="G9" s="22" t="s">
        <v>461</v>
      </c>
      <c r="H9" s="97">
        <v>0</v>
      </c>
      <c r="I9" s="258">
        <v>0</v>
      </c>
      <c r="J9" s="22" t="s">
        <v>461</v>
      </c>
      <c r="K9" s="22" t="s">
        <v>461</v>
      </c>
      <c r="L9" s="258">
        <v>433</v>
      </c>
      <c r="M9" s="169">
        <v>764</v>
      </c>
      <c r="N9" s="22" t="s">
        <v>461</v>
      </c>
      <c r="O9" s="22" t="s">
        <v>461</v>
      </c>
    </row>
    <row r="10" spans="1:23" ht="26.25" customHeight="1" thickTop="1">
      <c r="A10" s="254">
        <v>2020</v>
      </c>
      <c r="B10" s="22">
        <f t="shared" ref="B10:C10" si="3">SUM(D10,F10,H10,J10,L10,N10,B22,D22,F22,H22)</f>
        <v>1770</v>
      </c>
      <c r="C10" s="22">
        <f t="shared" si="3"/>
        <v>1788</v>
      </c>
      <c r="D10" s="97">
        <v>187</v>
      </c>
      <c r="E10" s="258">
        <v>7</v>
      </c>
      <c r="F10" s="22" t="s">
        <v>461</v>
      </c>
      <c r="G10" s="22" t="s">
        <v>461</v>
      </c>
      <c r="H10" s="97">
        <v>0</v>
      </c>
      <c r="I10" s="258">
        <v>0</v>
      </c>
      <c r="J10" s="22" t="s">
        <v>461</v>
      </c>
      <c r="K10" s="22" t="s">
        <v>461</v>
      </c>
      <c r="L10" s="258">
        <v>1583</v>
      </c>
      <c r="M10" s="169">
        <v>1781</v>
      </c>
      <c r="N10" s="22" t="s">
        <v>461</v>
      </c>
      <c r="O10" s="22" t="s">
        <v>461</v>
      </c>
    </row>
    <row r="11" spans="1:23" ht="26.25" customHeight="1">
      <c r="A11" s="254">
        <v>2021</v>
      </c>
      <c r="B11" s="22">
        <f t="shared" ref="B11:C11" si="4">SUM(D11,F11,H11,J11,L11,N11,B23,D23,F23,H23)</f>
        <v>609</v>
      </c>
      <c r="C11" s="22">
        <f t="shared" si="4"/>
        <v>703</v>
      </c>
      <c r="D11" s="97">
        <v>169</v>
      </c>
      <c r="E11" s="258">
        <v>2</v>
      </c>
      <c r="F11" s="22" t="s">
        <v>461</v>
      </c>
      <c r="G11" s="22" t="s">
        <v>461</v>
      </c>
      <c r="H11" s="97">
        <v>0</v>
      </c>
      <c r="I11" s="258">
        <v>0</v>
      </c>
      <c r="J11" s="22" t="s">
        <v>461</v>
      </c>
      <c r="K11" s="22" t="s">
        <v>461</v>
      </c>
      <c r="L11" s="258">
        <v>440</v>
      </c>
      <c r="M11" s="169">
        <v>701</v>
      </c>
      <c r="N11" s="22" t="s">
        <v>461</v>
      </c>
      <c r="O11" s="22" t="s">
        <v>461</v>
      </c>
    </row>
    <row r="12" spans="1:23" s="14" customFormat="1" ht="26.25" customHeight="1">
      <c r="A12" s="290">
        <v>2022</v>
      </c>
      <c r="B12" s="22">
        <f t="shared" ref="B12:C12" si="5">SUM(D12,F12,H12,J12,L12,N12,B24,D24,F24,H24)</f>
        <v>655</v>
      </c>
      <c r="C12" s="22">
        <f t="shared" si="5"/>
        <v>702</v>
      </c>
      <c r="D12" s="97">
        <v>234</v>
      </c>
      <c r="E12" s="258">
        <v>9</v>
      </c>
      <c r="F12" s="22" t="s">
        <v>461</v>
      </c>
      <c r="G12" s="22" t="s">
        <v>461</v>
      </c>
      <c r="H12" s="97">
        <v>0</v>
      </c>
      <c r="I12" s="258">
        <v>0</v>
      </c>
      <c r="J12" s="22" t="s">
        <v>461</v>
      </c>
      <c r="K12" s="22" t="s">
        <v>461</v>
      </c>
      <c r="L12" s="258">
        <v>421</v>
      </c>
      <c r="M12" s="169">
        <v>693</v>
      </c>
      <c r="N12" s="22" t="s">
        <v>461</v>
      </c>
      <c r="O12" s="22" t="s">
        <v>461</v>
      </c>
    </row>
    <row r="13" spans="1:23" s="340" customFormat="1" ht="26.25" customHeight="1">
      <c r="A13" s="386">
        <v>2023</v>
      </c>
      <c r="B13" s="22">
        <v>2230</v>
      </c>
      <c r="C13" s="22">
        <v>557</v>
      </c>
      <c r="D13" s="97">
        <v>212</v>
      </c>
      <c r="E13" s="258">
        <v>8</v>
      </c>
      <c r="F13" s="22" t="s">
        <v>348</v>
      </c>
      <c r="G13" s="22" t="s">
        <v>348</v>
      </c>
      <c r="H13" s="97">
        <v>0</v>
      </c>
      <c r="I13" s="258">
        <v>0</v>
      </c>
      <c r="J13" s="22" t="s">
        <v>348</v>
      </c>
      <c r="K13" s="22" t="s">
        <v>348</v>
      </c>
      <c r="L13" s="258">
        <v>1986</v>
      </c>
      <c r="M13" s="169">
        <v>517</v>
      </c>
      <c r="N13" s="22">
        <v>27</v>
      </c>
      <c r="O13" s="22">
        <v>27</v>
      </c>
    </row>
    <row r="14" spans="1:23" s="18" customFormat="1" ht="26.25" customHeight="1">
      <c r="A14" s="92">
        <v>2024</v>
      </c>
      <c r="B14" s="277">
        <v>1049</v>
      </c>
      <c r="C14" s="278">
        <v>746</v>
      </c>
      <c r="D14" s="277">
        <v>165</v>
      </c>
      <c r="E14" s="279">
        <v>3</v>
      </c>
      <c r="F14" s="277" t="s">
        <v>348</v>
      </c>
      <c r="G14" s="279" t="s">
        <v>348</v>
      </c>
      <c r="H14" s="277">
        <v>8</v>
      </c>
      <c r="I14" s="279">
        <v>0</v>
      </c>
      <c r="J14" s="277">
        <v>12</v>
      </c>
      <c r="K14" s="279">
        <v>3</v>
      </c>
      <c r="L14" s="279">
        <v>579</v>
      </c>
      <c r="M14" s="323">
        <v>654</v>
      </c>
      <c r="N14" s="403">
        <v>53</v>
      </c>
      <c r="O14" s="404">
        <v>53</v>
      </c>
    </row>
    <row r="15" spans="1:23" ht="9.9499999999999993" customHeight="1">
      <c r="A15" s="84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</row>
    <row r="16" spans="1:23" ht="34.5" customHeight="1">
      <c r="A16" s="531" t="s">
        <v>107</v>
      </c>
      <c r="B16" s="598" t="s">
        <v>465</v>
      </c>
      <c r="C16" s="599"/>
      <c r="D16" s="600" t="s">
        <v>240</v>
      </c>
      <c r="E16" s="581"/>
      <c r="F16" s="601" t="s">
        <v>469</v>
      </c>
      <c r="G16" s="599"/>
      <c r="H16" s="542" t="s">
        <v>33</v>
      </c>
      <c r="I16" s="544"/>
      <c r="J16" s="542" t="s">
        <v>239</v>
      </c>
      <c r="K16" s="544"/>
      <c r="L16" s="537" t="s">
        <v>238</v>
      </c>
    </row>
    <row r="17" spans="1:15" ht="30" customHeight="1" thickBot="1">
      <c r="A17" s="532"/>
      <c r="B17" s="285" t="s">
        <v>237</v>
      </c>
      <c r="C17" s="285" t="s">
        <v>236</v>
      </c>
      <c r="D17" s="285" t="s">
        <v>237</v>
      </c>
      <c r="E17" s="285" t="s">
        <v>236</v>
      </c>
      <c r="F17" s="285" t="s">
        <v>237</v>
      </c>
      <c r="G17" s="285" t="s">
        <v>236</v>
      </c>
      <c r="H17" s="285" t="s">
        <v>237</v>
      </c>
      <c r="I17" s="285" t="s">
        <v>236</v>
      </c>
      <c r="J17" s="287" t="s">
        <v>118</v>
      </c>
      <c r="K17" s="287" t="s">
        <v>235</v>
      </c>
      <c r="L17" s="538"/>
    </row>
    <row r="18" spans="1:15" ht="26.25" hidden="1" customHeight="1" thickTop="1">
      <c r="A18" s="254">
        <v>2016</v>
      </c>
      <c r="B18" s="22">
        <v>0</v>
      </c>
      <c r="C18" s="22">
        <v>0</v>
      </c>
      <c r="D18" s="22">
        <v>0</v>
      </c>
      <c r="E18" s="22">
        <v>0</v>
      </c>
      <c r="F18" s="22" t="s">
        <v>461</v>
      </c>
      <c r="G18" s="22" t="s">
        <v>461</v>
      </c>
      <c r="H18" s="22">
        <v>0</v>
      </c>
      <c r="I18" s="22">
        <v>0</v>
      </c>
      <c r="J18" s="22">
        <v>0</v>
      </c>
      <c r="K18" s="22">
        <v>4</v>
      </c>
      <c r="L18" s="20">
        <v>1466671</v>
      </c>
      <c r="M18" s="31"/>
    </row>
    <row r="19" spans="1:15" ht="26.25" hidden="1" customHeight="1">
      <c r="A19" s="254">
        <v>2017</v>
      </c>
      <c r="B19" s="22">
        <v>0</v>
      </c>
      <c r="C19" s="22">
        <v>0</v>
      </c>
      <c r="D19" s="22">
        <v>0</v>
      </c>
      <c r="E19" s="22">
        <v>0</v>
      </c>
      <c r="F19" s="22" t="s">
        <v>461</v>
      </c>
      <c r="G19" s="22" t="s">
        <v>461</v>
      </c>
      <c r="H19" s="22">
        <v>0</v>
      </c>
      <c r="I19" s="22">
        <v>0</v>
      </c>
      <c r="J19" s="22">
        <v>3</v>
      </c>
      <c r="K19" s="22">
        <v>9</v>
      </c>
      <c r="L19" s="20">
        <v>1093147</v>
      </c>
      <c r="M19" s="31"/>
    </row>
    <row r="20" spans="1:15" ht="26.25" hidden="1" customHeight="1">
      <c r="A20" s="254">
        <v>2018</v>
      </c>
      <c r="B20" s="97">
        <v>0</v>
      </c>
      <c r="C20" s="258">
        <v>0</v>
      </c>
      <c r="D20" s="97">
        <v>0</v>
      </c>
      <c r="E20" s="258">
        <v>0</v>
      </c>
      <c r="F20" s="22" t="s">
        <v>461</v>
      </c>
      <c r="G20" s="22" t="s">
        <v>461</v>
      </c>
      <c r="H20" s="97">
        <v>0</v>
      </c>
      <c r="I20" s="97">
        <v>0</v>
      </c>
      <c r="J20" s="97">
        <v>1</v>
      </c>
      <c r="K20" s="97">
        <v>11</v>
      </c>
      <c r="L20" s="98">
        <v>2772889</v>
      </c>
      <c r="M20" s="31"/>
    </row>
    <row r="21" spans="1:15" ht="26.25" hidden="1" customHeight="1" thickTop="1">
      <c r="A21" s="254">
        <v>2019</v>
      </c>
      <c r="B21" s="97">
        <v>0</v>
      </c>
      <c r="C21" s="258">
        <v>0</v>
      </c>
      <c r="D21" s="97">
        <v>0</v>
      </c>
      <c r="E21" s="258">
        <v>0</v>
      </c>
      <c r="F21" s="22" t="s">
        <v>461</v>
      </c>
      <c r="G21" s="22" t="s">
        <v>461</v>
      </c>
      <c r="H21" s="97">
        <v>0</v>
      </c>
      <c r="I21" s="97">
        <v>0</v>
      </c>
      <c r="J21" s="97">
        <v>1</v>
      </c>
      <c r="K21" s="97">
        <v>13</v>
      </c>
      <c r="L21" s="98">
        <v>3116581</v>
      </c>
      <c r="M21" s="31"/>
    </row>
    <row r="22" spans="1:15" ht="26.25" customHeight="1" thickTop="1">
      <c r="A22" s="254">
        <v>2020</v>
      </c>
      <c r="B22" s="97">
        <v>0</v>
      </c>
      <c r="C22" s="258">
        <v>0</v>
      </c>
      <c r="D22" s="97">
        <v>0</v>
      </c>
      <c r="E22" s="258">
        <v>0</v>
      </c>
      <c r="F22" s="22" t="s">
        <v>461</v>
      </c>
      <c r="G22" s="22" t="s">
        <v>461</v>
      </c>
      <c r="H22" s="97">
        <v>0</v>
      </c>
      <c r="I22" s="97">
        <v>0</v>
      </c>
      <c r="J22" s="97">
        <v>16</v>
      </c>
      <c r="K22" s="97">
        <v>7</v>
      </c>
      <c r="L22" s="98">
        <v>2362736</v>
      </c>
      <c r="M22" s="31"/>
    </row>
    <row r="23" spans="1:15" ht="26.25" customHeight="1">
      <c r="A23" s="254">
        <v>2021</v>
      </c>
      <c r="B23" s="97">
        <v>0</v>
      </c>
      <c r="C23" s="258">
        <v>0</v>
      </c>
      <c r="D23" s="97">
        <v>0</v>
      </c>
      <c r="E23" s="258">
        <v>0</v>
      </c>
      <c r="F23" s="22" t="s">
        <v>461</v>
      </c>
      <c r="G23" s="22" t="s">
        <v>461</v>
      </c>
      <c r="H23" s="97">
        <v>0</v>
      </c>
      <c r="I23" s="97">
        <v>0</v>
      </c>
      <c r="J23" s="97">
        <v>13</v>
      </c>
      <c r="K23" s="97">
        <v>690</v>
      </c>
      <c r="L23" s="98">
        <v>3706146</v>
      </c>
      <c r="M23" s="31"/>
    </row>
    <row r="24" spans="1:15" s="14" customFormat="1" ht="26.25" customHeight="1">
      <c r="A24" s="290">
        <v>2022</v>
      </c>
      <c r="B24" s="97">
        <v>0</v>
      </c>
      <c r="C24" s="258">
        <v>0</v>
      </c>
      <c r="D24" s="97">
        <v>0</v>
      </c>
      <c r="E24" s="258">
        <v>0</v>
      </c>
      <c r="F24" s="22" t="s">
        <v>461</v>
      </c>
      <c r="G24" s="22" t="s">
        <v>461</v>
      </c>
      <c r="H24" s="97">
        <v>0</v>
      </c>
      <c r="I24" s="97">
        <v>0</v>
      </c>
      <c r="J24" s="97">
        <v>3</v>
      </c>
      <c r="K24" s="97">
        <v>6</v>
      </c>
      <c r="L24" s="98">
        <v>1821362</v>
      </c>
      <c r="M24" s="286"/>
    </row>
    <row r="25" spans="1:15" s="340" customFormat="1" ht="26.25" customHeight="1">
      <c r="A25" s="386">
        <v>2023</v>
      </c>
      <c r="B25" s="97">
        <v>0</v>
      </c>
      <c r="C25" s="258">
        <v>0</v>
      </c>
      <c r="D25" s="97">
        <v>0</v>
      </c>
      <c r="E25" s="258">
        <v>0</v>
      </c>
      <c r="F25" s="22">
        <v>5</v>
      </c>
      <c r="G25" s="22">
        <v>5</v>
      </c>
      <c r="H25" s="97">
        <v>0</v>
      </c>
      <c r="I25" s="97">
        <v>0</v>
      </c>
      <c r="J25" s="97">
        <v>14</v>
      </c>
      <c r="K25" s="97">
        <v>543</v>
      </c>
      <c r="L25" s="98">
        <v>3223000</v>
      </c>
      <c r="M25" s="384"/>
    </row>
    <row r="26" spans="1:15" s="18" customFormat="1" ht="26.25" customHeight="1">
      <c r="A26" s="92">
        <v>2024</v>
      </c>
      <c r="B26" s="331" t="s">
        <v>321</v>
      </c>
      <c r="C26" s="333" t="s">
        <v>321</v>
      </c>
      <c r="D26" s="331">
        <v>20</v>
      </c>
      <c r="E26" s="333">
        <v>1</v>
      </c>
      <c r="F26" s="331">
        <v>20</v>
      </c>
      <c r="G26" s="331">
        <v>20</v>
      </c>
      <c r="H26" s="331">
        <v>192</v>
      </c>
      <c r="I26" s="331">
        <v>12</v>
      </c>
      <c r="J26" s="331">
        <v>16</v>
      </c>
      <c r="K26" s="331">
        <v>1023</v>
      </c>
      <c r="L26" s="332">
        <v>3064845</v>
      </c>
      <c r="M26" s="80"/>
    </row>
    <row r="27" spans="1:15" s="36" customFormat="1" ht="15" customHeight="1">
      <c r="A27" s="568" t="s">
        <v>320</v>
      </c>
      <c r="B27" s="568"/>
      <c r="C27" s="568"/>
      <c r="D27" s="568"/>
      <c r="E27" s="568"/>
      <c r="F27" s="568"/>
      <c r="G27" s="568"/>
      <c r="H27" s="568"/>
      <c r="I27" s="79"/>
      <c r="J27" s="79"/>
      <c r="K27" s="79"/>
      <c r="M27" s="15"/>
      <c r="O27" s="15" t="s">
        <v>234</v>
      </c>
    </row>
  </sheetData>
  <mergeCells count="18">
    <mergeCell ref="N4:O4"/>
    <mergeCell ref="A2:M2"/>
    <mergeCell ref="A3:G3"/>
    <mergeCell ref="A4:A5"/>
    <mergeCell ref="B4:C4"/>
    <mergeCell ref="D4:E4"/>
    <mergeCell ref="F4:G4"/>
    <mergeCell ref="H4:I4"/>
    <mergeCell ref="J4:K4"/>
    <mergeCell ref="L4:M4"/>
    <mergeCell ref="L16:L17"/>
    <mergeCell ref="A27:H27"/>
    <mergeCell ref="H16:I16"/>
    <mergeCell ref="J16:K16"/>
    <mergeCell ref="A16:A17"/>
    <mergeCell ref="B16:C16"/>
    <mergeCell ref="D16:E16"/>
    <mergeCell ref="F16:G1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2" firstPageNumber="200" pageOrder="overThenDown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6"/>
  <sheetViews>
    <sheetView view="pageBreakPreview" zoomScaleNormal="100" zoomScaleSheetLayoutView="100" workbookViewId="0">
      <selection activeCell="I21" sqref="I21"/>
    </sheetView>
  </sheetViews>
  <sheetFormatPr defaultColWidth="10" defaultRowHeight="13.5"/>
  <cols>
    <col min="1" max="1" width="7.625" style="13" customWidth="1"/>
    <col min="2" max="8" width="12.125" style="13" customWidth="1"/>
    <col min="9" max="9" width="14.375" style="13" customWidth="1"/>
    <col min="10" max="17" width="12.125" style="13" customWidth="1"/>
    <col min="18" max="31" width="6.5" style="13" customWidth="1"/>
    <col min="32" max="16384" width="10" style="13"/>
  </cols>
  <sheetData>
    <row r="1" spans="1:32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32" s="27" customFormat="1" ht="30" customHeight="1">
      <c r="A2" s="469" t="s">
        <v>423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28"/>
    </row>
    <row r="3" spans="1:32" s="89" customFormat="1">
      <c r="A3" s="26" t="s">
        <v>277</v>
      </c>
      <c r="B3" s="26"/>
      <c r="C3" s="26"/>
      <c r="D3" s="26"/>
      <c r="E3" s="26"/>
      <c r="F3" s="26"/>
      <c r="G3" s="26"/>
      <c r="H3" s="68"/>
      <c r="I3" s="68"/>
      <c r="J3" s="68"/>
      <c r="K3" s="68"/>
      <c r="M3" s="26"/>
      <c r="N3" s="26"/>
      <c r="O3" s="26"/>
      <c r="P3" s="26"/>
      <c r="Q3" s="34" t="s">
        <v>276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2" ht="60" customHeight="1" thickBot="1">
      <c r="A4" s="250" t="s">
        <v>275</v>
      </c>
      <c r="B4" s="227" t="s">
        <v>274</v>
      </c>
      <c r="C4" s="228" t="s">
        <v>273</v>
      </c>
      <c r="D4" s="228" t="s">
        <v>272</v>
      </c>
      <c r="E4" s="228" t="s">
        <v>271</v>
      </c>
      <c r="F4" s="228" t="s">
        <v>270</v>
      </c>
      <c r="G4" s="228" t="s">
        <v>189</v>
      </c>
      <c r="H4" s="228" t="s">
        <v>269</v>
      </c>
      <c r="I4" s="228" t="s">
        <v>268</v>
      </c>
      <c r="J4" s="228" t="s">
        <v>267</v>
      </c>
      <c r="K4" s="228" t="s">
        <v>266</v>
      </c>
      <c r="L4" s="228" t="s">
        <v>265</v>
      </c>
      <c r="M4" s="228" t="s">
        <v>264</v>
      </c>
      <c r="N4" s="228" t="s">
        <v>263</v>
      </c>
      <c r="O4" s="228" t="s">
        <v>262</v>
      </c>
      <c r="P4" s="252" t="s">
        <v>190</v>
      </c>
      <c r="Q4" s="228" t="s">
        <v>261</v>
      </c>
    </row>
    <row r="5" spans="1:32" ht="28.5" hidden="1" customHeight="1" thickTop="1">
      <c r="A5" s="116">
        <v>2016</v>
      </c>
      <c r="B5" s="230">
        <f t="shared" ref="B5:B10" si="0">SUM(C5:Q5,B16:Q16)</f>
        <v>2921</v>
      </c>
      <c r="C5" s="22">
        <v>66</v>
      </c>
      <c r="D5" s="22" t="s">
        <v>352</v>
      </c>
      <c r="E5" s="22">
        <v>943</v>
      </c>
      <c r="F5" s="22">
        <v>78</v>
      </c>
      <c r="G5" s="22" t="s">
        <v>348</v>
      </c>
      <c r="H5" s="22">
        <v>19</v>
      </c>
      <c r="I5" s="22" t="s">
        <v>348</v>
      </c>
      <c r="J5" s="22">
        <v>14</v>
      </c>
      <c r="K5" s="22">
        <v>151</v>
      </c>
      <c r="L5" s="22">
        <v>96</v>
      </c>
      <c r="M5" s="22" t="s">
        <v>348</v>
      </c>
      <c r="N5" s="22" t="s">
        <v>348</v>
      </c>
      <c r="O5" s="22">
        <v>188</v>
      </c>
      <c r="P5" s="22">
        <v>45</v>
      </c>
      <c r="Q5" s="20">
        <v>62</v>
      </c>
    </row>
    <row r="6" spans="1:32" ht="28.5" hidden="1" customHeight="1">
      <c r="A6" s="116">
        <v>2017</v>
      </c>
      <c r="B6" s="231">
        <f t="shared" si="0"/>
        <v>3014</v>
      </c>
      <c r="C6" s="22">
        <v>72</v>
      </c>
      <c r="D6" s="22" t="s">
        <v>348</v>
      </c>
      <c r="E6" s="22">
        <v>993</v>
      </c>
      <c r="F6" s="22">
        <v>32</v>
      </c>
      <c r="G6" s="22" t="s">
        <v>348</v>
      </c>
      <c r="H6" s="22">
        <v>17</v>
      </c>
      <c r="I6" s="22" t="s">
        <v>348</v>
      </c>
      <c r="J6" s="22">
        <v>17</v>
      </c>
      <c r="K6" s="22">
        <v>153</v>
      </c>
      <c r="L6" s="22">
        <v>109</v>
      </c>
      <c r="M6" s="22" t="s">
        <v>348</v>
      </c>
      <c r="N6" s="22" t="s">
        <v>348</v>
      </c>
      <c r="O6" s="22">
        <v>192</v>
      </c>
      <c r="P6" s="22">
        <v>46</v>
      </c>
      <c r="Q6" s="20">
        <v>67</v>
      </c>
    </row>
    <row r="7" spans="1:32" ht="28.5" hidden="1" customHeight="1" thickTop="1">
      <c r="A7" s="116">
        <v>2018</v>
      </c>
      <c r="B7" s="231">
        <f t="shared" si="0"/>
        <v>2995</v>
      </c>
      <c r="C7" s="22">
        <v>72</v>
      </c>
      <c r="D7" s="22" t="s">
        <v>348</v>
      </c>
      <c r="E7" s="22">
        <v>993</v>
      </c>
      <c r="F7" s="22">
        <v>18</v>
      </c>
      <c r="G7" s="22" t="s">
        <v>348</v>
      </c>
      <c r="H7" s="22">
        <v>17</v>
      </c>
      <c r="I7" s="22" t="s">
        <v>348</v>
      </c>
      <c r="J7" s="22">
        <v>17</v>
      </c>
      <c r="K7" s="22">
        <v>153</v>
      </c>
      <c r="L7" s="22">
        <v>101</v>
      </c>
      <c r="M7" s="22" t="s">
        <v>348</v>
      </c>
      <c r="N7" s="22" t="s">
        <v>348</v>
      </c>
      <c r="O7" s="22">
        <v>192</v>
      </c>
      <c r="P7" s="22">
        <v>46</v>
      </c>
      <c r="Q7" s="20">
        <v>67</v>
      </c>
    </row>
    <row r="8" spans="1:32" ht="28.5" hidden="1" customHeight="1" thickTop="1">
      <c r="A8" s="116">
        <v>2019</v>
      </c>
      <c r="B8" s="231">
        <f t="shared" si="0"/>
        <v>3498</v>
      </c>
      <c r="C8" s="22">
        <v>75</v>
      </c>
      <c r="D8" s="22" t="s">
        <v>348</v>
      </c>
      <c r="E8" s="22">
        <v>1070</v>
      </c>
      <c r="F8" s="22">
        <v>38</v>
      </c>
      <c r="G8" s="22" t="s">
        <v>348</v>
      </c>
      <c r="H8" s="22">
        <v>17</v>
      </c>
      <c r="I8" s="22" t="s">
        <v>348</v>
      </c>
      <c r="J8" s="22">
        <v>19</v>
      </c>
      <c r="K8" s="22">
        <v>139</v>
      </c>
      <c r="L8" s="22">
        <v>165</v>
      </c>
      <c r="M8" s="22" t="s">
        <v>348</v>
      </c>
      <c r="N8" s="22" t="s">
        <v>348</v>
      </c>
      <c r="O8" s="22">
        <v>192</v>
      </c>
      <c r="P8" s="22">
        <v>53</v>
      </c>
      <c r="Q8" s="20">
        <v>70</v>
      </c>
    </row>
    <row r="9" spans="1:32" ht="28.5" customHeight="1" thickTop="1">
      <c r="A9" s="116">
        <v>2020</v>
      </c>
      <c r="B9" s="231">
        <f t="shared" si="0"/>
        <v>3598</v>
      </c>
      <c r="C9" s="22">
        <v>67</v>
      </c>
      <c r="D9" s="22" t="s">
        <v>348</v>
      </c>
      <c r="E9" s="22">
        <v>1110</v>
      </c>
      <c r="F9" s="22">
        <v>21</v>
      </c>
      <c r="G9" s="22" t="s">
        <v>348</v>
      </c>
      <c r="H9" s="22">
        <v>18</v>
      </c>
      <c r="I9" s="22" t="s">
        <v>348</v>
      </c>
      <c r="J9" s="22">
        <v>20</v>
      </c>
      <c r="K9" s="22">
        <v>152</v>
      </c>
      <c r="L9" s="22">
        <v>196</v>
      </c>
      <c r="M9" s="22" t="s">
        <v>348</v>
      </c>
      <c r="N9" s="22" t="s">
        <v>348</v>
      </c>
      <c r="O9" s="22">
        <v>196</v>
      </c>
      <c r="P9" s="22">
        <v>65</v>
      </c>
      <c r="Q9" s="20">
        <v>71</v>
      </c>
    </row>
    <row r="10" spans="1:32" ht="28.5" customHeight="1">
      <c r="A10" s="116">
        <v>2021</v>
      </c>
      <c r="B10" s="231">
        <f t="shared" si="0"/>
        <v>3657</v>
      </c>
      <c r="C10" s="22">
        <v>73</v>
      </c>
      <c r="D10" s="22" t="s">
        <v>348</v>
      </c>
      <c r="E10" s="22">
        <v>1104</v>
      </c>
      <c r="F10" s="22">
        <v>21</v>
      </c>
      <c r="G10" s="22" t="s">
        <v>348</v>
      </c>
      <c r="H10" s="22">
        <v>20</v>
      </c>
      <c r="I10" s="22" t="s">
        <v>348</v>
      </c>
      <c r="J10" s="22">
        <v>25</v>
      </c>
      <c r="K10" s="22">
        <v>159</v>
      </c>
      <c r="L10" s="22">
        <v>195</v>
      </c>
      <c r="M10" s="22" t="s">
        <v>348</v>
      </c>
      <c r="N10" s="22" t="s">
        <v>348</v>
      </c>
      <c r="O10" s="22">
        <v>203</v>
      </c>
      <c r="P10" s="22">
        <v>64</v>
      </c>
      <c r="Q10" s="20">
        <v>64</v>
      </c>
    </row>
    <row r="11" spans="1:32" s="14" customFormat="1" ht="28.5" customHeight="1">
      <c r="A11" s="116">
        <v>2022</v>
      </c>
      <c r="B11" s="231">
        <v>3771</v>
      </c>
      <c r="C11" s="22">
        <v>63</v>
      </c>
      <c r="D11" s="22">
        <v>12</v>
      </c>
      <c r="E11" s="22">
        <v>1064</v>
      </c>
      <c r="F11" s="22">
        <v>20</v>
      </c>
      <c r="G11" s="22">
        <v>53</v>
      </c>
      <c r="H11" s="22">
        <v>20</v>
      </c>
      <c r="I11" s="22">
        <v>8</v>
      </c>
      <c r="J11" s="22">
        <v>24</v>
      </c>
      <c r="K11" s="22">
        <v>151</v>
      </c>
      <c r="L11" s="22">
        <v>201</v>
      </c>
      <c r="M11" s="22">
        <v>4</v>
      </c>
      <c r="N11" s="22">
        <v>29</v>
      </c>
      <c r="O11" s="22">
        <v>206</v>
      </c>
      <c r="P11" s="22">
        <v>63</v>
      </c>
      <c r="Q11" s="20">
        <v>71</v>
      </c>
    </row>
    <row r="12" spans="1:32" s="340" customFormat="1" ht="28.5" customHeight="1">
      <c r="A12" s="357">
        <v>2023</v>
      </c>
      <c r="B12" s="231">
        <v>3804</v>
      </c>
      <c r="C12" s="22">
        <v>61</v>
      </c>
      <c r="D12" s="22">
        <v>27</v>
      </c>
      <c r="E12" s="22">
        <v>1083</v>
      </c>
      <c r="F12" s="22">
        <v>21</v>
      </c>
      <c r="G12" s="22">
        <v>53</v>
      </c>
      <c r="H12" s="22">
        <v>20</v>
      </c>
      <c r="I12" s="22">
        <v>8</v>
      </c>
      <c r="J12" s="22">
        <v>17</v>
      </c>
      <c r="K12" s="22">
        <v>139</v>
      </c>
      <c r="L12" s="22">
        <v>197</v>
      </c>
      <c r="M12" s="22">
        <v>4</v>
      </c>
      <c r="N12" s="22">
        <v>28</v>
      </c>
      <c r="O12" s="22">
        <v>208</v>
      </c>
      <c r="P12" s="22">
        <v>63</v>
      </c>
      <c r="Q12" s="20">
        <v>67</v>
      </c>
    </row>
    <row r="13" spans="1:32" s="18" customFormat="1" ht="28.5" customHeight="1">
      <c r="A13" s="229">
        <v>2024</v>
      </c>
      <c r="B13" s="431">
        <v>3846</v>
      </c>
      <c r="C13" s="432">
        <v>61</v>
      </c>
      <c r="D13" s="432">
        <v>23</v>
      </c>
      <c r="E13" s="432">
        <v>1083</v>
      </c>
      <c r="F13" s="432">
        <v>20</v>
      </c>
      <c r="G13" s="432">
        <v>70</v>
      </c>
      <c r="H13" s="432">
        <v>25</v>
      </c>
      <c r="I13" s="432">
        <v>8</v>
      </c>
      <c r="J13" s="432">
        <v>18</v>
      </c>
      <c r="K13" s="432">
        <v>157</v>
      </c>
      <c r="L13" s="432">
        <v>196</v>
      </c>
      <c r="M13" s="432">
        <v>4</v>
      </c>
      <c r="N13" s="432">
        <v>29</v>
      </c>
      <c r="O13" s="432">
        <v>214</v>
      </c>
      <c r="P13" s="432">
        <v>65</v>
      </c>
      <c r="Q13" s="433">
        <v>69</v>
      </c>
    </row>
    <row r="14" spans="1:32" ht="9.9499999999999993" customHeight="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2" ht="70.5" customHeight="1" thickBot="1">
      <c r="A15" s="250" t="s">
        <v>107</v>
      </c>
      <c r="B15" s="227" t="s">
        <v>260</v>
      </c>
      <c r="C15" s="228" t="s">
        <v>259</v>
      </c>
      <c r="D15" s="228" t="s">
        <v>258</v>
      </c>
      <c r="E15" s="228" t="s">
        <v>257</v>
      </c>
      <c r="F15" s="228" t="s">
        <v>256</v>
      </c>
      <c r="G15" s="228" t="s">
        <v>413</v>
      </c>
      <c r="H15" s="228" t="s">
        <v>255</v>
      </c>
      <c r="I15" s="228" t="s">
        <v>254</v>
      </c>
      <c r="J15" s="228" t="s">
        <v>253</v>
      </c>
      <c r="K15" s="228" t="s">
        <v>252</v>
      </c>
      <c r="L15" s="228" t="s">
        <v>251</v>
      </c>
      <c r="M15" s="228" t="s">
        <v>250</v>
      </c>
      <c r="N15" s="228" t="s">
        <v>249</v>
      </c>
      <c r="O15" s="228" t="s">
        <v>248</v>
      </c>
      <c r="P15" s="228" t="s">
        <v>247</v>
      </c>
      <c r="Q15" s="228" t="s">
        <v>246</v>
      </c>
      <c r="R15" s="14"/>
      <c r="S15" s="88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2" ht="28.5" hidden="1" customHeight="1" thickTop="1">
      <c r="A16" s="116">
        <v>2016</v>
      </c>
      <c r="B16" s="22">
        <v>413</v>
      </c>
      <c r="C16" s="22">
        <v>138</v>
      </c>
      <c r="D16" s="22">
        <v>111</v>
      </c>
      <c r="E16" s="22">
        <v>36</v>
      </c>
      <c r="F16" s="22">
        <v>344</v>
      </c>
      <c r="G16" s="22">
        <v>12</v>
      </c>
      <c r="H16" s="22">
        <v>3</v>
      </c>
      <c r="I16" s="22">
        <v>2</v>
      </c>
      <c r="J16" s="22" t="s">
        <v>348</v>
      </c>
      <c r="K16" s="22" t="s">
        <v>348</v>
      </c>
      <c r="L16" s="22">
        <v>1</v>
      </c>
      <c r="M16" s="22" t="s">
        <v>348</v>
      </c>
      <c r="N16" s="22">
        <v>14</v>
      </c>
      <c r="O16" s="22">
        <v>1</v>
      </c>
      <c r="P16" s="22">
        <v>35</v>
      </c>
      <c r="Q16" s="20">
        <v>149</v>
      </c>
    </row>
    <row r="17" spans="1:31" ht="28.5" hidden="1" customHeight="1">
      <c r="A17" s="116">
        <v>2017</v>
      </c>
      <c r="B17" s="22">
        <v>448</v>
      </c>
      <c r="C17" s="22">
        <v>144</v>
      </c>
      <c r="D17" s="22">
        <v>109</v>
      </c>
      <c r="E17" s="22">
        <v>27</v>
      </c>
      <c r="F17" s="22">
        <v>349</v>
      </c>
      <c r="G17" s="22">
        <v>10</v>
      </c>
      <c r="H17" s="22">
        <v>3</v>
      </c>
      <c r="I17" s="22">
        <v>1</v>
      </c>
      <c r="J17" s="22" t="s">
        <v>348</v>
      </c>
      <c r="K17" s="22" t="s">
        <v>348</v>
      </c>
      <c r="L17" s="22">
        <v>1</v>
      </c>
      <c r="M17" s="22" t="s">
        <v>348</v>
      </c>
      <c r="N17" s="22">
        <v>14</v>
      </c>
      <c r="O17" s="22">
        <v>1</v>
      </c>
      <c r="P17" s="22">
        <v>35</v>
      </c>
      <c r="Q17" s="20">
        <v>174</v>
      </c>
    </row>
    <row r="18" spans="1:31" ht="28.5" hidden="1" customHeight="1" thickTop="1">
      <c r="A18" s="116">
        <v>2018</v>
      </c>
      <c r="B18" s="22">
        <v>448</v>
      </c>
      <c r="C18" s="22">
        <v>144</v>
      </c>
      <c r="D18" s="22">
        <v>109</v>
      </c>
      <c r="E18" s="22">
        <v>27</v>
      </c>
      <c r="F18" s="22">
        <v>349</v>
      </c>
      <c r="G18" s="22">
        <v>13</v>
      </c>
      <c r="H18" s="22">
        <v>3</v>
      </c>
      <c r="I18" s="22">
        <v>1</v>
      </c>
      <c r="J18" s="22" t="s">
        <v>348</v>
      </c>
      <c r="K18" s="22" t="s">
        <v>348</v>
      </c>
      <c r="L18" s="22">
        <v>1</v>
      </c>
      <c r="M18" s="22" t="s">
        <v>348</v>
      </c>
      <c r="N18" s="22">
        <v>14</v>
      </c>
      <c r="O18" s="22">
        <v>1</v>
      </c>
      <c r="P18" s="22">
        <v>35</v>
      </c>
      <c r="Q18" s="20">
        <v>174</v>
      </c>
    </row>
    <row r="19" spans="1:31" ht="28.5" hidden="1" customHeight="1" thickTop="1">
      <c r="A19" s="116">
        <v>2019</v>
      </c>
      <c r="B19" s="22">
        <v>522</v>
      </c>
      <c r="C19" s="22">
        <v>153</v>
      </c>
      <c r="D19" s="22">
        <v>116</v>
      </c>
      <c r="E19" s="22">
        <v>37</v>
      </c>
      <c r="F19" s="22">
        <v>467</v>
      </c>
      <c r="G19" s="22">
        <v>38</v>
      </c>
      <c r="H19" s="22">
        <v>4</v>
      </c>
      <c r="I19" s="22">
        <v>2</v>
      </c>
      <c r="J19" s="22" t="s">
        <v>348</v>
      </c>
      <c r="K19" s="22" t="s">
        <v>348</v>
      </c>
      <c r="L19" s="22">
        <v>1</v>
      </c>
      <c r="M19" s="22" t="s">
        <v>348</v>
      </c>
      <c r="N19" s="22">
        <v>14</v>
      </c>
      <c r="O19" s="22">
        <v>1</v>
      </c>
      <c r="P19" s="22">
        <v>36</v>
      </c>
      <c r="Q19" s="20">
        <v>269</v>
      </c>
    </row>
    <row r="20" spans="1:31" ht="28.5" customHeight="1" thickTop="1">
      <c r="A20" s="116">
        <v>2020</v>
      </c>
      <c r="B20" s="22">
        <v>524</v>
      </c>
      <c r="C20" s="22">
        <v>153</v>
      </c>
      <c r="D20" s="22">
        <v>115</v>
      </c>
      <c r="E20" s="22">
        <v>30</v>
      </c>
      <c r="F20" s="22">
        <v>473</v>
      </c>
      <c r="G20" s="22">
        <v>39</v>
      </c>
      <c r="H20" s="22">
        <v>4</v>
      </c>
      <c r="I20" s="22">
        <v>2</v>
      </c>
      <c r="J20" s="22" t="s">
        <v>348</v>
      </c>
      <c r="K20" s="22" t="s">
        <v>348</v>
      </c>
      <c r="L20" s="22">
        <v>1</v>
      </c>
      <c r="M20" s="22" t="s">
        <v>348</v>
      </c>
      <c r="N20" s="22">
        <v>14</v>
      </c>
      <c r="O20" s="22">
        <v>3</v>
      </c>
      <c r="P20" s="22">
        <v>37</v>
      </c>
      <c r="Q20" s="20">
        <v>287</v>
      </c>
    </row>
    <row r="21" spans="1:31" ht="28.5" customHeight="1">
      <c r="A21" s="116">
        <v>2021</v>
      </c>
      <c r="B21" s="22">
        <v>545</v>
      </c>
      <c r="C21" s="22">
        <v>158</v>
      </c>
      <c r="D21" s="22">
        <v>108</v>
      </c>
      <c r="E21" s="22">
        <v>33</v>
      </c>
      <c r="F21" s="22">
        <v>485</v>
      </c>
      <c r="G21" s="22">
        <v>37</v>
      </c>
      <c r="H21" s="22">
        <v>4</v>
      </c>
      <c r="I21" s="22">
        <v>3</v>
      </c>
      <c r="J21" s="22" t="s">
        <v>348</v>
      </c>
      <c r="K21" s="22" t="s">
        <v>348</v>
      </c>
      <c r="L21" s="22">
        <v>1</v>
      </c>
      <c r="M21" s="22" t="s">
        <v>348</v>
      </c>
      <c r="N21" s="22">
        <v>14</v>
      </c>
      <c r="O21" s="22">
        <v>3</v>
      </c>
      <c r="P21" s="22">
        <v>37</v>
      </c>
      <c r="Q21" s="20">
        <v>301</v>
      </c>
    </row>
    <row r="22" spans="1:31" s="14" customFormat="1" ht="28.5" customHeight="1">
      <c r="A22" s="116">
        <v>2022</v>
      </c>
      <c r="B22" s="22">
        <v>542</v>
      </c>
      <c r="C22" s="22">
        <v>164</v>
      </c>
      <c r="D22" s="22">
        <v>105</v>
      </c>
      <c r="E22" s="22">
        <v>32</v>
      </c>
      <c r="F22" s="22">
        <v>474</v>
      </c>
      <c r="G22" s="22">
        <v>42</v>
      </c>
      <c r="H22" s="22">
        <v>4</v>
      </c>
      <c r="I22" s="22">
        <v>3</v>
      </c>
      <c r="J22" s="22">
        <v>31</v>
      </c>
      <c r="K22" s="22">
        <v>2</v>
      </c>
      <c r="L22" s="22">
        <v>1</v>
      </c>
      <c r="M22" s="22">
        <v>5</v>
      </c>
      <c r="N22" s="22">
        <v>14</v>
      </c>
      <c r="O22" s="22">
        <v>4</v>
      </c>
      <c r="P22" s="22">
        <v>37</v>
      </c>
      <c r="Q22" s="20">
        <v>322</v>
      </c>
    </row>
    <row r="23" spans="1:31" s="340" customFormat="1" ht="28.5" customHeight="1">
      <c r="A23" s="357">
        <v>2023</v>
      </c>
      <c r="B23" s="22">
        <v>542</v>
      </c>
      <c r="C23" s="22">
        <v>166</v>
      </c>
      <c r="D23" s="22">
        <v>109</v>
      </c>
      <c r="E23" s="22">
        <v>36</v>
      </c>
      <c r="F23" s="22">
        <v>476</v>
      </c>
      <c r="G23" s="22">
        <v>42</v>
      </c>
      <c r="H23" s="22">
        <v>4</v>
      </c>
      <c r="I23" s="22">
        <v>3</v>
      </c>
      <c r="J23" s="22">
        <v>33</v>
      </c>
      <c r="K23" s="22">
        <v>2</v>
      </c>
      <c r="L23" s="22">
        <v>1</v>
      </c>
      <c r="M23" s="22">
        <v>10</v>
      </c>
      <c r="N23" s="22">
        <v>14</v>
      </c>
      <c r="O23" s="22">
        <v>4</v>
      </c>
      <c r="P23" s="22">
        <v>37</v>
      </c>
      <c r="Q23" s="20">
        <v>331</v>
      </c>
    </row>
    <row r="24" spans="1:31" s="18" customFormat="1" ht="28.5" customHeight="1">
      <c r="A24" s="229">
        <v>2024</v>
      </c>
      <c r="B24" s="432">
        <v>534</v>
      </c>
      <c r="C24" s="432">
        <v>164</v>
      </c>
      <c r="D24" s="432">
        <v>104</v>
      </c>
      <c r="E24" s="432">
        <v>37</v>
      </c>
      <c r="F24" s="432">
        <v>460</v>
      </c>
      <c r="G24" s="432">
        <v>43</v>
      </c>
      <c r="H24" s="432">
        <v>4</v>
      </c>
      <c r="I24" s="432">
        <v>3</v>
      </c>
      <c r="J24" s="432">
        <v>56</v>
      </c>
      <c r="K24" s="432">
        <v>2</v>
      </c>
      <c r="L24" s="432">
        <v>1</v>
      </c>
      <c r="M24" s="432">
        <v>10</v>
      </c>
      <c r="N24" s="432">
        <v>14</v>
      </c>
      <c r="O24" s="432">
        <v>4</v>
      </c>
      <c r="P24" s="432">
        <v>36</v>
      </c>
      <c r="Q24" s="433">
        <v>332</v>
      </c>
    </row>
    <row r="25" spans="1:31" s="85" customFormat="1" ht="27" customHeight="1">
      <c r="A25" s="576" t="s">
        <v>414</v>
      </c>
      <c r="B25" s="576"/>
      <c r="C25" s="576"/>
      <c r="D25" s="576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576"/>
      <c r="P25" s="576"/>
      <c r="Q25" s="57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85" customFormat="1" ht="15" customHeight="1">
      <c r="A26" s="37" t="s">
        <v>353</v>
      </c>
      <c r="B26" s="16"/>
      <c r="C26" s="16"/>
      <c r="D26" s="16"/>
      <c r="E26" s="16"/>
      <c r="F26" s="16"/>
      <c r="G26" s="16"/>
      <c r="H26" s="16"/>
      <c r="I26" s="16"/>
      <c r="J26" s="87"/>
      <c r="K26" s="87"/>
      <c r="M26" s="77"/>
      <c r="N26" s="77"/>
      <c r="O26" s="77"/>
      <c r="P26" s="77"/>
      <c r="Q26" s="15" t="s">
        <v>91</v>
      </c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</row>
  </sheetData>
  <mergeCells count="2">
    <mergeCell ref="A2:Q2"/>
    <mergeCell ref="A25:Q2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1" firstPageNumber="200" pageOrder="overThenDown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5"/>
  <sheetViews>
    <sheetView view="pageBreakPreview" zoomScaleNormal="100" zoomScaleSheetLayoutView="100" workbookViewId="0">
      <selection activeCell="P31" sqref="P31"/>
    </sheetView>
  </sheetViews>
  <sheetFormatPr defaultColWidth="10" defaultRowHeight="13.5"/>
  <cols>
    <col min="1" max="1" width="7.625" style="13" customWidth="1"/>
    <col min="2" max="17" width="9.875" style="13" customWidth="1"/>
    <col min="18" max="16384" width="10" style="13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75" customFormat="1" ht="30" customHeight="1">
      <c r="A2" s="469" t="s">
        <v>424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76"/>
    </row>
    <row r="3" spans="1:23" s="24" customFormat="1" ht="15" customHeight="1">
      <c r="A3" s="26" t="s">
        <v>296</v>
      </c>
      <c r="B3" s="26"/>
      <c r="C3" s="26"/>
      <c r="D3" s="26"/>
      <c r="E3" s="26"/>
      <c r="F3" s="26"/>
      <c r="G3" s="26"/>
      <c r="H3" s="26"/>
      <c r="J3" s="26"/>
      <c r="K3" s="26"/>
      <c r="L3" s="26"/>
      <c r="M3" s="26"/>
      <c r="N3" s="26"/>
      <c r="O3" s="26"/>
      <c r="P3" s="26"/>
      <c r="Q3" s="34" t="s">
        <v>295</v>
      </c>
    </row>
    <row r="4" spans="1:23" s="24" customFormat="1" ht="41.25" customHeight="1">
      <c r="A4" s="531" t="s">
        <v>409</v>
      </c>
      <c r="B4" s="605" t="s">
        <v>294</v>
      </c>
      <c r="C4" s="607" t="s">
        <v>293</v>
      </c>
      <c r="D4" s="609" t="s">
        <v>292</v>
      </c>
      <c r="E4" s="609"/>
      <c r="F4" s="609"/>
      <c r="G4" s="609"/>
      <c r="H4" s="609"/>
      <c r="I4" s="610" t="s">
        <v>291</v>
      </c>
      <c r="J4" s="609"/>
      <c r="K4" s="609"/>
      <c r="L4" s="609"/>
      <c r="M4" s="609"/>
      <c r="N4" s="609"/>
      <c r="O4" s="609"/>
      <c r="P4" s="609"/>
      <c r="Q4" s="605"/>
    </row>
    <row r="5" spans="1:23" s="74" customFormat="1" ht="45.75" customHeight="1" thickBot="1">
      <c r="A5" s="532"/>
      <c r="B5" s="606"/>
      <c r="C5" s="608"/>
      <c r="D5" s="232"/>
      <c r="E5" s="233" t="s">
        <v>290</v>
      </c>
      <c r="F5" s="234" t="s">
        <v>289</v>
      </c>
      <c r="G5" s="234" t="s">
        <v>288</v>
      </c>
      <c r="H5" s="234" t="s">
        <v>287</v>
      </c>
      <c r="I5" s="232"/>
      <c r="J5" s="233" t="s">
        <v>286</v>
      </c>
      <c r="K5" s="233" t="s">
        <v>285</v>
      </c>
      <c r="L5" s="234" t="s">
        <v>284</v>
      </c>
      <c r="M5" s="234" t="s">
        <v>283</v>
      </c>
      <c r="N5" s="234" t="s">
        <v>282</v>
      </c>
      <c r="O5" s="234" t="s">
        <v>281</v>
      </c>
      <c r="P5" s="234" t="s">
        <v>280</v>
      </c>
      <c r="Q5" s="234" t="s">
        <v>279</v>
      </c>
    </row>
    <row r="6" spans="1:23" s="74" customFormat="1" ht="30.75" hidden="1" customHeight="1" thickTop="1">
      <c r="A6" s="254">
        <v>2016</v>
      </c>
      <c r="B6" s="97">
        <v>634</v>
      </c>
      <c r="C6" s="97">
        <v>15</v>
      </c>
      <c r="D6" s="97">
        <v>148</v>
      </c>
      <c r="E6" s="97">
        <v>98</v>
      </c>
      <c r="F6" s="97">
        <v>0</v>
      </c>
      <c r="G6" s="97">
        <v>1</v>
      </c>
      <c r="H6" s="97">
        <v>49</v>
      </c>
      <c r="I6" s="97">
        <v>471</v>
      </c>
      <c r="J6" s="97">
        <v>12</v>
      </c>
      <c r="K6" s="97">
        <v>192</v>
      </c>
      <c r="L6" s="97">
        <v>48</v>
      </c>
      <c r="M6" s="97">
        <v>42</v>
      </c>
      <c r="N6" s="97">
        <v>0</v>
      </c>
      <c r="O6" s="97">
        <v>171</v>
      </c>
      <c r="P6" s="97">
        <v>6</v>
      </c>
      <c r="Q6" s="98">
        <v>0</v>
      </c>
    </row>
    <row r="7" spans="1:23" s="74" customFormat="1" ht="30.75" hidden="1" customHeight="1">
      <c r="A7" s="254">
        <v>2017</v>
      </c>
      <c r="B7" s="97">
        <v>647</v>
      </c>
      <c r="C7" s="97">
        <v>15</v>
      </c>
      <c r="D7" s="97">
        <v>148</v>
      </c>
      <c r="E7" s="97">
        <v>99</v>
      </c>
      <c r="F7" s="97">
        <v>0</v>
      </c>
      <c r="G7" s="97">
        <v>1</v>
      </c>
      <c r="H7" s="97">
        <v>48</v>
      </c>
      <c r="I7" s="97">
        <v>484</v>
      </c>
      <c r="J7" s="97">
        <v>14</v>
      </c>
      <c r="K7" s="97">
        <v>198</v>
      </c>
      <c r="L7" s="97">
        <v>46</v>
      </c>
      <c r="M7" s="97">
        <v>39</v>
      </c>
      <c r="N7" s="97">
        <v>0</v>
      </c>
      <c r="O7" s="97">
        <v>179</v>
      </c>
      <c r="P7" s="97">
        <v>8</v>
      </c>
      <c r="Q7" s="98">
        <v>0</v>
      </c>
    </row>
    <row r="8" spans="1:23" s="74" customFormat="1" ht="30.75" hidden="1" customHeight="1" thickTop="1">
      <c r="A8" s="254">
        <v>2018</v>
      </c>
      <c r="B8" s="255">
        <v>627</v>
      </c>
      <c r="C8" s="166">
        <v>14</v>
      </c>
      <c r="D8" s="97">
        <v>140</v>
      </c>
      <c r="E8" s="97">
        <v>101</v>
      </c>
      <c r="F8" s="97">
        <v>0</v>
      </c>
      <c r="G8" s="97">
        <v>1</v>
      </c>
      <c r="H8" s="258">
        <v>38</v>
      </c>
      <c r="I8" s="97">
        <v>473</v>
      </c>
      <c r="J8" s="97">
        <v>13</v>
      </c>
      <c r="K8" s="97">
        <v>204</v>
      </c>
      <c r="L8" s="97">
        <v>39</v>
      </c>
      <c r="M8" s="97">
        <v>31</v>
      </c>
      <c r="N8" s="97">
        <v>0</v>
      </c>
      <c r="O8" s="97">
        <v>177</v>
      </c>
      <c r="P8" s="97">
        <v>9</v>
      </c>
      <c r="Q8" s="98">
        <v>0</v>
      </c>
    </row>
    <row r="9" spans="1:23" s="74" customFormat="1" ht="30.75" hidden="1" customHeight="1" thickTop="1">
      <c r="A9" s="254">
        <v>2019</v>
      </c>
      <c r="B9" s="255">
        <v>625</v>
      </c>
      <c r="C9" s="166">
        <v>14</v>
      </c>
      <c r="D9" s="97">
        <v>140</v>
      </c>
      <c r="E9" s="97">
        <v>101</v>
      </c>
      <c r="F9" s="97">
        <v>0</v>
      </c>
      <c r="G9" s="97">
        <v>1</v>
      </c>
      <c r="H9" s="258">
        <v>38</v>
      </c>
      <c r="I9" s="97">
        <v>471</v>
      </c>
      <c r="J9" s="97">
        <v>13</v>
      </c>
      <c r="K9" s="97">
        <v>203</v>
      </c>
      <c r="L9" s="97">
        <v>39</v>
      </c>
      <c r="M9" s="97">
        <v>31</v>
      </c>
      <c r="N9" s="97">
        <v>0</v>
      </c>
      <c r="O9" s="97">
        <v>177</v>
      </c>
      <c r="P9" s="97">
        <v>8</v>
      </c>
      <c r="Q9" s="98">
        <v>0</v>
      </c>
    </row>
    <row r="10" spans="1:23" s="74" customFormat="1" ht="30.75" customHeight="1" thickTop="1">
      <c r="A10" s="254">
        <v>2020</v>
      </c>
      <c r="B10" s="255">
        <v>580</v>
      </c>
      <c r="C10" s="166">
        <v>14</v>
      </c>
      <c r="D10" s="97">
        <v>135</v>
      </c>
      <c r="E10" s="97">
        <v>100</v>
      </c>
      <c r="F10" s="97">
        <v>0</v>
      </c>
      <c r="G10" s="97">
        <v>1</v>
      </c>
      <c r="H10" s="258">
        <v>34</v>
      </c>
      <c r="I10" s="97">
        <v>431</v>
      </c>
      <c r="J10" s="97">
        <v>13</v>
      </c>
      <c r="K10" s="97">
        <v>191</v>
      </c>
      <c r="L10" s="97">
        <v>33</v>
      </c>
      <c r="M10" s="97">
        <v>25</v>
      </c>
      <c r="N10" s="97">
        <v>0</v>
      </c>
      <c r="O10" s="97">
        <v>160</v>
      </c>
      <c r="P10" s="97">
        <v>9</v>
      </c>
      <c r="Q10" s="98">
        <v>0</v>
      </c>
    </row>
    <row r="11" spans="1:23" s="74" customFormat="1" ht="30.75" customHeight="1">
      <c r="A11" s="254">
        <v>2021</v>
      </c>
      <c r="B11" s="255">
        <v>575</v>
      </c>
      <c r="C11" s="166">
        <v>14</v>
      </c>
      <c r="D11" s="97">
        <v>130</v>
      </c>
      <c r="E11" s="97">
        <v>96</v>
      </c>
      <c r="F11" s="97">
        <v>0</v>
      </c>
      <c r="G11" s="97">
        <v>1</v>
      </c>
      <c r="H11" s="258">
        <v>33</v>
      </c>
      <c r="I11" s="97">
        <v>431</v>
      </c>
      <c r="J11" s="97">
        <v>13</v>
      </c>
      <c r="K11" s="97">
        <v>196</v>
      </c>
      <c r="L11" s="97">
        <v>31</v>
      </c>
      <c r="M11" s="97">
        <v>24</v>
      </c>
      <c r="N11" s="97">
        <v>0</v>
      </c>
      <c r="O11" s="97">
        <v>159</v>
      </c>
      <c r="P11" s="97">
        <v>8</v>
      </c>
      <c r="Q11" s="98">
        <v>0</v>
      </c>
    </row>
    <row r="12" spans="1:23" s="74" customFormat="1" ht="30.75" customHeight="1">
      <c r="A12" s="290">
        <v>2022</v>
      </c>
      <c r="B12" s="271">
        <v>567</v>
      </c>
      <c r="C12" s="272">
        <v>14</v>
      </c>
      <c r="D12" s="274">
        <v>131</v>
      </c>
      <c r="E12" s="274">
        <v>97</v>
      </c>
      <c r="F12" s="274">
        <v>0</v>
      </c>
      <c r="G12" s="274">
        <v>1</v>
      </c>
      <c r="H12" s="319">
        <v>33</v>
      </c>
      <c r="I12" s="274">
        <v>422</v>
      </c>
      <c r="J12" s="274">
        <v>13</v>
      </c>
      <c r="K12" s="274">
        <v>195</v>
      </c>
      <c r="L12" s="274">
        <v>31</v>
      </c>
      <c r="M12" s="274">
        <v>24</v>
      </c>
      <c r="N12" s="274">
        <v>0</v>
      </c>
      <c r="O12" s="274">
        <v>150</v>
      </c>
      <c r="P12" s="274">
        <v>9</v>
      </c>
      <c r="Q12" s="273">
        <v>0</v>
      </c>
    </row>
    <row r="13" spans="1:23" s="74" customFormat="1" ht="30.75" customHeight="1">
      <c r="A13" s="386">
        <v>2023</v>
      </c>
      <c r="B13" s="271">
        <v>571</v>
      </c>
      <c r="C13" s="272">
        <v>14</v>
      </c>
      <c r="D13" s="274">
        <v>132</v>
      </c>
      <c r="E13" s="274">
        <v>98</v>
      </c>
      <c r="F13" s="274">
        <v>0</v>
      </c>
      <c r="G13" s="274">
        <v>1</v>
      </c>
      <c r="H13" s="319">
        <v>33</v>
      </c>
      <c r="I13" s="274">
        <v>425</v>
      </c>
      <c r="J13" s="274">
        <v>13</v>
      </c>
      <c r="K13" s="274">
        <v>199</v>
      </c>
      <c r="L13" s="274">
        <v>31</v>
      </c>
      <c r="M13" s="274">
        <v>23</v>
      </c>
      <c r="N13" s="274">
        <v>0</v>
      </c>
      <c r="O13" s="274">
        <v>150</v>
      </c>
      <c r="P13" s="274">
        <v>9</v>
      </c>
      <c r="Q13" s="273">
        <v>0</v>
      </c>
    </row>
    <row r="14" spans="1:23" s="317" customFormat="1" ht="30.75" customHeight="1">
      <c r="A14" s="92">
        <v>2024</v>
      </c>
      <c r="B14" s="434">
        <v>573</v>
      </c>
      <c r="C14" s="435">
        <v>14</v>
      </c>
      <c r="D14" s="436">
        <v>131</v>
      </c>
      <c r="E14" s="436">
        <v>97</v>
      </c>
      <c r="F14" s="436">
        <v>0</v>
      </c>
      <c r="G14" s="436">
        <v>1</v>
      </c>
      <c r="H14" s="437">
        <v>33</v>
      </c>
      <c r="I14" s="436">
        <v>428</v>
      </c>
      <c r="J14" s="436">
        <v>13</v>
      </c>
      <c r="K14" s="436">
        <v>201</v>
      </c>
      <c r="L14" s="436">
        <v>30</v>
      </c>
      <c r="M14" s="436">
        <v>22</v>
      </c>
      <c r="N14" s="436">
        <v>0</v>
      </c>
      <c r="O14" s="436">
        <v>153</v>
      </c>
      <c r="P14" s="436">
        <v>9</v>
      </c>
      <c r="Q14" s="438">
        <v>0</v>
      </c>
    </row>
    <row r="15" spans="1:23" s="24" customFormat="1" ht="15" customHeight="1">
      <c r="A15" s="42" t="s">
        <v>278</v>
      </c>
      <c r="B15" s="42"/>
      <c r="C15" s="42"/>
      <c r="D15" s="42"/>
      <c r="E15" s="42"/>
      <c r="F15" s="42"/>
      <c r="G15" s="42"/>
      <c r="H15" s="42"/>
      <c r="I15" s="74"/>
      <c r="J15" s="42"/>
      <c r="K15" s="42"/>
      <c r="L15" s="42"/>
      <c r="M15" s="42"/>
      <c r="N15" s="42"/>
      <c r="O15" s="42"/>
      <c r="P15" s="42"/>
      <c r="Q15" s="160" t="s">
        <v>91</v>
      </c>
    </row>
  </sheetData>
  <mergeCells count="6">
    <mergeCell ref="A2:Q2"/>
    <mergeCell ref="A4:A5"/>
    <mergeCell ref="B4:B5"/>
    <mergeCell ref="C4:C5"/>
    <mergeCell ref="D4:H4"/>
    <mergeCell ref="I4:Q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6" firstPageNumber="200" pageOrder="overThenDown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17"/>
  <sheetViews>
    <sheetView view="pageBreakPreview" zoomScaleNormal="100" zoomScaleSheetLayoutView="100" workbookViewId="0">
      <selection activeCell="H13" sqref="H13"/>
    </sheetView>
  </sheetViews>
  <sheetFormatPr defaultColWidth="10" defaultRowHeight="13.5"/>
  <cols>
    <col min="1" max="1" width="7.625" style="13" customWidth="1"/>
    <col min="2" max="7" width="8.75" style="13" customWidth="1"/>
    <col min="8" max="19" width="7.75" style="13" customWidth="1"/>
    <col min="20" max="16384" width="10" style="13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27" customFormat="1" ht="30" customHeight="1">
      <c r="A2" s="469" t="s">
        <v>425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28"/>
    </row>
    <row r="3" spans="1:23" s="24" customFormat="1" ht="15" customHeight="1">
      <c r="A3" s="26" t="s">
        <v>311</v>
      </c>
      <c r="B3" s="26"/>
      <c r="C3" s="26"/>
      <c r="D3" s="26"/>
      <c r="E3" s="26"/>
      <c r="F3" s="26"/>
      <c r="G3" s="26"/>
      <c r="H3" s="17"/>
      <c r="I3" s="68"/>
      <c r="K3" s="26"/>
      <c r="L3" s="26"/>
      <c r="M3" s="26"/>
      <c r="N3" s="26"/>
      <c r="O3" s="26"/>
      <c r="P3" s="26"/>
      <c r="Q3" s="26"/>
      <c r="R3" s="26"/>
      <c r="S3" s="34" t="s">
        <v>310</v>
      </c>
    </row>
    <row r="4" spans="1:23" ht="29.25" customHeight="1">
      <c r="A4" s="531" t="s">
        <v>107</v>
      </c>
      <c r="B4" s="543" t="s">
        <v>319</v>
      </c>
      <c r="C4" s="543"/>
      <c r="D4" s="543"/>
      <c r="E4" s="543"/>
      <c r="F4" s="543"/>
      <c r="G4" s="544"/>
      <c r="H4" s="542" t="s">
        <v>318</v>
      </c>
      <c r="I4" s="543"/>
      <c r="J4" s="543"/>
      <c r="K4" s="543"/>
      <c r="L4" s="544"/>
      <c r="M4" s="542" t="s">
        <v>317</v>
      </c>
      <c r="N4" s="543"/>
      <c r="O4" s="543"/>
      <c r="P4" s="543"/>
      <c r="Q4" s="543"/>
      <c r="R4" s="543"/>
      <c r="S4" s="544"/>
    </row>
    <row r="5" spans="1:23" ht="19.5" customHeight="1">
      <c r="A5" s="613"/>
      <c r="B5" s="590" t="s">
        <v>316</v>
      </c>
      <c r="C5" s="90"/>
      <c r="D5" s="591" t="s">
        <v>309</v>
      </c>
      <c r="E5" s="90"/>
      <c r="F5" s="591" t="s">
        <v>308</v>
      </c>
      <c r="G5" s="90"/>
      <c r="H5" s="537" t="s">
        <v>315</v>
      </c>
      <c r="I5" s="537" t="s">
        <v>314</v>
      </c>
      <c r="J5" s="537" t="s">
        <v>307</v>
      </c>
      <c r="K5" s="537" t="s">
        <v>306</v>
      </c>
      <c r="L5" s="537" t="s">
        <v>305</v>
      </c>
      <c r="M5" s="537" t="s">
        <v>304</v>
      </c>
      <c r="N5" s="537" t="s">
        <v>303</v>
      </c>
      <c r="O5" s="537" t="s">
        <v>302</v>
      </c>
      <c r="P5" s="537" t="s">
        <v>301</v>
      </c>
      <c r="Q5" s="537" t="s">
        <v>300</v>
      </c>
      <c r="R5" s="537" t="s">
        <v>299</v>
      </c>
      <c r="S5" s="537" t="s">
        <v>214</v>
      </c>
    </row>
    <row r="6" spans="1:23" ht="69.75" customHeight="1" thickBot="1">
      <c r="A6" s="532"/>
      <c r="B6" s="611"/>
      <c r="C6" s="252" t="s">
        <v>313</v>
      </c>
      <c r="D6" s="538"/>
      <c r="E6" s="252" t="s">
        <v>298</v>
      </c>
      <c r="F6" s="612"/>
      <c r="G6" s="252" t="s">
        <v>312</v>
      </c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</row>
    <row r="7" spans="1:23" ht="47.25" hidden="1" customHeight="1" thickTop="1">
      <c r="A7" s="254">
        <v>2016</v>
      </c>
      <c r="B7" s="23">
        <v>640</v>
      </c>
      <c r="C7" s="91">
        <v>117</v>
      </c>
      <c r="D7" s="22">
        <v>17</v>
      </c>
      <c r="E7" s="91">
        <v>15.9</v>
      </c>
      <c r="F7" s="23">
        <v>1148</v>
      </c>
      <c r="G7" s="91">
        <v>1075.3</v>
      </c>
      <c r="H7" s="22">
        <v>640</v>
      </c>
      <c r="I7" s="22">
        <v>82</v>
      </c>
      <c r="J7" s="22">
        <v>497</v>
      </c>
      <c r="K7" s="22">
        <v>61</v>
      </c>
      <c r="L7" s="22">
        <v>0</v>
      </c>
      <c r="M7" s="22">
        <v>640</v>
      </c>
      <c r="N7" s="22">
        <v>347</v>
      </c>
      <c r="O7" s="22">
        <v>48</v>
      </c>
      <c r="P7" s="22">
        <v>165</v>
      </c>
      <c r="Q7" s="22">
        <v>14</v>
      </c>
      <c r="R7" s="22">
        <v>46</v>
      </c>
      <c r="S7" s="20">
        <v>20</v>
      </c>
    </row>
    <row r="8" spans="1:23" ht="47.25" hidden="1" customHeight="1">
      <c r="A8" s="254">
        <v>2017</v>
      </c>
      <c r="B8" s="23">
        <v>648</v>
      </c>
      <c r="C8" s="91">
        <v>109.5</v>
      </c>
      <c r="D8" s="22">
        <v>26</v>
      </c>
      <c r="E8" s="91">
        <v>23.1</v>
      </c>
      <c r="F8" s="23">
        <v>1087</v>
      </c>
      <c r="G8" s="91">
        <v>964.7</v>
      </c>
      <c r="H8" s="22">
        <v>648</v>
      </c>
      <c r="I8" s="22">
        <v>98</v>
      </c>
      <c r="J8" s="22">
        <v>478</v>
      </c>
      <c r="K8" s="22">
        <v>72</v>
      </c>
      <c r="L8" s="22">
        <v>0</v>
      </c>
      <c r="M8" s="22">
        <v>648</v>
      </c>
      <c r="N8" s="22">
        <v>360</v>
      </c>
      <c r="O8" s="22">
        <v>47</v>
      </c>
      <c r="P8" s="22">
        <v>140</v>
      </c>
      <c r="Q8" s="22">
        <v>3</v>
      </c>
      <c r="R8" s="22">
        <v>46</v>
      </c>
      <c r="S8" s="20">
        <v>52</v>
      </c>
    </row>
    <row r="9" spans="1:23" ht="47.25" hidden="1" customHeight="1" thickTop="1">
      <c r="A9" s="254">
        <v>2018</v>
      </c>
      <c r="B9" s="23">
        <v>641</v>
      </c>
      <c r="C9" s="265">
        <v>97.8</v>
      </c>
      <c r="D9" s="23">
        <v>23</v>
      </c>
      <c r="E9" s="265">
        <v>20.2</v>
      </c>
      <c r="F9" s="23">
        <v>1135</v>
      </c>
      <c r="G9" s="263">
        <v>997.3</v>
      </c>
      <c r="H9" s="224">
        <v>641</v>
      </c>
      <c r="I9" s="23">
        <v>89</v>
      </c>
      <c r="J9" s="23">
        <v>468</v>
      </c>
      <c r="K9" s="23">
        <v>84</v>
      </c>
      <c r="L9" s="103">
        <v>0</v>
      </c>
      <c r="M9" s="224">
        <v>614</v>
      </c>
      <c r="N9" s="23">
        <v>387</v>
      </c>
      <c r="O9" s="23">
        <v>28</v>
      </c>
      <c r="P9" s="23">
        <v>131</v>
      </c>
      <c r="Q9" s="23">
        <v>3</v>
      </c>
      <c r="R9" s="23">
        <v>41</v>
      </c>
      <c r="S9" s="103">
        <v>24</v>
      </c>
    </row>
    <row r="10" spans="1:23" ht="47.25" hidden="1" customHeight="1" thickTop="1">
      <c r="A10" s="254">
        <v>2019</v>
      </c>
      <c r="B10" s="23">
        <v>638</v>
      </c>
      <c r="C10" s="265">
        <v>101.1</v>
      </c>
      <c r="D10" s="23">
        <v>25</v>
      </c>
      <c r="E10" s="265">
        <v>21.7</v>
      </c>
      <c r="F10" s="23">
        <v>1102</v>
      </c>
      <c r="G10" s="263">
        <v>956.9</v>
      </c>
      <c r="H10" s="224">
        <v>638</v>
      </c>
      <c r="I10" s="23">
        <v>58</v>
      </c>
      <c r="J10" s="23">
        <v>522</v>
      </c>
      <c r="K10" s="23">
        <v>58</v>
      </c>
      <c r="L10" s="103">
        <v>0</v>
      </c>
      <c r="M10" s="224">
        <v>638</v>
      </c>
      <c r="N10" s="23">
        <v>369</v>
      </c>
      <c r="O10" s="23">
        <v>27</v>
      </c>
      <c r="P10" s="23">
        <v>161</v>
      </c>
      <c r="Q10" s="23">
        <v>0</v>
      </c>
      <c r="R10" s="23">
        <v>33</v>
      </c>
      <c r="S10" s="103">
        <v>48</v>
      </c>
    </row>
    <row r="11" spans="1:23" ht="47.25" customHeight="1" thickTop="1">
      <c r="A11" s="254">
        <v>2020</v>
      </c>
      <c r="B11" s="23">
        <v>486</v>
      </c>
      <c r="C11" s="265">
        <v>74.7</v>
      </c>
      <c r="D11" s="23">
        <v>17</v>
      </c>
      <c r="E11" s="265">
        <v>14.4</v>
      </c>
      <c r="F11" s="23">
        <v>800</v>
      </c>
      <c r="G11" s="263">
        <v>677.9</v>
      </c>
      <c r="H11" s="224">
        <v>486</v>
      </c>
      <c r="I11" s="23">
        <v>68</v>
      </c>
      <c r="J11" s="23">
        <v>378</v>
      </c>
      <c r="K11" s="23">
        <v>40</v>
      </c>
      <c r="L11" s="103">
        <v>0</v>
      </c>
      <c r="M11" s="224">
        <v>486</v>
      </c>
      <c r="N11" s="23">
        <v>275</v>
      </c>
      <c r="O11" s="23">
        <v>23</v>
      </c>
      <c r="P11" s="23">
        <v>105</v>
      </c>
      <c r="Q11" s="23">
        <v>0</v>
      </c>
      <c r="R11" s="23">
        <v>34</v>
      </c>
      <c r="S11" s="103">
        <v>49</v>
      </c>
    </row>
    <row r="12" spans="1:23" ht="47.25" customHeight="1">
      <c r="A12" s="254">
        <v>2021</v>
      </c>
      <c r="B12" s="23">
        <v>439</v>
      </c>
      <c r="C12" s="266">
        <v>62.954411827972407</v>
      </c>
      <c r="D12" s="23">
        <v>12</v>
      </c>
      <c r="E12" s="265">
        <v>10.053029731835432</v>
      </c>
      <c r="F12" s="23">
        <v>687</v>
      </c>
      <c r="G12" s="263">
        <v>575.53595214757843</v>
      </c>
      <c r="H12" s="224">
        <v>439</v>
      </c>
      <c r="I12" s="23">
        <v>70</v>
      </c>
      <c r="J12" s="23">
        <v>344</v>
      </c>
      <c r="K12" s="23">
        <v>25</v>
      </c>
      <c r="L12" s="103">
        <v>0</v>
      </c>
      <c r="M12" s="224">
        <v>439</v>
      </c>
      <c r="N12" s="23">
        <v>272</v>
      </c>
      <c r="O12" s="23">
        <v>20</v>
      </c>
      <c r="P12" s="23">
        <v>89</v>
      </c>
      <c r="Q12" s="23">
        <v>0</v>
      </c>
      <c r="R12" s="23">
        <v>26</v>
      </c>
      <c r="S12" s="103">
        <v>15</v>
      </c>
    </row>
    <row r="13" spans="1:23" ht="47.25" customHeight="1">
      <c r="A13" s="290">
        <v>2022</v>
      </c>
      <c r="B13" s="210">
        <v>403</v>
      </c>
      <c r="C13" s="215">
        <v>56.39439694378752</v>
      </c>
      <c r="D13" s="210">
        <v>9</v>
      </c>
      <c r="E13" s="324">
        <v>7.5280419562871694</v>
      </c>
      <c r="F13" s="210">
        <v>638</v>
      </c>
      <c r="G13" s="325">
        <v>533.65452979013492</v>
      </c>
      <c r="H13" s="215">
        <v>403</v>
      </c>
      <c r="I13" s="210">
        <v>65</v>
      </c>
      <c r="J13" s="210">
        <v>306</v>
      </c>
      <c r="K13" s="210">
        <v>32</v>
      </c>
      <c r="L13" s="211">
        <v>0</v>
      </c>
      <c r="M13" s="215">
        <v>403</v>
      </c>
      <c r="N13" s="210">
        <v>266</v>
      </c>
      <c r="O13" s="210">
        <v>16</v>
      </c>
      <c r="P13" s="210">
        <v>67</v>
      </c>
      <c r="Q13" s="210">
        <v>1</v>
      </c>
      <c r="R13" s="210">
        <v>20</v>
      </c>
      <c r="S13" s="211">
        <v>33</v>
      </c>
    </row>
    <row r="14" spans="1:23" s="339" customFormat="1" ht="47.25" customHeight="1">
      <c r="A14" s="386">
        <v>2023</v>
      </c>
      <c r="B14" s="210">
        <v>516</v>
      </c>
      <c r="C14" s="215">
        <v>70.238484099999994</v>
      </c>
      <c r="D14" s="210">
        <v>17</v>
      </c>
      <c r="E14" s="324">
        <v>14.01507</v>
      </c>
      <c r="F14" s="210">
        <v>941</v>
      </c>
      <c r="G14" s="325">
        <v>775.77536299999997</v>
      </c>
      <c r="H14" s="215">
        <v>516</v>
      </c>
      <c r="I14" s="210">
        <v>58</v>
      </c>
      <c r="J14" s="210">
        <v>421</v>
      </c>
      <c r="K14" s="210">
        <v>37</v>
      </c>
      <c r="L14" s="211">
        <v>0</v>
      </c>
      <c r="M14" s="215">
        <v>504</v>
      </c>
      <c r="N14" s="210">
        <v>343</v>
      </c>
      <c r="O14" s="210">
        <v>25</v>
      </c>
      <c r="P14" s="210">
        <v>91</v>
      </c>
      <c r="Q14" s="210">
        <v>4</v>
      </c>
      <c r="R14" s="210">
        <v>28</v>
      </c>
      <c r="S14" s="211">
        <v>39</v>
      </c>
    </row>
    <row r="15" spans="1:23" s="19" customFormat="1" ht="47.25" customHeight="1">
      <c r="A15" s="92">
        <v>2024</v>
      </c>
      <c r="B15" s="100">
        <v>634</v>
      </c>
      <c r="C15" s="216">
        <v>85</v>
      </c>
      <c r="D15" s="100">
        <v>16</v>
      </c>
      <c r="E15" s="267">
        <v>13.18</v>
      </c>
      <c r="F15" s="100">
        <v>1019</v>
      </c>
      <c r="G15" s="264">
        <v>839.36</v>
      </c>
      <c r="H15" s="216">
        <v>634</v>
      </c>
      <c r="I15" s="100">
        <v>67</v>
      </c>
      <c r="J15" s="100">
        <v>515</v>
      </c>
      <c r="K15" s="100">
        <v>52</v>
      </c>
      <c r="L15" s="104">
        <v>0</v>
      </c>
      <c r="M15" s="216">
        <v>634</v>
      </c>
      <c r="N15" s="100">
        <v>400</v>
      </c>
      <c r="O15" s="100">
        <v>30</v>
      </c>
      <c r="P15" s="100">
        <v>128</v>
      </c>
      <c r="Q15" s="100">
        <v>3</v>
      </c>
      <c r="R15" s="100">
        <v>26</v>
      </c>
      <c r="S15" s="104">
        <v>47</v>
      </c>
    </row>
    <row r="16" spans="1:23" ht="36" customHeight="1">
      <c r="A16" s="567" t="s">
        <v>297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</row>
    <row r="17" spans="1:19" s="24" customFormat="1" ht="15" customHeight="1">
      <c r="A17" s="16" t="s">
        <v>354</v>
      </c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/>
      <c r="M17" s="16"/>
      <c r="O17" s="16"/>
      <c r="P17" s="16"/>
      <c r="Q17" s="16"/>
      <c r="R17" s="16"/>
      <c r="S17" s="15" t="s">
        <v>31</v>
      </c>
    </row>
  </sheetData>
  <mergeCells count="21">
    <mergeCell ref="A16:S16"/>
    <mergeCell ref="K5:K6"/>
    <mergeCell ref="L5:L6"/>
    <mergeCell ref="M5:M6"/>
    <mergeCell ref="N5:N6"/>
    <mergeCell ref="H5:H6"/>
    <mergeCell ref="J5:J6"/>
    <mergeCell ref="M4:S4"/>
    <mergeCell ref="B5:B6"/>
    <mergeCell ref="D5:D6"/>
    <mergeCell ref="F5:F6"/>
    <mergeCell ref="A2:S2"/>
    <mergeCell ref="Q5:Q6"/>
    <mergeCell ref="R5:R6"/>
    <mergeCell ref="S5:S6"/>
    <mergeCell ref="I5:I6"/>
    <mergeCell ref="O5:O6"/>
    <mergeCell ref="P5:P6"/>
    <mergeCell ref="A4:A6"/>
    <mergeCell ref="B4:G4"/>
    <mergeCell ref="H4:L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6" firstPageNumber="200" pageOrder="overThenDown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9063-2D37-4A47-BD38-23DF2418C4BB}">
  <dimension ref="A1:W27"/>
  <sheetViews>
    <sheetView view="pageBreakPreview" zoomScaleNormal="100" zoomScaleSheetLayoutView="100" workbookViewId="0">
      <selection activeCell="B22" sqref="B22"/>
    </sheetView>
  </sheetViews>
  <sheetFormatPr defaultColWidth="9" defaultRowHeight="16.5"/>
  <cols>
    <col min="1" max="1" width="15.375" style="136" bestFit="1" customWidth="1"/>
    <col min="2" max="2" width="8.25" style="136" customWidth="1"/>
    <col min="3" max="3" width="7.5" style="136" customWidth="1"/>
    <col min="4" max="4" width="8.125" style="136" customWidth="1"/>
    <col min="5" max="5" width="9.625" style="136" bestFit="1" customWidth="1"/>
    <col min="6" max="6" width="8.875" style="136" customWidth="1"/>
    <col min="7" max="7" width="9.25" style="136" bestFit="1" customWidth="1"/>
    <col min="8" max="8" width="8.625" style="136" customWidth="1"/>
    <col min="9" max="9" width="6.625" style="136" customWidth="1"/>
    <col min="10" max="10" width="8.625" style="136" customWidth="1"/>
    <col min="11" max="11" width="8.375" style="136" customWidth="1"/>
    <col min="12" max="12" width="9.75" style="136" bestFit="1" customWidth="1"/>
    <col min="13" max="13" width="10.75" style="136" customWidth="1"/>
    <col min="14" max="16384" width="9" style="136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30" customHeight="1">
      <c r="A2" s="614" t="s">
        <v>426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</row>
    <row r="3" spans="1:23">
      <c r="A3" s="157" t="s">
        <v>386</v>
      </c>
      <c r="B3" s="157"/>
      <c r="C3" s="157"/>
      <c r="D3" s="157"/>
      <c r="E3" s="140"/>
      <c r="F3" s="140"/>
      <c r="G3" s="140"/>
      <c r="H3" s="140"/>
      <c r="I3" s="140"/>
      <c r="J3" s="140"/>
      <c r="K3" s="138"/>
      <c r="L3" s="138"/>
      <c r="M3" s="137" t="s">
        <v>385</v>
      </c>
    </row>
    <row r="4" spans="1:23" ht="37.5" customHeight="1">
      <c r="A4" s="621" t="s">
        <v>359</v>
      </c>
      <c r="B4" s="615" t="s">
        <v>384</v>
      </c>
      <c r="C4" s="617" t="s">
        <v>383</v>
      </c>
      <c r="D4" s="618"/>
      <c r="E4" s="618"/>
      <c r="F4" s="618"/>
      <c r="G4" s="618"/>
      <c r="H4" s="618"/>
      <c r="I4" s="618"/>
      <c r="J4" s="619"/>
      <c r="K4" s="620"/>
      <c r="L4" s="620"/>
      <c r="M4" s="620"/>
    </row>
    <row r="5" spans="1:23" ht="45.75" thickBot="1">
      <c r="A5" s="622"/>
      <c r="B5" s="616"/>
      <c r="C5" s="155" t="s">
        <v>382</v>
      </c>
      <c r="D5" s="155" t="s">
        <v>381</v>
      </c>
      <c r="E5" s="155" t="s">
        <v>380</v>
      </c>
      <c r="F5" s="155" t="s">
        <v>379</v>
      </c>
      <c r="G5" s="155" t="s">
        <v>378</v>
      </c>
      <c r="H5" s="156" t="s">
        <v>377</v>
      </c>
      <c r="I5" s="155" t="s">
        <v>376</v>
      </c>
      <c r="J5" s="150" t="s">
        <v>361</v>
      </c>
      <c r="K5" s="620"/>
      <c r="L5" s="620"/>
      <c r="M5" s="620"/>
    </row>
    <row r="6" spans="1:23" ht="21.75" hidden="1" customHeight="1" thickTop="1">
      <c r="A6" s="148">
        <v>2016</v>
      </c>
      <c r="B6" s="154">
        <v>78398</v>
      </c>
      <c r="C6" s="146">
        <v>12531</v>
      </c>
      <c r="D6" s="146">
        <v>56883</v>
      </c>
      <c r="E6" s="146">
        <v>32</v>
      </c>
      <c r="F6" s="146">
        <v>5688</v>
      </c>
      <c r="G6" s="146">
        <v>203</v>
      </c>
      <c r="H6" s="146">
        <v>345</v>
      </c>
      <c r="I6" s="146">
        <v>124</v>
      </c>
      <c r="J6" s="145">
        <v>2592</v>
      </c>
      <c r="K6" s="620"/>
      <c r="L6" s="620"/>
      <c r="M6" s="620"/>
    </row>
    <row r="7" spans="1:23" ht="21.75" hidden="1" customHeight="1">
      <c r="A7" s="148">
        <v>2017</v>
      </c>
      <c r="B7" s="153">
        <v>83561</v>
      </c>
      <c r="C7" s="146">
        <v>7984</v>
      </c>
      <c r="D7" s="146">
        <v>70367</v>
      </c>
      <c r="E7" s="146">
        <v>39</v>
      </c>
      <c r="F7" s="146">
        <v>3341</v>
      </c>
      <c r="G7" s="146">
        <v>65</v>
      </c>
      <c r="H7" s="146">
        <v>379</v>
      </c>
      <c r="I7" s="146">
        <v>164</v>
      </c>
      <c r="J7" s="145">
        <v>1222</v>
      </c>
      <c r="K7" s="620"/>
      <c r="L7" s="620"/>
      <c r="M7" s="620"/>
    </row>
    <row r="8" spans="1:23" ht="30.75" hidden="1" customHeight="1" thickTop="1">
      <c r="A8" s="148">
        <v>2018</v>
      </c>
      <c r="B8" s="268">
        <f>C8+D8+E8+F8+G8+H8+J8+I8</f>
        <v>85113</v>
      </c>
      <c r="C8" s="146">
        <v>10333</v>
      </c>
      <c r="D8" s="146">
        <v>71539</v>
      </c>
      <c r="E8" s="146">
        <v>0</v>
      </c>
      <c r="F8" s="146">
        <v>625</v>
      </c>
      <c r="G8" s="146">
        <v>673</v>
      </c>
      <c r="H8" s="146">
        <v>386</v>
      </c>
      <c r="I8" s="146">
        <v>143</v>
      </c>
      <c r="J8" s="145">
        <v>1414</v>
      </c>
      <c r="K8" s="620"/>
      <c r="L8" s="620"/>
      <c r="M8" s="620"/>
    </row>
    <row r="9" spans="1:23" ht="30.75" hidden="1" customHeight="1" thickTop="1">
      <c r="A9" s="148">
        <v>2019</v>
      </c>
      <c r="B9" s="268">
        <f t="shared" ref="B9:B11" si="0">C9+D9+E9+F9+G9+H9+J9+I9</f>
        <v>71552</v>
      </c>
      <c r="C9" s="146">
        <v>7589</v>
      </c>
      <c r="D9" s="146">
        <v>61746</v>
      </c>
      <c r="E9" s="146">
        <v>6</v>
      </c>
      <c r="F9" s="146">
        <v>562</v>
      </c>
      <c r="G9" s="146">
        <v>281</v>
      </c>
      <c r="H9" s="146">
        <v>268</v>
      </c>
      <c r="I9" s="146">
        <v>139</v>
      </c>
      <c r="J9" s="145">
        <v>961</v>
      </c>
      <c r="K9" s="620"/>
      <c r="L9" s="620"/>
      <c r="M9" s="620"/>
    </row>
    <row r="10" spans="1:23" ht="30.75" customHeight="1" thickTop="1">
      <c r="A10" s="148">
        <v>2020</v>
      </c>
      <c r="B10" s="268">
        <f t="shared" si="0"/>
        <v>57485</v>
      </c>
      <c r="C10" s="146">
        <v>10718</v>
      </c>
      <c r="D10" s="146">
        <v>44722</v>
      </c>
      <c r="E10" s="146">
        <v>3</v>
      </c>
      <c r="F10" s="146">
        <v>131</v>
      </c>
      <c r="G10" s="146">
        <v>35</v>
      </c>
      <c r="H10" s="146">
        <v>300</v>
      </c>
      <c r="I10" s="146">
        <v>95</v>
      </c>
      <c r="J10" s="145">
        <v>1481</v>
      </c>
      <c r="K10" s="620"/>
      <c r="L10" s="620"/>
      <c r="M10" s="620"/>
    </row>
    <row r="11" spans="1:23" ht="30.75" customHeight="1">
      <c r="A11" s="148">
        <v>2021</v>
      </c>
      <c r="B11" s="268">
        <f t="shared" si="0"/>
        <v>52789</v>
      </c>
      <c r="C11" s="146">
        <v>11333</v>
      </c>
      <c r="D11" s="146">
        <v>37317</v>
      </c>
      <c r="E11" s="146">
        <v>0</v>
      </c>
      <c r="F11" s="146">
        <v>50</v>
      </c>
      <c r="G11" s="146">
        <v>695</v>
      </c>
      <c r="H11" s="146">
        <v>242</v>
      </c>
      <c r="I11" s="146">
        <v>95</v>
      </c>
      <c r="J11" s="145">
        <v>3057</v>
      </c>
      <c r="K11" s="620"/>
      <c r="L11" s="620"/>
      <c r="M11" s="620"/>
    </row>
    <row r="12" spans="1:23" ht="30.75" customHeight="1">
      <c r="A12" s="148">
        <v>2022</v>
      </c>
      <c r="B12" s="326">
        <f t="shared" ref="B12" si="1">C12+D12+E12+F12+G12+H12+J12+I12</f>
        <v>81050</v>
      </c>
      <c r="C12" s="327">
        <v>16613</v>
      </c>
      <c r="D12" s="327">
        <v>59984</v>
      </c>
      <c r="E12" s="328">
        <v>0</v>
      </c>
      <c r="F12" s="328">
        <v>231</v>
      </c>
      <c r="G12" s="327">
        <v>672</v>
      </c>
      <c r="H12" s="327">
        <v>268</v>
      </c>
      <c r="I12" s="327">
        <v>99</v>
      </c>
      <c r="J12" s="329">
        <v>3183</v>
      </c>
      <c r="K12" s="620"/>
      <c r="L12" s="620"/>
      <c r="M12" s="620"/>
    </row>
    <row r="13" spans="1:23" ht="30.75" customHeight="1">
      <c r="A13" s="148">
        <v>2023</v>
      </c>
      <c r="B13" s="326">
        <v>106168</v>
      </c>
      <c r="C13" s="327">
        <v>17644</v>
      </c>
      <c r="D13" s="327">
        <v>77416</v>
      </c>
      <c r="E13" s="328">
        <v>219</v>
      </c>
      <c r="F13" s="328">
        <v>5690</v>
      </c>
      <c r="G13" s="327">
        <v>934</v>
      </c>
      <c r="H13" s="327">
        <v>278</v>
      </c>
      <c r="I13" s="327">
        <v>195</v>
      </c>
      <c r="J13" s="329">
        <v>3792</v>
      </c>
      <c r="K13" s="620"/>
      <c r="L13" s="620"/>
      <c r="M13" s="620"/>
    </row>
    <row r="14" spans="1:23" ht="30.75" customHeight="1">
      <c r="A14" s="398">
        <v>2024</v>
      </c>
      <c r="B14" s="399">
        <v>71567</v>
      </c>
      <c r="C14" s="400">
        <v>14457</v>
      </c>
      <c r="D14" s="400">
        <v>51678</v>
      </c>
      <c r="E14" s="401">
        <v>371</v>
      </c>
      <c r="F14" s="401">
        <v>1004</v>
      </c>
      <c r="G14" s="400">
        <v>884</v>
      </c>
      <c r="H14" s="400">
        <v>386</v>
      </c>
      <c r="I14" s="400">
        <v>126</v>
      </c>
      <c r="J14" s="402">
        <v>2759</v>
      </c>
      <c r="K14" s="620"/>
      <c r="L14" s="620"/>
      <c r="M14" s="620"/>
    </row>
    <row r="15" spans="1:23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23" ht="37.5" customHeight="1">
      <c r="A16" s="621" t="s">
        <v>415</v>
      </c>
      <c r="B16" s="619" t="s">
        <v>375</v>
      </c>
      <c r="C16" s="623"/>
      <c r="D16" s="623"/>
      <c r="E16" s="623"/>
      <c r="F16" s="623"/>
      <c r="G16" s="623" t="s">
        <v>374</v>
      </c>
      <c r="H16" s="623"/>
      <c r="I16" s="623"/>
      <c r="J16" s="623" t="s">
        <v>373</v>
      </c>
      <c r="K16" s="623"/>
      <c r="L16" s="623"/>
      <c r="M16" s="623"/>
    </row>
    <row r="17" spans="1:13" ht="45.75" thickBot="1">
      <c r="A17" s="622"/>
      <c r="B17" s="151" t="s">
        <v>372</v>
      </c>
      <c r="C17" s="150" t="s">
        <v>371</v>
      </c>
      <c r="D17" s="150" t="s">
        <v>370</v>
      </c>
      <c r="E17" s="150" t="s">
        <v>369</v>
      </c>
      <c r="F17" s="150" t="s">
        <v>368</v>
      </c>
      <c r="G17" s="150" t="s">
        <v>367</v>
      </c>
      <c r="H17" s="150" t="s">
        <v>366</v>
      </c>
      <c r="I17" s="150" t="s">
        <v>365</v>
      </c>
      <c r="J17" s="150" t="s">
        <v>364</v>
      </c>
      <c r="K17" s="150" t="s">
        <v>363</v>
      </c>
      <c r="L17" s="150" t="s">
        <v>362</v>
      </c>
      <c r="M17" s="150" t="s">
        <v>361</v>
      </c>
    </row>
    <row r="18" spans="1:13" ht="21.75" hidden="1" customHeight="1" thickTop="1">
      <c r="A18" s="148">
        <v>2016</v>
      </c>
      <c r="B18" s="146">
        <v>3408</v>
      </c>
      <c r="C18" s="146">
        <v>55847</v>
      </c>
      <c r="D18" s="146">
        <v>13479</v>
      </c>
      <c r="E18" s="146">
        <v>171</v>
      </c>
      <c r="F18" s="149">
        <v>562</v>
      </c>
      <c r="G18" s="146">
        <v>4902</v>
      </c>
      <c r="H18" s="146">
        <v>68532</v>
      </c>
      <c r="I18" s="149">
        <v>33</v>
      </c>
      <c r="J18" s="146">
        <v>469</v>
      </c>
      <c r="K18" s="146">
        <v>0</v>
      </c>
      <c r="L18" s="146">
        <v>8354</v>
      </c>
      <c r="M18" s="145">
        <v>69575</v>
      </c>
    </row>
    <row r="19" spans="1:13" ht="21.75" hidden="1" customHeight="1">
      <c r="A19" s="148">
        <v>2017</v>
      </c>
      <c r="B19" s="146">
        <v>3628</v>
      </c>
      <c r="C19" s="146">
        <v>64638</v>
      </c>
      <c r="D19" s="146">
        <v>14587</v>
      </c>
      <c r="E19" s="146">
        <v>251</v>
      </c>
      <c r="F19" s="147">
        <v>457</v>
      </c>
      <c r="G19" s="146">
        <v>5098</v>
      </c>
      <c r="H19" s="146">
        <v>78405</v>
      </c>
      <c r="I19" s="147">
        <v>58</v>
      </c>
      <c r="J19" s="146">
        <v>570</v>
      </c>
      <c r="K19" s="146">
        <v>0</v>
      </c>
      <c r="L19" s="146">
        <v>7004</v>
      </c>
      <c r="M19" s="145">
        <v>75987</v>
      </c>
    </row>
    <row r="20" spans="1:13" ht="21.75" hidden="1" customHeight="1" thickTop="1">
      <c r="A20" s="148">
        <v>2018</v>
      </c>
      <c r="B20" s="146">
        <v>3361</v>
      </c>
      <c r="C20" s="146">
        <v>63913</v>
      </c>
      <c r="D20" s="146">
        <v>12168</v>
      </c>
      <c r="E20" s="146">
        <v>310</v>
      </c>
      <c r="F20" s="269">
        <v>170</v>
      </c>
      <c r="G20" s="146">
        <v>4580</v>
      </c>
      <c r="H20" s="146">
        <v>75508</v>
      </c>
      <c r="I20" s="269">
        <v>34</v>
      </c>
      <c r="J20" s="146">
        <v>572</v>
      </c>
      <c r="K20" s="146">
        <v>0</v>
      </c>
      <c r="L20" s="146">
        <v>2121</v>
      </c>
      <c r="M20" s="145">
        <v>80058</v>
      </c>
    </row>
    <row r="21" spans="1:13" ht="21.75" hidden="1" customHeight="1" thickTop="1">
      <c r="A21" s="148">
        <v>2019</v>
      </c>
      <c r="B21" s="146">
        <v>2691</v>
      </c>
      <c r="C21" s="146">
        <v>48225</v>
      </c>
      <c r="D21" s="146">
        <v>10576</v>
      </c>
      <c r="E21" s="146">
        <v>100</v>
      </c>
      <c r="F21" s="269">
        <v>254</v>
      </c>
      <c r="G21" s="146">
        <v>4215</v>
      </c>
      <c r="H21" s="146">
        <v>57531</v>
      </c>
      <c r="I21" s="269">
        <v>254</v>
      </c>
      <c r="J21" s="146">
        <v>407</v>
      </c>
      <c r="K21" s="146">
        <v>731</v>
      </c>
      <c r="L21" s="146">
        <v>1957</v>
      </c>
      <c r="M21" s="145">
        <v>47491</v>
      </c>
    </row>
    <row r="22" spans="1:13" ht="21.75" customHeight="1" thickTop="1">
      <c r="A22" s="148">
        <v>2020</v>
      </c>
      <c r="B22" s="146">
        <v>2199</v>
      </c>
      <c r="C22" s="146">
        <v>44019</v>
      </c>
      <c r="D22" s="146">
        <v>10755</v>
      </c>
      <c r="E22" s="146">
        <v>119</v>
      </c>
      <c r="F22" s="269">
        <v>393</v>
      </c>
      <c r="G22" s="146">
        <v>4882</v>
      </c>
      <c r="H22" s="146">
        <v>52601</v>
      </c>
      <c r="I22" s="269">
        <v>2</v>
      </c>
      <c r="J22" s="146">
        <v>406</v>
      </c>
      <c r="K22" s="146">
        <v>1</v>
      </c>
      <c r="L22" s="146">
        <v>1638</v>
      </c>
      <c r="M22" s="145">
        <v>55440</v>
      </c>
    </row>
    <row r="23" spans="1:13" ht="21.75" customHeight="1">
      <c r="A23" s="148">
        <v>2021</v>
      </c>
      <c r="B23" s="146">
        <v>1546</v>
      </c>
      <c r="C23" s="146">
        <v>30259</v>
      </c>
      <c r="D23" s="146">
        <v>7563</v>
      </c>
      <c r="E23" s="146">
        <v>83</v>
      </c>
      <c r="F23" s="269">
        <v>282</v>
      </c>
      <c r="G23" s="146">
        <v>3401</v>
      </c>
      <c r="H23" s="146">
        <v>36329</v>
      </c>
      <c r="I23" s="269">
        <v>3</v>
      </c>
      <c r="J23" s="146">
        <v>439</v>
      </c>
      <c r="K23" s="146">
        <v>4</v>
      </c>
      <c r="L23" s="146">
        <v>1062</v>
      </c>
      <c r="M23" s="145">
        <v>52925</v>
      </c>
    </row>
    <row r="24" spans="1:13" s="330" customFormat="1" ht="21.75" customHeight="1">
      <c r="A24" s="148">
        <v>2022</v>
      </c>
      <c r="B24" s="383">
        <v>2890</v>
      </c>
      <c r="C24" s="146">
        <v>51880</v>
      </c>
      <c r="D24" s="146">
        <v>13522</v>
      </c>
      <c r="E24" s="146">
        <v>155</v>
      </c>
      <c r="F24" s="269">
        <v>787</v>
      </c>
      <c r="G24" s="146">
        <v>6089</v>
      </c>
      <c r="H24" s="146">
        <v>63138</v>
      </c>
      <c r="I24" s="269">
        <v>7</v>
      </c>
      <c r="J24" s="146">
        <v>394</v>
      </c>
      <c r="K24" s="146">
        <v>75</v>
      </c>
      <c r="L24" s="146">
        <v>1498</v>
      </c>
      <c r="M24" s="145">
        <v>81008</v>
      </c>
    </row>
    <row r="25" spans="1:13" s="330" customFormat="1" ht="21.75" customHeight="1">
      <c r="A25" s="148">
        <v>2023</v>
      </c>
      <c r="B25" s="383">
        <v>3938</v>
      </c>
      <c r="C25" s="146">
        <v>68024</v>
      </c>
      <c r="D25" s="146">
        <v>19556</v>
      </c>
      <c r="E25" s="146">
        <v>375</v>
      </c>
      <c r="F25" s="269">
        <v>1091</v>
      </c>
      <c r="G25" s="146">
        <v>8036</v>
      </c>
      <c r="H25" s="146">
        <v>84932</v>
      </c>
      <c r="I25" s="269">
        <v>16</v>
      </c>
      <c r="J25" s="146">
        <v>551</v>
      </c>
      <c r="K25" s="146">
        <v>303</v>
      </c>
      <c r="L25" s="146">
        <v>6349</v>
      </c>
      <c r="M25" s="145">
        <v>1173</v>
      </c>
    </row>
    <row r="26" spans="1:13" ht="21.75" customHeight="1">
      <c r="A26" s="144">
        <v>2024</v>
      </c>
      <c r="B26" s="143">
        <v>2932</v>
      </c>
      <c r="C26" s="142">
        <v>52945</v>
      </c>
      <c r="D26" s="142">
        <v>14464</v>
      </c>
      <c r="E26" s="142">
        <v>539</v>
      </c>
      <c r="F26" s="270">
        <v>300</v>
      </c>
      <c r="G26" s="142">
        <v>5010</v>
      </c>
      <c r="H26" s="142">
        <v>66549</v>
      </c>
      <c r="I26" s="270">
        <v>8</v>
      </c>
      <c r="J26" s="142">
        <v>412</v>
      </c>
      <c r="K26" s="142">
        <v>237</v>
      </c>
      <c r="L26" s="142">
        <v>2640</v>
      </c>
      <c r="M26" s="141">
        <v>68278</v>
      </c>
    </row>
    <row r="27" spans="1:13">
      <c r="A27" s="138" t="s">
        <v>360</v>
      </c>
      <c r="B27" s="138"/>
      <c r="C27" s="138"/>
      <c r="D27" s="138"/>
      <c r="E27" s="138"/>
      <c r="F27" s="140"/>
      <c r="G27" s="140"/>
      <c r="H27" s="140"/>
      <c r="I27" s="140"/>
      <c r="J27" s="139"/>
      <c r="K27" s="138"/>
      <c r="L27" s="138"/>
      <c r="M27" s="137" t="s">
        <v>474</v>
      </c>
    </row>
  </sheetData>
  <mergeCells count="9">
    <mergeCell ref="A2:M2"/>
    <mergeCell ref="B4:B5"/>
    <mergeCell ref="C4:J4"/>
    <mergeCell ref="K4:M14"/>
    <mergeCell ref="A16:A17"/>
    <mergeCell ref="B16:F16"/>
    <mergeCell ref="G16:I16"/>
    <mergeCell ref="J16:M16"/>
    <mergeCell ref="A4:A5"/>
  </mergeCells>
  <phoneticPr fontId="2" type="noConversion"/>
  <pageMargins left="0.69986110925674438" right="0.69986110925674438" top="0.75" bottom="0.75" header="0.30000001192092896" footer="0.30000001192092896"/>
  <pageSetup paperSize="9" orientation="portrait" r:id="rId1"/>
  <colBreaks count="1" manualBreakCount="1">
    <brk id="9" min="1" max="163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75B9-A855-4396-8D82-8F913479A47A}">
  <dimension ref="A1:X47"/>
  <sheetViews>
    <sheetView view="pageBreakPreview" zoomScaleNormal="100" zoomScaleSheetLayoutView="100" workbookViewId="0">
      <pane xSplit="7" ySplit="9" topLeftCell="H37" activePane="bottomRight" state="frozen"/>
      <selection pane="topRight" activeCell="H1" sqref="H1"/>
      <selection pane="bottomLeft" activeCell="A10" sqref="A10"/>
      <selection pane="bottomRight" activeCell="H24" sqref="H24"/>
    </sheetView>
  </sheetViews>
  <sheetFormatPr defaultColWidth="10" defaultRowHeight="13.5"/>
  <cols>
    <col min="1" max="1" width="12" style="446" customWidth="1"/>
    <col min="2" max="3" width="9.875" style="446" customWidth="1"/>
    <col min="4" max="4" width="10.5" style="446" customWidth="1"/>
    <col min="5" max="6" width="9.875" style="446" customWidth="1"/>
    <col min="7" max="23" width="8.75" style="446" customWidth="1"/>
    <col min="24" max="24" width="5.75" style="446" customWidth="1"/>
    <col min="25" max="16384" width="10" style="446"/>
  </cols>
  <sheetData>
    <row r="1" spans="1:24" s="441" customFormat="1" ht="15" customHeight="1">
      <c r="A1" s="440" t="s">
        <v>90</v>
      </c>
      <c r="B1" s="440"/>
      <c r="C1" s="440"/>
      <c r="D1" s="440"/>
      <c r="E1" s="440"/>
      <c r="F1" s="440"/>
    </row>
    <row r="2" spans="1:24" s="61" customFormat="1" ht="30" customHeight="1">
      <c r="A2" s="485" t="s">
        <v>58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7"/>
    </row>
    <row r="3" spans="1:24" s="443" customFormat="1" ht="15" customHeight="1">
      <c r="A3" s="488" t="s">
        <v>57</v>
      </c>
      <c r="B3" s="489"/>
      <c r="C3" s="489"/>
      <c r="D3" s="489"/>
      <c r="E3" s="489"/>
      <c r="F3" s="489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S3" s="444"/>
      <c r="T3" s="444"/>
      <c r="U3" s="444"/>
      <c r="V3" s="444"/>
      <c r="W3" s="445" t="s">
        <v>56</v>
      </c>
    </row>
    <row r="4" spans="1:24" ht="23.25" customHeight="1">
      <c r="A4" s="490" t="s">
        <v>55</v>
      </c>
      <c r="B4" s="492" t="s">
        <v>54</v>
      </c>
      <c r="C4" s="494" t="s">
        <v>53</v>
      </c>
      <c r="D4" s="494" t="s">
        <v>52</v>
      </c>
      <c r="E4" s="496" t="s">
        <v>51</v>
      </c>
      <c r="F4" s="498" t="s">
        <v>50</v>
      </c>
      <c r="G4" s="500" t="s">
        <v>49</v>
      </c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492"/>
    </row>
    <row r="5" spans="1:24" ht="42" customHeight="1" thickBot="1">
      <c r="A5" s="491"/>
      <c r="B5" s="493"/>
      <c r="C5" s="495"/>
      <c r="D5" s="495"/>
      <c r="E5" s="497"/>
      <c r="F5" s="499"/>
      <c r="G5" s="447"/>
      <c r="H5" s="448" t="s">
        <v>48</v>
      </c>
      <c r="I5" s="448" t="s">
        <v>47</v>
      </c>
      <c r="J5" s="448" t="s">
        <v>46</v>
      </c>
      <c r="K5" s="448" t="s">
        <v>45</v>
      </c>
      <c r="L5" s="448" t="s">
        <v>44</v>
      </c>
      <c r="M5" s="448" t="s">
        <v>43</v>
      </c>
      <c r="N5" s="448" t="s">
        <v>42</v>
      </c>
      <c r="O5" s="448" t="s">
        <v>41</v>
      </c>
      <c r="P5" s="448" t="s">
        <v>40</v>
      </c>
      <c r="Q5" s="449" t="s">
        <v>39</v>
      </c>
      <c r="R5" s="450" t="s">
        <v>38</v>
      </c>
      <c r="S5" s="451" t="s">
        <v>37</v>
      </c>
      <c r="T5" s="450" t="s">
        <v>36</v>
      </c>
      <c r="U5" s="450" t="s">
        <v>35</v>
      </c>
      <c r="V5" s="450" t="s">
        <v>34</v>
      </c>
      <c r="W5" s="450" t="s">
        <v>33</v>
      </c>
    </row>
    <row r="6" spans="1:24" ht="24.75" hidden="1" customHeight="1" thickTop="1">
      <c r="A6" s="452">
        <v>2016</v>
      </c>
      <c r="B6" s="161">
        <v>500</v>
      </c>
      <c r="C6" s="164">
        <v>1</v>
      </c>
      <c r="D6" s="167">
        <v>1</v>
      </c>
      <c r="E6" s="172">
        <v>0</v>
      </c>
      <c r="F6" s="170">
        <v>0</v>
      </c>
      <c r="G6" s="174">
        <v>498</v>
      </c>
      <c r="H6" s="22">
        <v>0</v>
      </c>
      <c r="I6" s="22">
        <v>0</v>
      </c>
      <c r="J6" s="22">
        <v>0</v>
      </c>
      <c r="K6" s="22">
        <v>3</v>
      </c>
      <c r="L6" s="22">
        <v>22</v>
      </c>
      <c r="M6" s="22">
        <v>122</v>
      </c>
      <c r="N6" s="22">
        <v>141</v>
      </c>
      <c r="O6" s="22">
        <v>112</v>
      </c>
      <c r="P6" s="22">
        <v>94</v>
      </c>
      <c r="Q6" s="22">
        <v>0</v>
      </c>
      <c r="R6" s="21">
        <v>0</v>
      </c>
      <c r="S6" s="21">
        <v>4</v>
      </c>
      <c r="T6" s="21">
        <v>0</v>
      </c>
      <c r="U6" s="21">
        <v>0</v>
      </c>
      <c r="V6" s="21">
        <v>0</v>
      </c>
      <c r="W6" s="20">
        <v>0</v>
      </c>
    </row>
    <row r="7" spans="1:24" ht="24.75" hidden="1" customHeight="1">
      <c r="A7" s="452">
        <v>2017</v>
      </c>
      <c r="B7" s="162">
        <v>497</v>
      </c>
      <c r="C7" s="165">
        <v>1</v>
      </c>
      <c r="D7" s="168">
        <v>1</v>
      </c>
      <c r="E7" s="173">
        <v>0</v>
      </c>
      <c r="F7" s="171">
        <v>0</v>
      </c>
      <c r="G7" s="175">
        <v>495</v>
      </c>
      <c r="H7" s="22">
        <v>0</v>
      </c>
      <c r="I7" s="22">
        <v>0</v>
      </c>
      <c r="J7" s="22">
        <v>0</v>
      </c>
      <c r="K7" s="22">
        <v>3</v>
      </c>
      <c r="L7" s="22">
        <v>22</v>
      </c>
      <c r="M7" s="22">
        <v>120</v>
      </c>
      <c r="N7" s="22">
        <v>142</v>
      </c>
      <c r="O7" s="22">
        <v>112</v>
      </c>
      <c r="P7" s="22">
        <v>92</v>
      </c>
      <c r="Q7" s="22">
        <v>0</v>
      </c>
      <c r="R7" s="21">
        <v>0</v>
      </c>
      <c r="S7" s="21">
        <v>4</v>
      </c>
      <c r="T7" s="21">
        <v>0</v>
      </c>
      <c r="U7" s="21">
        <v>0</v>
      </c>
      <c r="V7" s="21">
        <v>0</v>
      </c>
      <c r="W7" s="20">
        <v>0</v>
      </c>
    </row>
    <row r="8" spans="1:24" ht="24.75" hidden="1" customHeight="1" thickTop="1">
      <c r="A8" s="452">
        <v>2018</v>
      </c>
      <c r="B8" s="255">
        <v>536</v>
      </c>
      <c r="C8" s="166">
        <v>1</v>
      </c>
      <c r="D8" s="169">
        <v>1</v>
      </c>
      <c r="E8" s="169">
        <v>0</v>
      </c>
      <c r="F8" s="275">
        <v>0</v>
      </c>
      <c r="G8" s="166">
        <v>534</v>
      </c>
      <c r="H8" s="97">
        <v>0</v>
      </c>
      <c r="I8" s="97">
        <v>0</v>
      </c>
      <c r="J8" s="97">
        <v>1</v>
      </c>
      <c r="K8" s="97">
        <v>3</v>
      </c>
      <c r="L8" s="97">
        <v>25</v>
      </c>
      <c r="M8" s="97">
        <v>127</v>
      </c>
      <c r="N8" s="97">
        <v>149</v>
      </c>
      <c r="O8" s="97">
        <v>123</v>
      </c>
      <c r="P8" s="97">
        <v>101</v>
      </c>
      <c r="Q8" s="97">
        <v>0</v>
      </c>
      <c r="R8" s="276">
        <v>0</v>
      </c>
      <c r="S8" s="276">
        <v>5</v>
      </c>
      <c r="T8" s="276">
        <v>0</v>
      </c>
      <c r="U8" s="276">
        <v>0</v>
      </c>
      <c r="V8" s="276">
        <v>0</v>
      </c>
      <c r="W8" s="98">
        <v>0</v>
      </c>
    </row>
    <row r="9" spans="1:24" ht="24.75" hidden="1" customHeight="1" thickTop="1">
      <c r="A9" s="452">
        <v>2019</v>
      </c>
      <c r="B9" s="255">
        <v>548</v>
      </c>
      <c r="C9" s="166">
        <v>1</v>
      </c>
      <c r="D9" s="169">
        <v>1</v>
      </c>
      <c r="E9" s="169">
        <v>0</v>
      </c>
      <c r="F9" s="275">
        <v>0</v>
      </c>
      <c r="G9" s="166">
        <v>546</v>
      </c>
      <c r="H9" s="97">
        <v>0</v>
      </c>
      <c r="I9" s="97">
        <v>0</v>
      </c>
      <c r="J9" s="97">
        <v>1</v>
      </c>
      <c r="K9" s="97">
        <v>3</v>
      </c>
      <c r="L9" s="97">
        <v>25</v>
      </c>
      <c r="M9" s="97">
        <v>126</v>
      </c>
      <c r="N9" s="97">
        <v>156</v>
      </c>
      <c r="O9" s="97">
        <v>129</v>
      </c>
      <c r="P9" s="97">
        <v>101</v>
      </c>
      <c r="Q9" s="97">
        <v>0</v>
      </c>
      <c r="R9" s="276">
        <v>0</v>
      </c>
      <c r="S9" s="276">
        <v>5</v>
      </c>
      <c r="T9" s="276">
        <v>0</v>
      </c>
      <c r="U9" s="276">
        <v>0</v>
      </c>
      <c r="V9" s="276">
        <v>0</v>
      </c>
      <c r="W9" s="98">
        <v>0</v>
      </c>
    </row>
    <row r="10" spans="1:24" ht="24.75" customHeight="1" thickTop="1">
      <c r="A10" s="452">
        <v>2020</v>
      </c>
      <c r="B10" s="255">
        <v>566</v>
      </c>
      <c r="C10" s="166">
        <v>1</v>
      </c>
      <c r="D10" s="169">
        <v>1</v>
      </c>
      <c r="E10" s="169">
        <v>0</v>
      </c>
      <c r="F10" s="275">
        <v>0</v>
      </c>
      <c r="G10" s="453">
        <v>564</v>
      </c>
      <c r="H10" s="454">
        <v>0</v>
      </c>
      <c r="I10" s="454">
        <v>0</v>
      </c>
      <c r="J10" s="454">
        <v>1</v>
      </c>
      <c r="K10" s="454">
        <v>3</v>
      </c>
      <c r="L10" s="454">
        <v>25</v>
      </c>
      <c r="M10" s="454">
        <v>128</v>
      </c>
      <c r="N10" s="454">
        <v>163</v>
      </c>
      <c r="O10" s="454">
        <v>134</v>
      </c>
      <c r="P10" s="454">
        <v>114</v>
      </c>
      <c r="Q10" s="454">
        <v>0</v>
      </c>
      <c r="R10" s="455">
        <v>0</v>
      </c>
      <c r="S10" s="455">
        <v>6</v>
      </c>
      <c r="T10" s="455">
        <v>0</v>
      </c>
      <c r="U10" s="455">
        <v>0</v>
      </c>
      <c r="V10" s="455">
        <v>0</v>
      </c>
      <c r="W10" s="456">
        <v>0</v>
      </c>
    </row>
    <row r="11" spans="1:24" ht="24.75" customHeight="1">
      <c r="A11" s="452">
        <v>2021</v>
      </c>
      <c r="B11" s="255">
        <v>577</v>
      </c>
      <c r="C11" s="166">
        <v>1</v>
      </c>
      <c r="D11" s="169">
        <v>1</v>
      </c>
      <c r="E11" s="169">
        <v>0</v>
      </c>
      <c r="F11" s="275">
        <v>0</v>
      </c>
      <c r="G11" s="457">
        <v>575</v>
      </c>
      <c r="H11" s="458">
        <v>0</v>
      </c>
      <c r="I11" s="458">
        <v>0</v>
      </c>
      <c r="J11" s="458">
        <v>1</v>
      </c>
      <c r="K11" s="458">
        <v>3</v>
      </c>
      <c r="L11" s="458">
        <v>25</v>
      </c>
      <c r="M11" s="458">
        <v>130</v>
      </c>
      <c r="N11" s="458">
        <v>162</v>
      </c>
      <c r="O11" s="458">
        <v>134</v>
      </c>
      <c r="P11" s="458">
        <v>114</v>
      </c>
      <c r="Q11" s="458">
        <v>0</v>
      </c>
      <c r="R11" s="459">
        <v>0</v>
      </c>
      <c r="S11" s="459">
        <v>6</v>
      </c>
      <c r="T11" s="459">
        <v>0</v>
      </c>
      <c r="U11" s="459">
        <v>0</v>
      </c>
      <c r="V11" s="459">
        <v>0</v>
      </c>
      <c r="W11" s="460">
        <v>0</v>
      </c>
    </row>
    <row r="12" spans="1:24" ht="24.75" customHeight="1">
      <c r="A12" s="452">
        <v>2022</v>
      </c>
      <c r="B12" s="255">
        <v>599</v>
      </c>
      <c r="C12" s="166">
        <v>1</v>
      </c>
      <c r="D12" s="169">
        <v>2</v>
      </c>
      <c r="E12" s="169">
        <v>0</v>
      </c>
      <c r="F12" s="275">
        <v>0</v>
      </c>
      <c r="G12" s="457">
        <v>596</v>
      </c>
      <c r="H12" s="458">
        <v>0</v>
      </c>
      <c r="I12" s="458">
        <v>0</v>
      </c>
      <c r="J12" s="458">
        <v>1</v>
      </c>
      <c r="K12" s="458">
        <v>4</v>
      </c>
      <c r="L12" s="458">
        <v>25</v>
      </c>
      <c r="M12" s="458">
        <v>134</v>
      </c>
      <c r="N12" s="458">
        <v>168</v>
      </c>
      <c r="O12" s="458">
        <v>135</v>
      </c>
      <c r="P12" s="458">
        <v>122</v>
      </c>
      <c r="Q12" s="458">
        <v>0</v>
      </c>
      <c r="R12" s="459">
        <v>0</v>
      </c>
      <c r="S12" s="459">
        <v>7</v>
      </c>
      <c r="T12" s="459">
        <v>0</v>
      </c>
      <c r="U12" s="459">
        <v>0</v>
      </c>
      <c r="V12" s="459">
        <v>0</v>
      </c>
      <c r="W12" s="460">
        <v>0</v>
      </c>
    </row>
    <row r="13" spans="1:24" ht="24.75" customHeight="1">
      <c r="A13" s="452">
        <v>2023</v>
      </c>
      <c r="B13" s="255">
        <v>605</v>
      </c>
      <c r="C13" s="166">
        <v>1</v>
      </c>
      <c r="D13" s="169">
        <v>2</v>
      </c>
      <c r="E13" s="169">
        <v>0</v>
      </c>
      <c r="F13" s="275">
        <v>0</v>
      </c>
      <c r="G13" s="457">
        <v>602</v>
      </c>
      <c r="H13" s="458">
        <v>0</v>
      </c>
      <c r="I13" s="458">
        <v>0</v>
      </c>
      <c r="J13" s="458">
        <v>1</v>
      </c>
      <c r="K13" s="458">
        <v>4</v>
      </c>
      <c r="L13" s="458">
        <v>27</v>
      </c>
      <c r="M13" s="458">
        <v>139</v>
      </c>
      <c r="N13" s="458">
        <v>170</v>
      </c>
      <c r="O13" s="458">
        <v>140</v>
      </c>
      <c r="P13" s="458">
        <v>115</v>
      </c>
      <c r="Q13" s="458">
        <v>0</v>
      </c>
      <c r="R13" s="459">
        <v>0</v>
      </c>
      <c r="S13" s="459">
        <v>6</v>
      </c>
      <c r="T13" s="459">
        <v>0</v>
      </c>
      <c r="U13" s="459">
        <v>0</v>
      </c>
      <c r="V13" s="459">
        <v>0</v>
      </c>
      <c r="W13" s="460">
        <v>0</v>
      </c>
    </row>
    <row r="14" spans="1:24" s="67" customFormat="1" ht="24.75" customHeight="1">
      <c r="A14" s="461">
        <v>2024</v>
      </c>
      <c r="B14" s="347">
        <f>C14+D14+G14</f>
        <v>679</v>
      </c>
      <c r="C14" s="354">
        <v>1</v>
      </c>
      <c r="D14" s="355">
        <v>1</v>
      </c>
      <c r="E14" s="355">
        <v>0</v>
      </c>
      <c r="F14" s="356">
        <v>0</v>
      </c>
      <c r="G14" s="407">
        <f>SUM(H14:W14)</f>
        <v>677</v>
      </c>
      <c r="H14" s="408">
        <f>SUM(H15:H46)</f>
        <v>0</v>
      </c>
      <c r="I14" s="408">
        <f t="shared" ref="I14:W14" si="0">SUM(I15:I46)</f>
        <v>0</v>
      </c>
      <c r="J14" s="408">
        <f t="shared" si="0"/>
        <v>1</v>
      </c>
      <c r="K14" s="408">
        <f t="shared" si="0"/>
        <v>6</v>
      </c>
      <c r="L14" s="408">
        <f t="shared" si="0"/>
        <v>26</v>
      </c>
      <c r="M14" s="408">
        <f t="shared" si="0"/>
        <v>178</v>
      </c>
      <c r="N14" s="408">
        <f t="shared" si="0"/>
        <v>206</v>
      </c>
      <c r="O14" s="408">
        <f t="shared" si="0"/>
        <v>121</v>
      </c>
      <c r="P14" s="408">
        <f t="shared" si="0"/>
        <v>132</v>
      </c>
      <c r="Q14" s="408">
        <f t="shared" si="0"/>
        <v>0</v>
      </c>
      <c r="R14" s="408">
        <f t="shared" si="0"/>
        <v>0</v>
      </c>
      <c r="S14" s="408">
        <f t="shared" si="0"/>
        <v>2</v>
      </c>
      <c r="T14" s="408">
        <f t="shared" si="0"/>
        <v>1</v>
      </c>
      <c r="U14" s="408">
        <f t="shared" si="0"/>
        <v>4</v>
      </c>
      <c r="V14" s="408">
        <f t="shared" si="0"/>
        <v>0</v>
      </c>
      <c r="W14" s="409">
        <f t="shared" si="0"/>
        <v>0</v>
      </c>
    </row>
    <row r="15" spans="1:24" ht="24.75" customHeight="1">
      <c r="A15" s="462" t="s">
        <v>322</v>
      </c>
      <c r="B15" s="348">
        <f>G15</f>
        <v>21</v>
      </c>
      <c r="C15" s="349">
        <v>0</v>
      </c>
      <c r="D15" s="350">
        <v>0</v>
      </c>
      <c r="E15" s="350">
        <v>0</v>
      </c>
      <c r="F15" s="350">
        <v>0</v>
      </c>
      <c r="G15" s="412">
        <f>SUM(H15:W15)</f>
        <v>21</v>
      </c>
      <c r="H15" s="410">
        <v>0</v>
      </c>
      <c r="I15" s="410">
        <v>0</v>
      </c>
      <c r="J15" s="410">
        <v>0</v>
      </c>
      <c r="K15" s="410">
        <v>0</v>
      </c>
      <c r="L15" s="410">
        <v>1</v>
      </c>
      <c r="M15" s="410">
        <v>8</v>
      </c>
      <c r="N15" s="410">
        <v>10</v>
      </c>
      <c r="O15" s="410">
        <v>2</v>
      </c>
      <c r="P15" s="410">
        <v>0</v>
      </c>
      <c r="Q15" s="410">
        <v>0</v>
      </c>
      <c r="R15" s="410">
        <v>0</v>
      </c>
      <c r="S15" s="410">
        <v>0</v>
      </c>
      <c r="T15" s="410">
        <v>0</v>
      </c>
      <c r="U15" s="410">
        <v>0</v>
      </c>
      <c r="V15" s="410">
        <v>0</v>
      </c>
      <c r="W15" s="410">
        <v>0</v>
      </c>
      <c r="X15" s="463"/>
    </row>
    <row r="16" spans="1:24" ht="24.75" customHeight="1">
      <c r="A16" s="462" t="s">
        <v>22</v>
      </c>
      <c r="B16" s="348">
        <f t="shared" ref="B16:B35" si="1">G16</f>
        <v>17</v>
      </c>
      <c r="C16" s="343">
        <v>0</v>
      </c>
      <c r="D16" s="345">
        <v>0</v>
      </c>
      <c r="E16" s="345">
        <v>0</v>
      </c>
      <c r="F16" s="345">
        <v>0</v>
      </c>
      <c r="G16" s="412">
        <f t="shared" ref="G16:G45" si="2">SUM(H16:W16)</f>
        <v>17</v>
      </c>
      <c r="H16" s="411">
        <v>0</v>
      </c>
      <c r="I16" s="411">
        <v>0</v>
      </c>
      <c r="J16" s="411">
        <v>0</v>
      </c>
      <c r="K16" s="411">
        <v>0</v>
      </c>
      <c r="L16" s="411">
        <v>1</v>
      </c>
      <c r="M16" s="411">
        <v>7</v>
      </c>
      <c r="N16" s="411">
        <v>7</v>
      </c>
      <c r="O16" s="411">
        <v>2</v>
      </c>
      <c r="P16" s="411">
        <v>0</v>
      </c>
      <c r="Q16" s="411">
        <v>0</v>
      </c>
      <c r="R16" s="411">
        <v>0</v>
      </c>
      <c r="S16" s="411">
        <v>0</v>
      </c>
      <c r="T16" s="411">
        <v>0</v>
      </c>
      <c r="U16" s="411">
        <v>0</v>
      </c>
      <c r="V16" s="411">
        <v>0</v>
      </c>
      <c r="W16" s="411">
        <v>0</v>
      </c>
    </row>
    <row r="17" spans="1:24" ht="24.75" customHeight="1">
      <c r="A17" s="462" t="s">
        <v>476</v>
      </c>
      <c r="B17" s="348">
        <f t="shared" si="1"/>
        <v>13</v>
      </c>
      <c r="C17" s="343">
        <v>0</v>
      </c>
      <c r="D17" s="345">
        <v>0</v>
      </c>
      <c r="E17" s="345">
        <v>0</v>
      </c>
      <c r="F17" s="345">
        <v>0</v>
      </c>
      <c r="G17" s="412">
        <f t="shared" si="2"/>
        <v>13</v>
      </c>
      <c r="H17" s="411">
        <v>0</v>
      </c>
      <c r="I17" s="411">
        <v>0</v>
      </c>
      <c r="J17" s="411">
        <v>0</v>
      </c>
      <c r="K17" s="411">
        <v>0</v>
      </c>
      <c r="L17" s="411">
        <v>1</v>
      </c>
      <c r="M17" s="411">
        <v>4</v>
      </c>
      <c r="N17" s="411">
        <v>3</v>
      </c>
      <c r="O17" s="411">
        <v>4</v>
      </c>
      <c r="P17" s="411">
        <v>1</v>
      </c>
      <c r="Q17" s="411">
        <v>0</v>
      </c>
      <c r="R17" s="411">
        <v>0</v>
      </c>
      <c r="S17" s="411">
        <v>0</v>
      </c>
      <c r="T17" s="411">
        <v>0</v>
      </c>
      <c r="U17" s="411">
        <v>0</v>
      </c>
      <c r="V17" s="411">
        <v>0</v>
      </c>
      <c r="W17" s="411">
        <v>0</v>
      </c>
    </row>
    <row r="18" spans="1:24" ht="24.75" customHeight="1">
      <c r="A18" s="462" t="s">
        <v>479</v>
      </c>
      <c r="B18" s="348">
        <f>G18+C18+D18</f>
        <v>43</v>
      </c>
      <c r="C18" s="343">
        <v>1</v>
      </c>
      <c r="D18" s="345">
        <v>1</v>
      </c>
      <c r="E18" s="350">
        <v>0</v>
      </c>
      <c r="F18" s="350">
        <v>0</v>
      </c>
      <c r="G18" s="412">
        <f t="shared" si="2"/>
        <v>41</v>
      </c>
      <c r="H18" s="410">
        <v>0</v>
      </c>
      <c r="I18" s="410">
        <v>0</v>
      </c>
      <c r="J18" s="411">
        <v>1</v>
      </c>
      <c r="K18" s="411">
        <v>2</v>
      </c>
      <c r="L18" s="411">
        <v>1</v>
      </c>
      <c r="M18" s="411">
        <v>9</v>
      </c>
      <c r="N18" s="411">
        <v>13</v>
      </c>
      <c r="O18" s="411">
        <v>4</v>
      </c>
      <c r="P18" s="411">
        <v>9</v>
      </c>
      <c r="Q18" s="410">
        <v>0</v>
      </c>
      <c r="R18" s="410">
        <v>0</v>
      </c>
      <c r="S18" s="413">
        <v>2</v>
      </c>
      <c r="T18" s="410">
        <v>0</v>
      </c>
      <c r="U18" s="410">
        <v>0</v>
      </c>
      <c r="V18" s="410">
        <v>0</v>
      </c>
      <c r="W18" s="410">
        <v>0</v>
      </c>
    </row>
    <row r="19" spans="1:24" ht="24.75" customHeight="1">
      <c r="A19" s="462" t="s">
        <v>480</v>
      </c>
      <c r="B19" s="348">
        <f t="shared" si="1"/>
        <v>29</v>
      </c>
      <c r="C19" s="350">
        <v>0</v>
      </c>
      <c r="D19" s="345">
        <v>0</v>
      </c>
      <c r="E19" s="345">
        <v>0</v>
      </c>
      <c r="F19" s="345">
        <v>0</v>
      </c>
      <c r="G19" s="412">
        <f t="shared" si="2"/>
        <v>29</v>
      </c>
      <c r="H19" s="411">
        <v>0</v>
      </c>
      <c r="I19" s="411">
        <v>0</v>
      </c>
      <c r="J19" s="410">
        <v>0</v>
      </c>
      <c r="K19" s="410">
        <v>0</v>
      </c>
      <c r="L19" s="411">
        <v>1</v>
      </c>
      <c r="M19" s="411">
        <v>6</v>
      </c>
      <c r="N19" s="411">
        <v>6</v>
      </c>
      <c r="O19" s="411">
        <v>4</v>
      </c>
      <c r="P19" s="411">
        <v>12</v>
      </c>
      <c r="Q19" s="411">
        <v>0</v>
      </c>
      <c r="R19" s="411">
        <v>0</v>
      </c>
      <c r="S19" s="411">
        <v>0</v>
      </c>
      <c r="T19" s="411">
        <v>0</v>
      </c>
      <c r="U19" s="411">
        <v>0</v>
      </c>
      <c r="V19" s="411">
        <v>0</v>
      </c>
      <c r="W19" s="411">
        <v>0</v>
      </c>
    </row>
    <row r="20" spans="1:24" ht="24.75" customHeight="1">
      <c r="A20" s="462" t="s">
        <v>481</v>
      </c>
      <c r="B20" s="348">
        <f t="shared" si="1"/>
        <v>26</v>
      </c>
      <c r="C20" s="345">
        <v>0</v>
      </c>
      <c r="D20" s="345">
        <v>0</v>
      </c>
      <c r="E20" s="345">
        <v>0</v>
      </c>
      <c r="F20" s="345">
        <v>0</v>
      </c>
      <c r="G20" s="412">
        <f t="shared" si="2"/>
        <v>26</v>
      </c>
      <c r="H20" s="411">
        <v>0</v>
      </c>
      <c r="I20" s="411">
        <v>0</v>
      </c>
      <c r="J20" s="411">
        <v>0</v>
      </c>
      <c r="K20" s="411">
        <v>0</v>
      </c>
      <c r="L20" s="411">
        <v>1</v>
      </c>
      <c r="M20" s="411">
        <v>5</v>
      </c>
      <c r="N20" s="411">
        <v>7</v>
      </c>
      <c r="O20" s="411">
        <v>5</v>
      </c>
      <c r="P20" s="411">
        <v>8</v>
      </c>
      <c r="Q20" s="411">
        <v>0</v>
      </c>
      <c r="R20" s="411">
        <v>0</v>
      </c>
      <c r="S20" s="411">
        <v>0</v>
      </c>
      <c r="T20" s="411">
        <v>0</v>
      </c>
      <c r="U20" s="411">
        <v>0</v>
      </c>
      <c r="V20" s="411">
        <v>0</v>
      </c>
      <c r="W20" s="411">
        <v>0</v>
      </c>
    </row>
    <row r="21" spans="1:24" ht="24.75" customHeight="1">
      <c r="A21" s="462" t="s">
        <v>340</v>
      </c>
      <c r="B21" s="348">
        <f t="shared" si="1"/>
        <v>30</v>
      </c>
      <c r="C21" s="345">
        <v>0</v>
      </c>
      <c r="D21" s="345">
        <v>0</v>
      </c>
      <c r="E21" s="350">
        <v>0</v>
      </c>
      <c r="F21" s="351">
        <v>0</v>
      </c>
      <c r="G21" s="412">
        <f t="shared" si="2"/>
        <v>30</v>
      </c>
      <c r="H21" s="410">
        <v>0</v>
      </c>
      <c r="I21" s="410">
        <v>0</v>
      </c>
      <c r="J21" s="411">
        <v>0</v>
      </c>
      <c r="K21" s="411">
        <v>0</v>
      </c>
      <c r="L21" s="411">
        <v>1</v>
      </c>
      <c r="M21" s="411">
        <v>6</v>
      </c>
      <c r="N21" s="411">
        <v>9</v>
      </c>
      <c r="O21" s="411">
        <v>4</v>
      </c>
      <c r="P21" s="411">
        <v>10</v>
      </c>
      <c r="Q21" s="410">
        <v>0</v>
      </c>
      <c r="R21" s="410">
        <v>0</v>
      </c>
      <c r="S21" s="410">
        <v>0</v>
      </c>
      <c r="T21" s="410">
        <v>0</v>
      </c>
      <c r="U21" s="410">
        <v>0</v>
      </c>
      <c r="V21" s="410">
        <v>0</v>
      </c>
      <c r="W21" s="410">
        <v>0</v>
      </c>
    </row>
    <row r="22" spans="1:24" ht="24.75" customHeight="1">
      <c r="A22" s="462" t="s">
        <v>336</v>
      </c>
      <c r="B22" s="348">
        <f t="shared" si="1"/>
        <v>21</v>
      </c>
      <c r="C22" s="350">
        <v>0</v>
      </c>
      <c r="D22" s="345">
        <v>0</v>
      </c>
      <c r="E22" s="345">
        <v>0</v>
      </c>
      <c r="F22" s="351">
        <v>0</v>
      </c>
      <c r="G22" s="412">
        <f t="shared" si="2"/>
        <v>21</v>
      </c>
      <c r="H22" s="411">
        <v>0</v>
      </c>
      <c r="I22" s="411">
        <v>0</v>
      </c>
      <c r="J22" s="410">
        <v>0</v>
      </c>
      <c r="K22" s="410">
        <v>0</v>
      </c>
      <c r="L22" s="411">
        <v>1</v>
      </c>
      <c r="M22" s="411">
        <v>5</v>
      </c>
      <c r="N22" s="411">
        <v>6</v>
      </c>
      <c r="O22" s="411">
        <v>7</v>
      </c>
      <c r="P22" s="411">
        <v>2</v>
      </c>
      <c r="Q22" s="411">
        <v>0</v>
      </c>
      <c r="R22" s="411">
        <v>0</v>
      </c>
      <c r="S22" s="411">
        <v>0</v>
      </c>
      <c r="T22" s="411">
        <v>0</v>
      </c>
      <c r="U22" s="411">
        <v>0</v>
      </c>
      <c r="V22" s="411">
        <v>0</v>
      </c>
      <c r="W22" s="411">
        <v>0</v>
      </c>
    </row>
    <row r="23" spans="1:24" ht="24.75" customHeight="1">
      <c r="A23" s="462" t="s">
        <v>323</v>
      </c>
      <c r="B23" s="348">
        <f t="shared" si="1"/>
        <v>25</v>
      </c>
      <c r="C23" s="345">
        <v>0</v>
      </c>
      <c r="D23" s="345">
        <v>0</v>
      </c>
      <c r="E23" s="345">
        <v>0</v>
      </c>
      <c r="F23" s="351">
        <v>0</v>
      </c>
      <c r="G23" s="412">
        <f t="shared" si="2"/>
        <v>25</v>
      </c>
      <c r="H23" s="411">
        <v>0</v>
      </c>
      <c r="I23" s="411">
        <v>0</v>
      </c>
      <c r="J23" s="411">
        <v>0</v>
      </c>
      <c r="K23" s="411">
        <v>0</v>
      </c>
      <c r="L23" s="410">
        <v>2</v>
      </c>
      <c r="M23" s="410">
        <v>8</v>
      </c>
      <c r="N23" s="410">
        <v>8</v>
      </c>
      <c r="O23" s="410">
        <v>3</v>
      </c>
      <c r="P23" s="410">
        <v>4</v>
      </c>
      <c r="Q23" s="411">
        <v>0</v>
      </c>
      <c r="R23" s="411">
        <v>0</v>
      </c>
      <c r="S23" s="411">
        <v>0</v>
      </c>
      <c r="T23" s="411">
        <v>0</v>
      </c>
      <c r="U23" s="411">
        <v>0</v>
      </c>
      <c r="V23" s="411">
        <v>0</v>
      </c>
      <c r="W23" s="411">
        <v>0</v>
      </c>
      <c r="X23" s="463"/>
    </row>
    <row r="24" spans="1:24" ht="24.75" customHeight="1">
      <c r="A24" s="462" t="s">
        <v>324</v>
      </c>
      <c r="B24" s="348">
        <f t="shared" si="1"/>
        <v>15</v>
      </c>
      <c r="C24" s="345">
        <v>0</v>
      </c>
      <c r="D24" s="345">
        <v>0</v>
      </c>
      <c r="E24" s="350">
        <v>0</v>
      </c>
      <c r="F24" s="351">
        <v>0</v>
      </c>
      <c r="G24" s="412">
        <f t="shared" si="2"/>
        <v>15</v>
      </c>
      <c r="H24" s="410">
        <v>0</v>
      </c>
      <c r="I24" s="410">
        <v>0</v>
      </c>
      <c r="J24" s="411">
        <v>0</v>
      </c>
      <c r="K24" s="411">
        <v>0</v>
      </c>
      <c r="L24" s="411">
        <v>1</v>
      </c>
      <c r="M24" s="411">
        <v>3</v>
      </c>
      <c r="N24" s="411">
        <v>6</v>
      </c>
      <c r="O24" s="411">
        <v>4</v>
      </c>
      <c r="P24" s="411">
        <v>1</v>
      </c>
      <c r="Q24" s="410">
        <v>0</v>
      </c>
      <c r="R24" s="410">
        <v>0</v>
      </c>
      <c r="S24" s="410">
        <v>0</v>
      </c>
      <c r="T24" s="410">
        <v>0</v>
      </c>
      <c r="U24" s="410">
        <v>0</v>
      </c>
      <c r="V24" s="410">
        <v>0</v>
      </c>
      <c r="W24" s="410">
        <v>0</v>
      </c>
    </row>
    <row r="25" spans="1:24" ht="24.75" customHeight="1">
      <c r="A25" s="462" t="s">
        <v>325</v>
      </c>
      <c r="B25" s="348">
        <f t="shared" si="1"/>
        <v>17</v>
      </c>
      <c r="C25" s="350">
        <v>0</v>
      </c>
      <c r="D25" s="345">
        <v>0</v>
      </c>
      <c r="E25" s="345">
        <v>0</v>
      </c>
      <c r="F25" s="351">
        <v>0</v>
      </c>
      <c r="G25" s="412">
        <f t="shared" si="2"/>
        <v>17</v>
      </c>
      <c r="H25" s="411">
        <v>0</v>
      </c>
      <c r="I25" s="411">
        <v>0</v>
      </c>
      <c r="J25" s="411">
        <v>0</v>
      </c>
      <c r="K25" s="411">
        <v>0</v>
      </c>
      <c r="L25" s="411">
        <v>1</v>
      </c>
      <c r="M25" s="411">
        <v>6</v>
      </c>
      <c r="N25" s="411">
        <v>6</v>
      </c>
      <c r="O25" s="411">
        <v>2</v>
      </c>
      <c r="P25" s="411">
        <v>2</v>
      </c>
      <c r="Q25" s="411">
        <v>0</v>
      </c>
      <c r="R25" s="411">
        <v>0</v>
      </c>
      <c r="S25" s="411">
        <v>0</v>
      </c>
      <c r="T25" s="411">
        <v>0</v>
      </c>
      <c r="U25" s="411">
        <v>0</v>
      </c>
      <c r="V25" s="411">
        <v>0</v>
      </c>
      <c r="W25" s="411">
        <v>0</v>
      </c>
    </row>
    <row r="26" spans="1:24" ht="24.75" customHeight="1">
      <c r="A26" s="462" t="s">
        <v>326</v>
      </c>
      <c r="B26" s="348">
        <f t="shared" si="1"/>
        <v>15</v>
      </c>
      <c r="C26" s="345">
        <v>0</v>
      </c>
      <c r="D26" s="345">
        <v>0</v>
      </c>
      <c r="E26" s="345">
        <v>0</v>
      </c>
      <c r="F26" s="351">
        <v>0</v>
      </c>
      <c r="G26" s="412">
        <f t="shared" si="2"/>
        <v>15</v>
      </c>
      <c r="H26" s="411">
        <v>0</v>
      </c>
      <c r="I26" s="411">
        <v>0</v>
      </c>
      <c r="J26" s="411">
        <v>0</v>
      </c>
      <c r="K26" s="411">
        <v>0</v>
      </c>
      <c r="L26" s="411">
        <v>1</v>
      </c>
      <c r="M26" s="411">
        <v>5</v>
      </c>
      <c r="N26" s="411">
        <v>4</v>
      </c>
      <c r="O26" s="411">
        <v>2</v>
      </c>
      <c r="P26" s="411">
        <v>3</v>
      </c>
      <c r="Q26" s="411">
        <v>0</v>
      </c>
      <c r="R26" s="411">
        <v>0</v>
      </c>
      <c r="S26" s="411">
        <v>0</v>
      </c>
      <c r="T26" s="411">
        <v>0</v>
      </c>
      <c r="U26" s="411">
        <v>0</v>
      </c>
      <c r="V26" s="411">
        <v>0</v>
      </c>
      <c r="W26" s="411">
        <v>0</v>
      </c>
    </row>
    <row r="27" spans="1:24" ht="24.75" customHeight="1">
      <c r="A27" s="462" t="s">
        <v>328</v>
      </c>
      <c r="B27" s="348">
        <f t="shared" si="1"/>
        <v>18</v>
      </c>
      <c r="C27" s="345">
        <v>0</v>
      </c>
      <c r="D27" s="345">
        <v>0</v>
      </c>
      <c r="E27" s="350">
        <v>0</v>
      </c>
      <c r="F27" s="351">
        <v>0</v>
      </c>
      <c r="G27" s="412">
        <f t="shared" si="2"/>
        <v>18</v>
      </c>
      <c r="H27" s="410">
        <v>0</v>
      </c>
      <c r="I27" s="410">
        <v>0</v>
      </c>
      <c r="J27" s="411">
        <v>0</v>
      </c>
      <c r="K27" s="411">
        <v>1</v>
      </c>
      <c r="L27" s="411">
        <v>1</v>
      </c>
      <c r="M27" s="411">
        <v>5</v>
      </c>
      <c r="N27" s="411">
        <v>6</v>
      </c>
      <c r="O27" s="411">
        <v>3</v>
      </c>
      <c r="P27" s="411">
        <v>2</v>
      </c>
      <c r="Q27" s="410">
        <v>0</v>
      </c>
      <c r="R27" s="410">
        <v>0</v>
      </c>
      <c r="S27" s="410">
        <v>0</v>
      </c>
      <c r="T27" s="410">
        <v>0</v>
      </c>
      <c r="U27" s="410">
        <v>0</v>
      </c>
      <c r="V27" s="410">
        <v>0</v>
      </c>
      <c r="W27" s="410">
        <v>0</v>
      </c>
    </row>
    <row r="28" spans="1:24" ht="24.75" customHeight="1">
      <c r="A28" s="462" t="s">
        <v>329</v>
      </c>
      <c r="B28" s="348">
        <f t="shared" si="1"/>
        <v>22</v>
      </c>
      <c r="C28" s="350">
        <v>0</v>
      </c>
      <c r="D28" s="345">
        <v>0</v>
      </c>
      <c r="E28" s="345">
        <v>0</v>
      </c>
      <c r="F28" s="351">
        <v>0</v>
      </c>
      <c r="G28" s="412">
        <f t="shared" si="2"/>
        <v>22</v>
      </c>
      <c r="H28" s="411">
        <v>0</v>
      </c>
      <c r="I28" s="411">
        <v>0</v>
      </c>
      <c r="J28" s="411">
        <v>0</v>
      </c>
      <c r="K28" s="411">
        <v>0</v>
      </c>
      <c r="L28" s="411">
        <v>1</v>
      </c>
      <c r="M28" s="411">
        <v>7</v>
      </c>
      <c r="N28" s="411">
        <v>4</v>
      </c>
      <c r="O28" s="411">
        <v>4</v>
      </c>
      <c r="P28" s="411">
        <v>6</v>
      </c>
      <c r="Q28" s="411">
        <v>0</v>
      </c>
      <c r="R28" s="411">
        <v>0</v>
      </c>
      <c r="S28" s="411">
        <v>0</v>
      </c>
      <c r="T28" s="411">
        <v>0</v>
      </c>
      <c r="U28" s="411">
        <v>0</v>
      </c>
      <c r="V28" s="411">
        <v>0</v>
      </c>
      <c r="W28" s="411">
        <v>0</v>
      </c>
    </row>
    <row r="29" spans="1:24" ht="24.75" customHeight="1">
      <c r="A29" s="462" t="s">
        <v>332</v>
      </c>
      <c r="B29" s="348">
        <f t="shared" si="1"/>
        <v>21</v>
      </c>
      <c r="C29" s="345">
        <v>0</v>
      </c>
      <c r="D29" s="345">
        <v>0</v>
      </c>
      <c r="E29" s="345">
        <v>0</v>
      </c>
      <c r="F29" s="351">
        <v>0</v>
      </c>
      <c r="G29" s="412">
        <f t="shared" si="2"/>
        <v>21</v>
      </c>
      <c r="H29" s="411">
        <v>0</v>
      </c>
      <c r="I29" s="411">
        <v>0</v>
      </c>
      <c r="J29" s="411">
        <v>0</v>
      </c>
      <c r="K29" s="411">
        <v>0</v>
      </c>
      <c r="L29" s="411">
        <v>1</v>
      </c>
      <c r="M29" s="411">
        <v>7</v>
      </c>
      <c r="N29" s="411">
        <v>8</v>
      </c>
      <c r="O29" s="411">
        <v>2</v>
      </c>
      <c r="P29" s="411">
        <v>3</v>
      </c>
      <c r="Q29" s="411">
        <v>0</v>
      </c>
      <c r="R29" s="411">
        <v>0</v>
      </c>
      <c r="S29" s="411">
        <v>0</v>
      </c>
      <c r="T29" s="411">
        <v>0</v>
      </c>
      <c r="U29" s="411">
        <v>0</v>
      </c>
      <c r="V29" s="411">
        <v>0</v>
      </c>
      <c r="W29" s="411">
        <v>0</v>
      </c>
    </row>
    <row r="30" spans="1:24" ht="24.75" customHeight="1">
      <c r="A30" s="462" t="s">
        <v>327</v>
      </c>
      <c r="B30" s="348">
        <f t="shared" si="1"/>
        <v>14</v>
      </c>
      <c r="C30" s="345">
        <v>0</v>
      </c>
      <c r="D30" s="345">
        <v>0</v>
      </c>
      <c r="E30" s="350">
        <v>0</v>
      </c>
      <c r="F30" s="351">
        <v>0</v>
      </c>
      <c r="G30" s="412">
        <f t="shared" si="2"/>
        <v>14</v>
      </c>
      <c r="H30" s="410">
        <v>0</v>
      </c>
      <c r="I30" s="410">
        <v>0</v>
      </c>
      <c r="J30" s="411">
        <v>0</v>
      </c>
      <c r="K30" s="411">
        <v>0</v>
      </c>
      <c r="L30" s="411">
        <v>1</v>
      </c>
      <c r="M30" s="411">
        <v>4</v>
      </c>
      <c r="N30" s="411">
        <v>4</v>
      </c>
      <c r="O30" s="411">
        <v>2</v>
      </c>
      <c r="P30" s="411">
        <v>3</v>
      </c>
      <c r="Q30" s="410">
        <v>0</v>
      </c>
      <c r="R30" s="410">
        <v>0</v>
      </c>
      <c r="S30" s="410">
        <v>0</v>
      </c>
      <c r="T30" s="410">
        <v>0</v>
      </c>
      <c r="U30" s="410">
        <v>0</v>
      </c>
      <c r="V30" s="410">
        <v>0</v>
      </c>
      <c r="W30" s="410">
        <v>0</v>
      </c>
    </row>
    <row r="31" spans="1:24" ht="24.75" customHeight="1">
      <c r="A31" s="462" t="s">
        <v>482</v>
      </c>
      <c r="B31" s="348">
        <f t="shared" si="1"/>
        <v>5</v>
      </c>
      <c r="C31" s="350">
        <v>0</v>
      </c>
      <c r="D31" s="345">
        <v>0</v>
      </c>
      <c r="E31" s="345">
        <v>0</v>
      </c>
      <c r="F31" s="351">
        <v>0</v>
      </c>
      <c r="G31" s="412">
        <f t="shared" si="2"/>
        <v>5</v>
      </c>
      <c r="H31" s="411">
        <v>0</v>
      </c>
      <c r="I31" s="411">
        <v>0</v>
      </c>
      <c r="J31" s="411">
        <v>0</v>
      </c>
      <c r="K31" s="411">
        <v>0</v>
      </c>
      <c r="L31" s="411">
        <v>0</v>
      </c>
      <c r="M31" s="410">
        <v>1</v>
      </c>
      <c r="N31" s="410">
        <v>2</v>
      </c>
      <c r="O31" s="410">
        <v>1</v>
      </c>
      <c r="P31" s="410">
        <v>1</v>
      </c>
      <c r="Q31" s="411">
        <v>0</v>
      </c>
      <c r="R31" s="411">
        <v>0</v>
      </c>
      <c r="S31" s="411">
        <v>0</v>
      </c>
      <c r="T31" s="411">
        <v>0</v>
      </c>
      <c r="U31" s="411">
        <v>0</v>
      </c>
      <c r="V31" s="411">
        <v>0</v>
      </c>
      <c r="W31" s="411">
        <v>0</v>
      </c>
      <c r="X31" s="463"/>
    </row>
    <row r="32" spans="1:24" ht="24.75" customHeight="1">
      <c r="A32" s="462" t="s">
        <v>333</v>
      </c>
      <c r="B32" s="348">
        <f t="shared" si="1"/>
        <v>23</v>
      </c>
      <c r="C32" s="345">
        <v>0</v>
      </c>
      <c r="D32" s="345">
        <v>0</v>
      </c>
      <c r="E32" s="345">
        <v>0</v>
      </c>
      <c r="F32" s="351">
        <v>0</v>
      </c>
      <c r="G32" s="412">
        <f t="shared" si="2"/>
        <v>23</v>
      </c>
      <c r="H32" s="411">
        <v>0</v>
      </c>
      <c r="I32" s="411">
        <v>0</v>
      </c>
      <c r="J32" s="411">
        <v>0</v>
      </c>
      <c r="K32" s="411">
        <v>1</v>
      </c>
      <c r="L32" s="411">
        <v>1</v>
      </c>
      <c r="M32" s="411">
        <v>7</v>
      </c>
      <c r="N32" s="411">
        <v>4</v>
      </c>
      <c r="O32" s="411">
        <v>5</v>
      </c>
      <c r="P32" s="411">
        <v>5</v>
      </c>
      <c r="Q32" s="411">
        <v>0</v>
      </c>
      <c r="R32" s="411">
        <v>0</v>
      </c>
      <c r="S32" s="411">
        <v>0</v>
      </c>
      <c r="T32" s="411">
        <v>0</v>
      </c>
      <c r="U32" s="411">
        <v>0</v>
      </c>
      <c r="V32" s="411">
        <v>0</v>
      </c>
      <c r="W32" s="411">
        <v>0</v>
      </c>
    </row>
    <row r="33" spans="1:23" ht="24.75" customHeight="1">
      <c r="A33" s="462" t="s">
        <v>334</v>
      </c>
      <c r="B33" s="348">
        <f t="shared" si="1"/>
        <v>33</v>
      </c>
      <c r="C33" s="345">
        <v>0</v>
      </c>
      <c r="D33" s="345">
        <v>0</v>
      </c>
      <c r="E33" s="350">
        <v>0</v>
      </c>
      <c r="F33" s="351">
        <v>0</v>
      </c>
      <c r="G33" s="412">
        <f t="shared" si="2"/>
        <v>33</v>
      </c>
      <c r="H33" s="410">
        <v>0</v>
      </c>
      <c r="I33" s="410">
        <v>0</v>
      </c>
      <c r="J33" s="411">
        <v>0</v>
      </c>
      <c r="K33" s="411">
        <v>0</v>
      </c>
      <c r="L33" s="411">
        <v>0</v>
      </c>
      <c r="M33" s="411">
        <v>10</v>
      </c>
      <c r="N33" s="411">
        <v>8</v>
      </c>
      <c r="O33" s="411">
        <v>12</v>
      </c>
      <c r="P33" s="411">
        <v>3</v>
      </c>
      <c r="Q33" s="410">
        <v>0</v>
      </c>
      <c r="R33" s="410">
        <v>0</v>
      </c>
      <c r="S33" s="410">
        <v>0</v>
      </c>
      <c r="T33" s="410">
        <v>0</v>
      </c>
      <c r="U33" s="410">
        <v>0</v>
      </c>
      <c r="V33" s="410">
        <v>0</v>
      </c>
      <c r="W33" s="410">
        <v>0</v>
      </c>
    </row>
    <row r="34" spans="1:23" ht="24.75" customHeight="1">
      <c r="A34" s="462" t="s">
        <v>335</v>
      </c>
      <c r="B34" s="348">
        <f t="shared" si="1"/>
        <v>22</v>
      </c>
      <c r="C34" s="345">
        <v>0</v>
      </c>
      <c r="D34" s="345">
        <v>0</v>
      </c>
      <c r="E34" s="345">
        <v>0</v>
      </c>
      <c r="F34" s="351">
        <v>0</v>
      </c>
      <c r="G34" s="412">
        <f t="shared" si="2"/>
        <v>22</v>
      </c>
      <c r="H34" s="411">
        <v>0</v>
      </c>
      <c r="I34" s="411">
        <v>0</v>
      </c>
      <c r="J34" s="411">
        <v>0</v>
      </c>
      <c r="K34" s="411">
        <v>0</v>
      </c>
      <c r="L34" s="411">
        <v>1</v>
      </c>
      <c r="M34" s="411">
        <v>5</v>
      </c>
      <c r="N34" s="411">
        <v>9</v>
      </c>
      <c r="O34" s="411">
        <v>2</v>
      </c>
      <c r="P34" s="411">
        <v>5</v>
      </c>
      <c r="Q34" s="411">
        <v>0</v>
      </c>
      <c r="R34" s="411">
        <v>0</v>
      </c>
      <c r="S34" s="411">
        <v>0</v>
      </c>
      <c r="T34" s="411">
        <v>0</v>
      </c>
      <c r="U34" s="411">
        <v>0</v>
      </c>
      <c r="V34" s="411">
        <v>0</v>
      </c>
      <c r="W34" s="411">
        <v>0</v>
      </c>
    </row>
    <row r="35" spans="1:23" ht="24.75" customHeight="1">
      <c r="A35" s="462" t="s">
        <v>337</v>
      </c>
      <c r="B35" s="348">
        <f t="shared" si="1"/>
        <v>20</v>
      </c>
      <c r="C35" s="345">
        <v>0</v>
      </c>
      <c r="D35" s="345">
        <v>0</v>
      </c>
      <c r="E35" s="345">
        <v>0</v>
      </c>
      <c r="F35" s="351">
        <v>0</v>
      </c>
      <c r="G35" s="412">
        <f t="shared" si="2"/>
        <v>20</v>
      </c>
      <c r="H35" s="411">
        <v>0</v>
      </c>
      <c r="I35" s="411">
        <v>0</v>
      </c>
      <c r="J35" s="411">
        <v>0</v>
      </c>
      <c r="K35" s="411">
        <v>0</v>
      </c>
      <c r="L35" s="411">
        <v>1</v>
      </c>
      <c r="M35" s="411">
        <v>5</v>
      </c>
      <c r="N35" s="411">
        <v>5</v>
      </c>
      <c r="O35" s="411">
        <v>2</v>
      </c>
      <c r="P35" s="411">
        <v>7</v>
      </c>
      <c r="Q35" s="411">
        <v>0</v>
      </c>
      <c r="R35" s="411">
        <v>0</v>
      </c>
      <c r="S35" s="411">
        <v>0</v>
      </c>
      <c r="T35" s="411">
        <v>0</v>
      </c>
      <c r="U35" s="411">
        <v>0</v>
      </c>
      <c r="V35" s="411">
        <v>0</v>
      </c>
      <c r="W35" s="411">
        <v>0</v>
      </c>
    </row>
    <row r="36" spans="1:23" ht="24.75" customHeight="1">
      <c r="A36" s="462" t="s">
        <v>338</v>
      </c>
      <c r="B36" s="348">
        <f>C36+D36+G36</f>
        <v>23</v>
      </c>
      <c r="C36" s="345">
        <v>0</v>
      </c>
      <c r="D36" s="345">
        <v>0</v>
      </c>
      <c r="E36" s="350">
        <v>0</v>
      </c>
      <c r="F36" s="351">
        <v>0</v>
      </c>
      <c r="G36" s="412">
        <f t="shared" ref="G36:G39" si="3">SUM(H36:W36)</f>
        <v>23</v>
      </c>
      <c r="H36" s="410">
        <v>0</v>
      </c>
      <c r="I36" s="410">
        <v>0</v>
      </c>
      <c r="J36" s="411">
        <v>0</v>
      </c>
      <c r="K36" s="411">
        <v>0</v>
      </c>
      <c r="L36" s="411">
        <v>1</v>
      </c>
      <c r="M36" s="411">
        <v>5</v>
      </c>
      <c r="N36" s="411">
        <v>10</v>
      </c>
      <c r="O36" s="411">
        <v>3</v>
      </c>
      <c r="P36" s="411">
        <v>4</v>
      </c>
      <c r="Q36" s="410">
        <v>0</v>
      </c>
      <c r="R36" s="410">
        <v>0</v>
      </c>
      <c r="S36" s="410">
        <v>0</v>
      </c>
      <c r="T36" s="410">
        <v>0</v>
      </c>
      <c r="U36" s="410">
        <v>0</v>
      </c>
      <c r="V36" s="410">
        <v>0</v>
      </c>
      <c r="W36" s="410">
        <v>0</v>
      </c>
    </row>
    <row r="37" spans="1:23" ht="24.75" customHeight="1">
      <c r="A37" s="462" t="s">
        <v>483</v>
      </c>
      <c r="B37" s="348">
        <f>G37</f>
        <v>8</v>
      </c>
      <c r="C37" s="345">
        <v>0</v>
      </c>
      <c r="D37" s="345">
        <v>0</v>
      </c>
      <c r="E37" s="345">
        <v>0</v>
      </c>
      <c r="F37" s="351">
        <v>0</v>
      </c>
      <c r="G37" s="412">
        <f t="shared" si="3"/>
        <v>8</v>
      </c>
      <c r="H37" s="411">
        <v>0</v>
      </c>
      <c r="I37" s="411">
        <v>0</v>
      </c>
      <c r="J37" s="411">
        <v>0</v>
      </c>
      <c r="K37" s="411">
        <v>0</v>
      </c>
      <c r="L37" s="411">
        <v>1</v>
      </c>
      <c r="M37" s="411">
        <v>2</v>
      </c>
      <c r="N37" s="411">
        <v>2</v>
      </c>
      <c r="O37" s="411">
        <v>2</v>
      </c>
      <c r="P37" s="411">
        <v>1</v>
      </c>
      <c r="Q37" s="411">
        <v>0</v>
      </c>
      <c r="R37" s="411">
        <v>0</v>
      </c>
      <c r="S37" s="411">
        <v>0</v>
      </c>
      <c r="T37" s="411">
        <v>0</v>
      </c>
      <c r="U37" s="411">
        <v>0</v>
      </c>
      <c r="V37" s="411">
        <v>0</v>
      </c>
      <c r="W37" s="411">
        <v>0</v>
      </c>
    </row>
    <row r="38" spans="1:23" ht="24.75" customHeight="1">
      <c r="A38" s="462" t="s">
        <v>484</v>
      </c>
      <c r="B38" s="348">
        <f t="shared" ref="B38:B39" si="4">G38</f>
        <v>23</v>
      </c>
      <c r="C38" s="345">
        <v>0</v>
      </c>
      <c r="D38" s="345">
        <v>0</v>
      </c>
      <c r="E38" s="345">
        <v>0</v>
      </c>
      <c r="F38" s="351">
        <v>0</v>
      </c>
      <c r="G38" s="412">
        <f t="shared" si="3"/>
        <v>23</v>
      </c>
      <c r="H38" s="411">
        <v>0</v>
      </c>
      <c r="I38" s="411">
        <v>0</v>
      </c>
      <c r="J38" s="411">
        <v>0</v>
      </c>
      <c r="K38" s="411">
        <v>1</v>
      </c>
      <c r="L38" s="411">
        <v>1</v>
      </c>
      <c r="M38" s="411">
        <v>4</v>
      </c>
      <c r="N38" s="411">
        <v>10</v>
      </c>
      <c r="O38" s="411">
        <v>3</v>
      </c>
      <c r="P38" s="411">
        <v>4</v>
      </c>
      <c r="Q38" s="411">
        <v>0</v>
      </c>
      <c r="R38" s="411">
        <v>0</v>
      </c>
      <c r="S38" s="411">
        <v>0</v>
      </c>
      <c r="T38" s="411">
        <v>0</v>
      </c>
      <c r="U38" s="411">
        <v>0</v>
      </c>
      <c r="V38" s="411">
        <v>0</v>
      </c>
      <c r="W38" s="411">
        <v>0</v>
      </c>
    </row>
    <row r="39" spans="1:23" ht="24.75" customHeight="1">
      <c r="A39" s="462" t="s">
        <v>339</v>
      </c>
      <c r="B39" s="348">
        <f t="shared" si="4"/>
        <v>21</v>
      </c>
      <c r="C39" s="345">
        <v>0</v>
      </c>
      <c r="D39" s="345">
        <v>0</v>
      </c>
      <c r="E39" s="350">
        <v>0</v>
      </c>
      <c r="F39" s="351">
        <v>0</v>
      </c>
      <c r="G39" s="412">
        <f t="shared" si="3"/>
        <v>21</v>
      </c>
      <c r="H39" s="410">
        <v>0</v>
      </c>
      <c r="I39" s="410">
        <v>0</v>
      </c>
      <c r="J39" s="411">
        <v>0</v>
      </c>
      <c r="K39" s="411">
        <v>0</v>
      </c>
      <c r="L39" s="411">
        <v>0</v>
      </c>
      <c r="M39" s="411">
        <v>7</v>
      </c>
      <c r="N39" s="411">
        <v>8</v>
      </c>
      <c r="O39" s="411">
        <v>3</v>
      </c>
      <c r="P39" s="411">
        <v>3</v>
      </c>
      <c r="Q39" s="410">
        <v>0</v>
      </c>
      <c r="R39" s="410">
        <v>0</v>
      </c>
      <c r="S39" s="410">
        <v>0</v>
      </c>
      <c r="T39" s="410">
        <v>0</v>
      </c>
      <c r="U39" s="410">
        <v>0</v>
      </c>
      <c r="V39" s="410">
        <v>0</v>
      </c>
      <c r="W39" s="410">
        <v>0</v>
      </c>
    </row>
    <row r="40" spans="1:23" ht="24.75" customHeight="1">
      <c r="A40" s="462" t="s">
        <v>485</v>
      </c>
      <c r="B40" s="348">
        <f>C40+D40+G40</f>
        <v>22</v>
      </c>
      <c r="C40" s="345">
        <v>0</v>
      </c>
      <c r="D40" s="345">
        <v>0</v>
      </c>
      <c r="E40" s="345">
        <v>0</v>
      </c>
      <c r="F40" s="351">
        <v>0</v>
      </c>
      <c r="G40" s="412">
        <f t="shared" si="2"/>
        <v>22</v>
      </c>
      <c r="H40" s="411">
        <v>0</v>
      </c>
      <c r="I40" s="411">
        <v>0</v>
      </c>
      <c r="J40" s="411">
        <v>0</v>
      </c>
      <c r="K40" s="411">
        <v>0</v>
      </c>
      <c r="L40" s="411">
        <v>0</v>
      </c>
      <c r="M40" s="411">
        <v>6</v>
      </c>
      <c r="N40" s="411">
        <v>4</v>
      </c>
      <c r="O40" s="411">
        <v>8</v>
      </c>
      <c r="P40" s="411">
        <v>4</v>
      </c>
      <c r="Q40" s="411">
        <v>0</v>
      </c>
      <c r="R40" s="411">
        <v>0</v>
      </c>
      <c r="S40" s="411">
        <v>0</v>
      </c>
      <c r="T40" s="411">
        <v>0</v>
      </c>
      <c r="U40" s="411">
        <v>0</v>
      </c>
      <c r="V40" s="411">
        <v>0</v>
      </c>
      <c r="W40" s="411">
        <v>0</v>
      </c>
    </row>
    <row r="41" spans="1:23" ht="24.75" customHeight="1">
      <c r="A41" s="462" t="s">
        <v>330</v>
      </c>
      <c r="B41" s="348">
        <f>G41</f>
        <v>19</v>
      </c>
      <c r="C41" s="345">
        <v>0</v>
      </c>
      <c r="D41" s="345">
        <v>0</v>
      </c>
      <c r="E41" s="345">
        <v>0</v>
      </c>
      <c r="F41" s="351">
        <v>0</v>
      </c>
      <c r="G41" s="412">
        <f t="shared" si="2"/>
        <v>19</v>
      </c>
      <c r="H41" s="411">
        <v>0</v>
      </c>
      <c r="I41" s="411">
        <v>0</v>
      </c>
      <c r="J41" s="411">
        <v>0</v>
      </c>
      <c r="K41" s="411">
        <v>0</v>
      </c>
      <c r="L41" s="411">
        <v>1</v>
      </c>
      <c r="M41" s="411">
        <v>5</v>
      </c>
      <c r="N41" s="411">
        <v>7</v>
      </c>
      <c r="O41" s="411">
        <v>3</v>
      </c>
      <c r="P41" s="411">
        <v>3</v>
      </c>
      <c r="Q41" s="411">
        <v>0</v>
      </c>
      <c r="R41" s="411">
        <v>0</v>
      </c>
      <c r="S41" s="411">
        <v>0</v>
      </c>
      <c r="T41" s="411">
        <v>0</v>
      </c>
      <c r="U41" s="411">
        <v>0</v>
      </c>
      <c r="V41" s="411">
        <v>0</v>
      </c>
      <c r="W41" s="411">
        <v>0</v>
      </c>
    </row>
    <row r="42" spans="1:23" ht="24.75" customHeight="1">
      <c r="A42" s="462" t="s">
        <v>331</v>
      </c>
      <c r="B42" s="348">
        <f t="shared" ref="B42:B45" si="5">G42</f>
        <v>40</v>
      </c>
      <c r="C42" s="345">
        <v>0</v>
      </c>
      <c r="D42" s="345">
        <v>0</v>
      </c>
      <c r="E42" s="350">
        <v>0</v>
      </c>
      <c r="F42" s="351">
        <v>0</v>
      </c>
      <c r="G42" s="412">
        <f t="shared" ref="G42" si="6">SUM(H42:W42)</f>
        <v>40</v>
      </c>
      <c r="H42" s="410">
        <v>0</v>
      </c>
      <c r="I42" s="410">
        <v>0</v>
      </c>
      <c r="J42" s="411">
        <v>0</v>
      </c>
      <c r="K42" s="411">
        <v>0</v>
      </c>
      <c r="L42" s="411">
        <v>1</v>
      </c>
      <c r="M42" s="411">
        <v>6</v>
      </c>
      <c r="N42" s="411">
        <v>9</v>
      </c>
      <c r="O42" s="411">
        <v>12</v>
      </c>
      <c r="P42" s="411">
        <v>12</v>
      </c>
      <c r="Q42" s="410">
        <v>0</v>
      </c>
      <c r="R42" s="410">
        <v>0</v>
      </c>
      <c r="S42" s="410">
        <v>0</v>
      </c>
      <c r="T42" s="410">
        <v>0</v>
      </c>
      <c r="U42" s="410">
        <v>0</v>
      </c>
      <c r="V42" s="410">
        <v>0</v>
      </c>
      <c r="W42" s="410">
        <v>0</v>
      </c>
    </row>
    <row r="43" spans="1:23" ht="24.75" customHeight="1">
      <c r="A43" s="462" t="s">
        <v>486</v>
      </c>
      <c r="B43" s="348">
        <f t="shared" si="5"/>
        <v>22</v>
      </c>
      <c r="C43" s="345">
        <v>0</v>
      </c>
      <c r="D43" s="345">
        <v>0</v>
      </c>
      <c r="E43" s="345">
        <v>0</v>
      </c>
      <c r="F43" s="351">
        <v>0</v>
      </c>
      <c r="G43" s="412">
        <f t="shared" si="2"/>
        <v>22</v>
      </c>
      <c r="H43" s="411">
        <v>0</v>
      </c>
      <c r="I43" s="411">
        <v>0</v>
      </c>
      <c r="J43" s="411">
        <v>0</v>
      </c>
      <c r="K43" s="411">
        <v>1</v>
      </c>
      <c r="L43" s="411">
        <v>0</v>
      </c>
      <c r="M43" s="411">
        <v>5</v>
      </c>
      <c r="N43" s="411">
        <v>6</v>
      </c>
      <c r="O43" s="411">
        <v>4</v>
      </c>
      <c r="P43" s="411">
        <v>4</v>
      </c>
      <c r="Q43" s="411">
        <v>0</v>
      </c>
      <c r="R43" s="411">
        <v>0</v>
      </c>
      <c r="S43" s="411">
        <v>0</v>
      </c>
      <c r="T43" s="411">
        <v>0</v>
      </c>
      <c r="U43" s="411">
        <v>2</v>
      </c>
      <c r="V43" s="411">
        <v>0</v>
      </c>
      <c r="W43" s="411">
        <v>0</v>
      </c>
    </row>
    <row r="44" spans="1:23" ht="24.75" customHeight="1">
      <c r="A44" s="462" t="s">
        <v>487</v>
      </c>
      <c r="B44" s="348">
        <f t="shared" si="5"/>
        <v>17</v>
      </c>
      <c r="C44" s="345">
        <v>0</v>
      </c>
      <c r="D44" s="345">
        <v>0</v>
      </c>
      <c r="E44" s="345">
        <v>0</v>
      </c>
      <c r="F44" s="351">
        <v>0</v>
      </c>
      <c r="G44" s="412">
        <f t="shared" si="2"/>
        <v>17</v>
      </c>
      <c r="H44" s="411">
        <v>0</v>
      </c>
      <c r="I44" s="411">
        <v>0</v>
      </c>
      <c r="J44" s="411">
        <v>0</v>
      </c>
      <c r="K44" s="411">
        <v>0</v>
      </c>
      <c r="L44" s="411">
        <v>0</v>
      </c>
      <c r="M44" s="411">
        <v>6</v>
      </c>
      <c r="N44" s="411">
        <v>6</v>
      </c>
      <c r="O44" s="411">
        <v>2</v>
      </c>
      <c r="P44" s="411">
        <v>2</v>
      </c>
      <c r="Q44" s="411">
        <v>0</v>
      </c>
      <c r="R44" s="411">
        <v>0</v>
      </c>
      <c r="S44" s="411">
        <v>0</v>
      </c>
      <c r="T44" s="411">
        <v>0</v>
      </c>
      <c r="U44" s="410">
        <v>1</v>
      </c>
      <c r="V44" s="411">
        <v>0</v>
      </c>
      <c r="W44" s="411">
        <v>0</v>
      </c>
    </row>
    <row r="45" spans="1:23" ht="24.75" customHeight="1">
      <c r="A45" s="462" t="s">
        <v>488</v>
      </c>
      <c r="B45" s="348">
        <f t="shared" si="5"/>
        <v>13</v>
      </c>
      <c r="C45" s="345">
        <v>0</v>
      </c>
      <c r="D45" s="345">
        <v>0</v>
      </c>
      <c r="E45" s="350">
        <v>0</v>
      </c>
      <c r="F45" s="351">
        <v>0</v>
      </c>
      <c r="G45" s="412">
        <f t="shared" si="2"/>
        <v>13</v>
      </c>
      <c r="H45" s="410">
        <v>0</v>
      </c>
      <c r="I45" s="410">
        <v>0</v>
      </c>
      <c r="J45" s="411">
        <v>0</v>
      </c>
      <c r="K45" s="411">
        <v>0</v>
      </c>
      <c r="L45" s="411">
        <v>1</v>
      </c>
      <c r="M45" s="411">
        <v>3</v>
      </c>
      <c r="N45" s="411">
        <v>4</v>
      </c>
      <c r="O45" s="411">
        <v>2</v>
      </c>
      <c r="P45" s="411">
        <v>3</v>
      </c>
      <c r="Q45" s="410">
        <v>0</v>
      </c>
      <c r="R45" s="410">
        <v>0</v>
      </c>
      <c r="S45" s="410">
        <v>0</v>
      </c>
      <c r="T45" s="410">
        <v>0</v>
      </c>
      <c r="U45" s="411">
        <v>0</v>
      </c>
      <c r="V45" s="410">
        <v>0</v>
      </c>
      <c r="W45" s="410">
        <v>0</v>
      </c>
    </row>
    <row r="46" spans="1:23" ht="24.75" customHeight="1">
      <c r="A46" s="464" t="s">
        <v>489</v>
      </c>
      <c r="B46" s="353">
        <f>G46</f>
        <v>21</v>
      </c>
      <c r="C46" s="344">
        <v>0</v>
      </c>
      <c r="D46" s="346">
        <v>0</v>
      </c>
      <c r="E46" s="346">
        <v>0</v>
      </c>
      <c r="F46" s="352">
        <v>0</v>
      </c>
      <c r="G46" s="414">
        <f>SUM(H46:W46)</f>
        <v>21</v>
      </c>
      <c r="H46" s="415">
        <v>0</v>
      </c>
      <c r="I46" s="415">
        <v>0</v>
      </c>
      <c r="J46" s="415">
        <v>0</v>
      </c>
      <c r="K46" s="415">
        <v>0</v>
      </c>
      <c r="L46" s="415">
        <v>0</v>
      </c>
      <c r="M46" s="415">
        <v>6</v>
      </c>
      <c r="N46" s="415">
        <v>5</v>
      </c>
      <c r="O46" s="415">
        <v>3</v>
      </c>
      <c r="P46" s="415">
        <v>5</v>
      </c>
      <c r="Q46" s="415">
        <v>0</v>
      </c>
      <c r="R46" s="415">
        <v>0</v>
      </c>
      <c r="S46" s="416">
        <v>0</v>
      </c>
      <c r="T46" s="416">
        <v>1</v>
      </c>
      <c r="U46" s="416">
        <v>1</v>
      </c>
      <c r="V46" s="415">
        <v>0</v>
      </c>
      <c r="W46" s="415">
        <v>0</v>
      </c>
    </row>
    <row r="47" spans="1:23" s="468" customFormat="1" ht="17.25" customHeight="1">
      <c r="A47" s="465" t="s">
        <v>59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466"/>
      <c r="M47" s="466"/>
      <c r="N47" s="466"/>
      <c r="O47" s="466"/>
      <c r="P47" s="466"/>
      <c r="Q47" s="466"/>
      <c r="R47" s="466"/>
      <c r="S47" s="466"/>
      <c r="T47" s="466"/>
      <c r="U47" s="466"/>
      <c r="V47" s="466"/>
      <c r="W47" s="467" t="s">
        <v>490</v>
      </c>
    </row>
  </sheetData>
  <mergeCells count="9">
    <mergeCell ref="A2:W2"/>
    <mergeCell ref="A3:F3"/>
    <mergeCell ref="A4:A5"/>
    <mergeCell ref="B4:B5"/>
    <mergeCell ref="C4:C5"/>
    <mergeCell ref="D4:D5"/>
    <mergeCell ref="E4:E5"/>
    <mergeCell ref="F4:F5"/>
    <mergeCell ref="G4:W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4" firstPageNumber="200" pageOrder="overThenDown" orientation="landscape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9DAB-9EB4-4D64-B5F3-9E47A70D66D6}">
  <dimension ref="A1:W15"/>
  <sheetViews>
    <sheetView view="pageBreakPreview" zoomScaleNormal="100" zoomScaleSheetLayoutView="100" workbookViewId="0">
      <selection activeCell="F15" sqref="F15"/>
    </sheetView>
  </sheetViews>
  <sheetFormatPr defaultColWidth="10" defaultRowHeight="13.5"/>
  <cols>
    <col min="1" max="1" width="8.75" style="13" customWidth="1"/>
    <col min="2" max="11" width="14.375" style="13" customWidth="1"/>
    <col min="12" max="16384" width="10" style="13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27" customFormat="1" ht="30" customHeight="1">
      <c r="A2" s="469" t="s">
        <v>427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28"/>
    </row>
    <row r="3" spans="1:23">
      <c r="A3" s="26" t="s">
        <v>405</v>
      </c>
      <c r="B3" s="26"/>
      <c r="C3" s="26"/>
      <c r="D3" s="26"/>
      <c r="E3" s="26"/>
      <c r="F3" s="68"/>
      <c r="G3" s="68"/>
      <c r="I3" s="26"/>
      <c r="J3" s="26"/>
      <c r="K3" s="34" t="s">
        <v>56</v>
      </c>
    </row>
    <row r="4" spans="1:23" ht="31.5" customHeight="1">
      <c r="A4" s="596" t="s">
        <v>404</v>
      </c>
      <c r="B4" s="544" t="s">
        <v>403</v>
      </c>
      <c r="C4" s="537" t="s">
        <v>402</v>
      </c>
      <c r="D4" s="573"/>
      <c r="E4" s="573"/>
      <c r="F4" s="573"/>
      <c r="G4" s="573"/>
      <c r="H4" s="537" t="s">
        <v>401</v>
      </c>
      <c r="I4" s="624"/>
      <c r="J4" s="624"/>
      <c r="K4" s="624"/>
    </row>
    <row r="5" spans="1:23" ht="36" customHeight="1" thickBot="1">
      <c r="A5" s="597"/>
      <c r="B5" s="572"/>
      <c r="C5" s="235"/>
      <c r="D5" s="249" t="s">
        <v>400</v>
      </c>
      <c r="E5" s="249" t="s">
        <v>399</v>
      </c>
      <c r="F5" s="249" t="s">
        <v>398</v>
      </c>
      <c r="G5" s="249" t="s">
        <v>397</v>
      </c>
      <c r="H5" s="236"/>
      <c r="I5" s="93" t="s">
        <v>396</v>
      </c>
      <c r="J5" s="247" t="s">
        <v>395</v>
      </c>
      <c r="K5" s="252" t="s">
        <v>394</v>
      </c>
    </row>
    <row r="6" spans="1:23" ht="22.5" hidden="1" customHeight="1" thickTop="1">
      <c r="A6" s="208">
        <v>2016</v>
      </c>
      <c r="B6" s="193">
        <v>60198</v>
      </c>
      <c r="C6" s="164">
        <v>40970</v>
      </c>
      <c r="D6" s="23">
        <v>5928</v>
      </c>
      <c r="E6" s="23">
        <v>35038</v>
      </c>
      <c r="F6" s="23">
        <v>0</v>
      </c>
      <c r="G6" s="241">
        <v>4</v>
      </c>
      <c r="H6" s="243">
        <v>19228</v>
      </c>
      <c r="I6" s="23">
        <v>16492</v>
      </c>
      <c r="J6" s="23">
        <v>14</v>
      </c>
      <c r="K6" s="103">
        <v>2722</v>
      </c>
    </row>
    <row r="7" spans="1:23" ht="22.5" hidden="1" customHeight="1">
      <c r="A7" s="208">
        <v>2017</v>
      </c>
      <c r="B7" s="194">
        <v>64592</v>
      </c>
      <c r="C7" s="165">
        <v>44013</v>
      </c>
      <c r="D7" s="23">
        <v>6441</v>
      </c>
      <c r="E7" s="23">
        <v>37566</v>
      </c>
      <c r="F7" s="23">
        <v>0</v>
      </c>
      <c r="G7" s="224">
        <v>6</v>
      </c>
      <c r="H7" s="244">
        <v>20579</v>
      </c>
      <c r="I7" s="23">
        <v>17949</v>
      </c>
      <c r="J7" s="23">
        <v>13</v>
      </c>
      <c r="K7" s="103">
        <v>2617</v>
      </c>
    </row>
    <row r="8" spans="1:23" ht="22.5" hidden="1" customHeight="1" thickTop="1">
      <c r="A8" s="208">
        <v>2018</v>
      </c>
      <c r="B8" s="194">
        <v>68082</v>
      </c>
      <c r="C8" s="165">
        <v>46300</v>
      </c>
      <c r="D8" s="23">
        <v>6917</v>
      </c>
      <c r="E8" s="23">
        <v>39378</v>
      </c>
      <c r="F8" s="23">
        <v>0</v>
      </c>
      <c r="G8" s="224">
        <v>6</v>
      </c>
      <c r="H8" s="244">
        <v>21782</v>
      </c>
      <c r="I8" s="23">
        <v>19266</v>
      </c>
      <c r="J8" s="23">
        <v>14</v>
      </c>
      <c r="K8" s="103">
        <v>2502</v>
      </c>
    </row>
    <row r="9" spans="1:23" ht="22.5" hidden="1" customHeight="1" thickTop="1">
      <c r="A9" s="116">
        <v>2019</v>
      </c>
      <c r="B9" s="237">
        <v>69804</v>
      </c>
      <c r="C9" s="239">
        <v>47306</v>
      </c>
      <c r="D9" s="158">
        <v>7267</v>
      </c>
      <c r="E9" s="158">
        <v>40031</v>
      </c>
      <c r="F9" s="158">
        <v>0</v>
      </c>
      <c r="G9" s="242">
        <v>8</v>
      </c>
      <c r="H9" s="244">
        <v>22498</v>
      </c>
      <c r="I9" s="158">
        <v>20110</v>
      </c>
      <c r="J9" s="158">
        <v>15</v>
      </c>
      <c r="K9" s="159">
        <v>2373</v>
      </c>
    </row>
    <row r="10" spans="1:23" ht="22.5" customHeight="1" thickTop="1">
      <c r="A10" s="208">
        <v>2020</v>
      </c>
      <c r="B10" s="194">
        <v>71739</v>
      </c>
      <c r="C10" s="165">
        <v>48227</v>
      </c>
      <c r="D10" s="23">
        <v>7488</v>
      </c>
      <c r="E10" s="23">
        <v>40731</v>
      </c>
      <c r="F10" s="23">
        <v>0</v>
      </c>
      <c r="G10" s="224">
        <v>8</v>
      </c>
      <c r="H10" s="244">
        <v>23512</v>
      </c>
      <c r="I10" s="23">
        <v>21259</v>
      </c>
      <c r="J10" s="23">
        <v>13</v>
      </c>
      <c r="K10" s="103">
        <v>2240</v>
      </c>
    </row>
    <row r="11" spans="1:23" ht="22.5" customHeight="1">
      <c r="A11" s="208">
        <v>2021</v>
      </c>
      <c r="B11" s="194">
        <v>74186</v>
      </c>
      <c r="C11" s="165">
        <v>49413</v>
      </c>
      <c r="D11" s="23">
        <v>7751</v>
      </c>
      <c r="E11" s="23">
        <v>41647</v>
      </c>
      <c r="F11" s="23">
        <v>0</v>
      </c>
      <c r="G11" s="224">
        <v>15</v>
      </c>
      <c r="H11" s="244">
        <v>24773</v>
      </c>
      <c r="I11" s="23">
        <v>22663</v>
      </c>
      <c r="J11" s="23">
        <v>13</v>
      </c>
      <c r="K11" s="103">
        <v>2097</v>
      </c>
    </row>
    <row r="12" spans="1:23" ht="22.5" customHeight="1">
      <c r="A12" s="208">
        <v>2022</v>
      </c>
      <c r="B12" s="194">
        <f>C12+H12</f>
        <v>75176</v>
      </c>
      <c r="C12" s="165">
        <v>49628</v>
      </c>
      <c r="D12" s="23">
        <v>7876</v>
      </c>
      <c r="E12" s="23">
        <v>41741</v>
      </c>
      <c r="F12" s="23">
        <v>0</v>
      </c>
      <c r="G12" s="224">
        <v>11</v>
      </c>
      <c r="H12" s="244">
        <f>I12+J12+K12</f>
        <v>25548</v>
      </c>
      <c r="I12" s="23">
        <v>23637</v>
      </c>
      <c r="J12" s="23">
        <v>14</v>
      </c>
      <c r="K12" s="103">
        <v>1897</v>
      </c>
    </row>
    <row r="13" spans="1:23" s="339" customFormat="1" ht="22.5" customHeight="1">
      <c r="A13" s="208">
        <v>2023</v>
      </c>
      <c r="B13" s="194">
        <v>76725</v>
      </c>
      <c r="C13" s="165">
        <v>50331</v>
      </c>
      <c r="D13" s="23">
        <v>7988</v>
      </c>
      <c r="E13" s="23">
        <v>42333</v>
      </c>
      <c r="F13" s="23">
        <v>0</v>
      </c>
      <c r="G13" s="224">
        <v>10</v>
      </c>
      <c r="H13" s="244">
        <v>26394</v>
      </c>
      <c r="I13" s="23">
        <v>24678</v>
      </c>
      <c r="J13" s="23">
        <v>17</v>
      </c>
      <c r="K13" s="103">
        <v>1699</v>
      </c>
    </row>
    <row r="14" spans="1:23" s="18" customFormat="1" ht="22.5" customHeight="1">
      <c r="A14" s="209">
        <v>2024</v>
      </c>
      <c r="B14" s="238">
        <v>77021</v>
      </c>
      <c r="C14" s="240">
        <v>50508</v>
      </c>
      <c r="D14" s="82">
        <v>8149</v>
      </c>
      <c r="E14" s="82">
        <v>42347</v>
      </c>
      <c r="F14" s="82">
        <v>0</v>
      </c>
      <c r="G14" s="95">
        <v>12</v>
      </c>
      <c r="H14" s="245">
        <v>26513</v>
      </c>
      <c r="I14" s="82">
        <v>25013</v>
      </c>
      <c r="J14" s="82">
        <v>19</v>
      </c>
      <c r="K14" s="81">
        <v>1481</v>
      </c>
    </row>
    <row r="15" spans="1:23" s="36" customFormat="1" ht="15" customHeight="1">
      <c r="A15" s="42" t="s">
        <v>108</v>
      </c>
      <c r="B15" s="42"/>
      <c r="C15" s="42"/>
      <c r="D15" s="42"/>
      <c r="E15" s="42"/>
      <c r="F15" s="84"/>
      <c r="G15" s="84"/>
      <c r="H15" s="74"/>
      <c r="I15" s="42"/>
      <c r="J15" s="42"/>
      <c r="K15" s="160" t="s">
        <v>475</v>
      </c>
    </row>
  </sheetData>
  <mergeCells count="5">
    <mergeCell ref="A2:K2"/>
    <mergeCell ref="A4:A5"/>
    <mergeCell ref="B4:B5"/>
    <mergeCell ref="C4:G4"/>
    <mergeCell ref="H4:K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2" firstPageNumber="200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view="pageBreakPreview" zoomScaleNormal="100" zoomScaleSheetLayoutView="100" workbookViewId="0">
      <selection activeCell="Z19" sqref="Z19"/>
    </sheetView>
  </sheetViews>
  <sheetFormatPr defaultColWidth="6.125" defaultRowHeight="12"/>
  <cols>
    <col min="1" max="1" width="12.25" style="5" bestFit="1" customWidth="1"/>
    <col min="2" max="2" width="5.75" style="5" bestFit="1" customWidth="1"/>
    <col min="3" max="15" width="7.25" style="5" customWidth="1"/>
    <col min="16" max="16" width="8.5" style="6" customWidth="1"/>
    <col min="17" max="17" width="8.5" style="5" customWidth="1"/>
    <col min="18" max="18" width="9.625" style="5" customWidth="1"/>
    <col min="19" max="19" width="8.5" style="5" customWidth="1"/>
    <col min="20" max="21" width="7.25" style="5" customWidth="1"/>
    <col min="22" max="16384" width="6.125" style="5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39.950000000000003" customHeight="1">
      <c r="A2" s="503" t="s">
        <v>355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</row>
    <row r="3" spans="1:23" ht="22.5" customHeight="1">
      <c r="A3" s="504" t="s">
        <v>356</v>
      </c>
      <c r="B3" s="506" t="s">
        <v>54</v>
      </c>
      <c r="C3" s="508" t="s">
        <v>357</v>
      </c>
      <c r="D3" s="510" t="s">
        <v>358</v>
      </c>
      <c r="E3" s="512" t="s">
        <v>50</v>
      </c>
      <c r="F3" s="514" t="s">
        <v>49</v>
      </c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6"/>
    </row>
    <row r="4" spans="1:23" ht="34.5" thickBot="1">
      <c r="A4" s="505"/>
      <c r="B4" s="507"/>
      <c r="C4" s="509"/>
      <c r="D4" s="511"/>
      <c r="E4" s="513"/>
      <c r="F4" s="110"/>
      <c r="G4" s="111" t="s">
        <v>48</v>
      </c>
      <c r="H4" s="111" t="s">
        <v>47</v>
      </c>
      <c r="I4" s="111" t="s">
        <v>46</v>
      </c>
      <c r="J4" s="111" t="s">
        <v>45</v>
      </c>
      <c r="K4" s="111" t="s">
        <v>44</v>
      </c>
      <c r="L4" s="111" t="s">
        <v>43</v>
      </c>
      <c r="M4" s="111" t="s">
        <v>42</v>
      </c>
      <c r="N4" s="111" t="s">
        <v>41</v>
      </c>
      <c r="O4" s="111" t="s">
        <v>40</v>
      </c>
      <c r="P4" s="112" t="s">
        <v>39</v>
      </c>
      <c r="Q4" s="113" t="s">
        <v>38</v>
      </c>
      <c r="R4" s="114" t="s">
        <v>37</v>
      </c>
      <c r="S4" s="113" t="s">
        <v>36</v>
      </c>
      <c r="T4" s="113" t="s">
        <v>35</v>
      </c>
      <c r="U4" s="115" t="s">
        <v>33</v>
      </c>
    </row>
    <row r="5" spans="1:23" ht="19.5" hidden="1" customHeight="1" thickTop="1">
      <c r="A5" s="116">
        <v>2016</v>
      </c>
      <c r="B5" s="161">
        <f>SUM(C5:F5)</f>
        <v>218</v>
      </c>
      <c r="C5" s="164">
        <v>0</v>
      </c>
      <c r="D5" s="172">
        <v>0</v>
      </c>
      <c r="E5" s="170">
        <v>0</v>
      </c>
      <c r="F5" s="174">
        <v>218</v>
      </c>
      <c r="G5" s="22">
        <v>0</v>
      </c>
      <c r="H5" s="22">
        <v>0</v>
      </c>
      <c r="I5" s="22">
        <v>0</v>
      </c>
      <c r="J5" s="22">
        <v>2</v>
      </c>
      <c r="K5" s="22">
        <v>9</v>
      </c>
      <c r="L5" s="22">
        <v>46</v>
      </c>
      <c r="M5" s="22">
        <v>48</v>
      </c>
      <c r="N5" s="22">
        <v>48</v>
      </c>
      <c r="O5" s="22">
        <v>29</v>
      </c>
      <c r="P5" s="22">
        <v>0</v>
      </c>
      <c r="Q5" s="21">
        <v>0</v>
      </c>
      <c r="R5" s="21">
        <v>2</v>
      </c>
      <c r="S5" s="21">
        <v>2</v>
      </c>
      <c r="T5" s="21">
        <v>32</v>
      </c>
      <c r="U5" s="20">
        <v>0</v>
      </c>
    </row>
    <row r="6" spans="1:23" ht="19.5" hidden="1" customHeight="1">
      <c r="A6" s="116">
        <v>2017</v>
      </c>
      <c r="B6" s="162">
        <f t="shared" ref="B6:B10" si="0">SUM(C6:F6)</f>
        <v>216</v>
      </c>
      <c r="C6" s="165">
        <v>0</v>
      </c>
      <c r="D6" s="173">
        <v>0</v>
      </c>
      <c r="E6" s="171">
        <v>0</v>
      </c>
      <c r="F6" s="175">
        <v>216</v>
      </c>
      <c r="G6" s="22">
        <v>0</v>
      </c>
      <c r="H6" s="22">
        <v>0</v>
      </c>
      <c r="I6" s="22">
        <v>0</v>
      </c>
      <c r="J6" s="22">
        <v>3</v>
      </c>
      <c r="K6" s="22">
        <v>8</v>
      </c>
      <c r="L6" s="22">
        <v>45</v>
      </c>
      <c r="M6" s="22">
        <v>47</v>
      </c>
      <c r="N6" s="22">
        <v>48</v>
      </c>
      <c r="O6" s="22">
        <v>29</v>
      </c>
      <c r="P6" s="22">
        <v>0</v>
      </c>
      <c r="Q6" s="21">
        <v>0</v>
      </c>
      <c r="R6" s="21">
        <v>2</v>
      </c>
      <c r="S6" s="21">
        <v>0</v>
      </c>
      <c r="T6" s="21">
        <v>34</v>
      </c>
      <c r="U6" s="20">
        <v>0</v>
      </c>
    </row>
    <row r="7" spans="1:23" ht="19.5" hidden="1" customHeight="1" thickTop="1">
      <c r="A7" s="116">
        <v>2018</v>
      </c>
      <c r="B7" s="162">
        <f t="shared" si="0"/>
        <v>210</v>
      </c>
      <c r="C7" s="165">
        <v>0</v>
      </c>
      <c r="D7" s="173">
        <v>0</v>
      </c>
      <c r="E7" s="171">
        <v>0</v>
      </c>
      <c r="F7" s="175">
        <v>210</v>
      </c>
      <c r="G7" s="22">
        <v>0</v>
      </c>
      <c r="H7" s="22">
        <v>0</v>
      </c>
      <c r="I7" s="22">
        <v>0</v>
      </c>
      <c r="J7" s="22">
        <v>3</v>
      </c>
      <c r="K7" s="22">
        <v>8</v>
      </c>
      <c r="L7" s="22">
        <v>45</v>
      </c>
      <c r="M7" s="22">
        <v>43</v>
      </c>
      <c r="N7" s="22">
        <v>47</v>
      </c>
      <c r="O7" s="22">
        <v>28</v>
      </c>
      <c r="P7" s="22">
        <v>0</v>
      </c>
      <c r="Q7" s="21">
        <v>0</v>
      </c>
      <c r="R7" s="21">
        <v>2</v>
      </c>
      <c r="S7" s="21">
        <v>2</v>
      </c>
      <c r="T7" s="21">
        <v>32</v>
      </c>
      <c r="U7" s="20">
        <v>0</v>
      </c>
    </row>
    <row r="8" spans="1:23" ht="19.5" hidden="1" customHeight="1" thickTop="1">
      <c r="A8" s="116">
        <v>2019</v>
      </c>
      <c r="B8" s="162">
        <f t="shared" si="0"/>
        <v>238</v>
      </c>
      <c r="C8" s="165">
        <v>0</v>
      </c>
      <c r="D8" s="173">
        <v>0</v>
      </c>
      <c r="E8" s="171">
        <v>0</v>
      </c>
      <c r="F8" s="175">
        <v>238</v>
      </c>
      <c r="G8" s="22">
        <v>0</v>
      </c>
      <c r="H8" s="22">
        <v>0</v>
      </c>
      <c r="I8" s="22">
        <v>0</v>
      </c>
      <c r="J8" s="22">
        <v>3</v>
      </c>
      <c r="K8" s="22">
        <v>9</v>
      </c>
      <c r="L8" s="22">
        <v>46</v>
      </c>
      <c r="M8" s="22">
        <v>49</v>
      </c>
      <c r="N8" s="22">
        <v>67</v>
      </c>
      <c r="O8" s="22">
        <v>28</v>
      </c>
      <c r="P8" s="22">
        <v>0</v>
      </c>
      <c r="Q8" s="21">
        <v>0</v>
      </c>
      <c r="R8" s="21">
        <v>2</v>
      </c>
      <c r="S8" s="21">
        <v>2</v>
      </c>
      <c r="T8" s="21">
        <v>32</v>
      </c>
      <c r="U8" s="20">
        <v>0</v>
      </c>
    </row>
    <row r="9" spans="1:23" ht="19.5" customHeight="1" thickTop="1">
      <c r="A9" s="116">
        <v>2020</v>
      </c>
      <c r="B9" s="162">
        <f t="shared" si="0"/>
        <v>242</v>
      </c>
      <c r="C9" s="165">
        <v>0</v>
      </c>
      <c r="D9" s="173">
        <v>0</v>
      </c>
      <c r="E9" s="171">
        <v>0</v>
      </c>
      <c r="F9" s="175">
        <v>242</v>
      </c>
      <c r="G9" s="22">
        <v>0</v>
      </c>
      <c r="H9" s="22">
        <v>0</v>
      </c>
      <c r="I9" s="22">
        <v>0</v>
      </c>
      <c r="J9" s="22">
        <v>3</v>
      </c>
      <c r="K9" s="22">
        <v>9</v>
      </c>
      <c r="L9" s="22">
        <v>46</v>
      </c>
      <c r="M9" s="22">
        <v>51</v>
      </c>
      <c r="N9" s="22">
        <v>68</v>
      </c>
      <c r="O9" s="22">
        <v>28</v>
      </c>
      <c r="P9" s="22">
        <v>0</v>
      </c>
      <c r="Q9" s="21">
        <v>0</v>
      </c>
      <c r="R9" s="21">
        <v>3</v>
      </c>
      <c r="S9" s="21">
        <v>2</v>
      </c>
      <c r="T9" s="21">
        <v>32</v>
      </c>
      <c r="U9" s="20">
        <v>0</v>
      </c>
    </row>
    <row r="10" spans="1:23" ht="19.5" customHeight="1">
      <c r="A10" s="116">
        <v>2021</v>
      </c>
      <c r="B10" s="162">
        <f t="shared" si="0"/>
        <v>227</v>
      </c>
      <c r="C10" s="165">
        <v>0</v>
      </c>
      <c r="D10" s="173">
        <v>0</v>
      </c>
      <c r="E10" s="171">
        <v>0</v>
      </c>
      <c r="F10" s="175">
        <v>227</v>
      </c>
      <c r="G10" s="22">
        <v>0</v>
      </c>
      <c r="H10" s="22">
        <v>0</v>
      </c>
      <c r="I10" s="22">
        <v>0</v>
      </c>
      <c r="J10" s="22">
        <v>3</v>
      </c>
      <c r="K10" s="22">
        <v>9</v>
      </c>
      <c r="L10" s="22">
        <v>46</v>
      </c>
      <c r="M10" s="22">
        <v>46</v>
      </c>
      <c r="N10" s="22">
        <v>53</v>
      </c>
      <c r="O10" s="22">
        <v>32</v>
      </c>
      <c r="P10" s="22">
        <v>0</v>
      </c>
      <c r="Q10" s="21">
        <v>0</v>
      </c>
      <c r="R10" s="21">
        <v>3</v>
      </c>
      <c r="S10" s="21">
        <v>2</v>
      </c>
      <c r="T10" s="21">
        <v>33</v>
      </c>
      <c r="U10" s="20">
        <v>0</v>
      </c>
    </row>
    <row r="11" spans="1:23" s="291" customFormat="1" ht="19.5" customHeight="1">
      <c r="A11" s="116">
        <v>2022</v>
      </c>
      <c r="B11" s="162">
        <f t="shared" ref="B11" si="1">SUM(C11:F11)</f>
        <v>240</v>
      </c>
      <c r="C11" s="165">
        <v>0</v>
      </c>
      <c r="D11" s="173">
        <v>0</v>
      </c>
      <c r="E11" s="171">
        <v>0</v>
      </c>
      <c r="F11" s="175">
        <v>240</v>
      </c>
      <c r="G11" s="22">
        <v>0</v>
      </c>
      <c r="H11" s="22">
        <v>0</v>
      </c>
      <c r="I11" s="22">
        <v>0</v>
      </c>
      <c r="J11" s="22">
        <v>3</v>
      </c>
      <c r="K11" s="22">
        <v>9</v>
      </c>
      <c r="L11" s="22">
        <v>48</v>
      </c>
      <c r="M11" s="22">
        <v>48</v>
      </c>
      <c r="N11" s="22">
        <v>57</v>
      </c>
      <c r="O11" s="22">
        <v>35</v>
      </c>
      <c r="P11" s="22">
        <v>0</v>
      </c>
      <c r="Q11" s="21">
        <v>0</v>
      </c>
      <c r="R11" s="21">
        <v>3</v>
      </c>
      <c r="S11" s="21">
        <v>2</v>
      </c>
      <c r="T11" s="21">
        <v>35</v>
      </c>
      <c r="U11" s="20">
        <v>0</v>
      </c>
    </row>
    <row r="12" spans="1:23" s="291" customFormat="1" ht="19.5" customHeight="1">
      <c r="A12" s="357">
        <v>2023</v>
      </c>
      <c r="B12" s="388">
        <v>250</v>
      </c>
      <c r="C12" s="389">
        <v>0</v>
      </c>
      <c r="D12" s="22">
        <v>0</v>
      </c>
      <c r="E12" s="171">
        <v>0</v>
      </c>
      <c r="F12" s="22">
        <v>250</v>
      </c>
      <c r="G12" s="22">
        <v>0</v>
      </c>
      <c r="H12" s="22">
        <v>0</v>
      </c>
      <c r="I12" s="22">
        <v>0</v>
      </c>
      <c r="J12" s="22">
        <v>3</v>
      </c>
      <c r="K12" s="22">
        <v>10</v>
      </c>
      <c r="L12" s="22">
        <v>51</v>
      </c>
      <c r="M12" s="22">
        <v>54</v>
      </c>
      <c r="N12" s="22">
        <v>55</v>
      </c>
      <c r="O12" s="22">
        <v>36</v>
      </c>
      <c r="P12" s="22">
        <v>0</v>
      </c>
      <c r="Q12" s="21">
        <v>0</v>
      </c>
      <c r="R12" s="21">
        <v>4</v>
      </c>
      <c r="S12" s="21">
        <v>2</v>
      </c>
      <c r="T12" s="21">
        <v>35</v>
      </c>
      <c r="U12" s="20">
        <v>0</v>
      </c>
    </row>
    <row r="13" spans="1:23" ht="19.5" customHeight="1">
      <c r="A13" s="117">
        <v>2024</v>
      </c>
      <c r="B13" s="361">
        <f>C13+D13+E13+F13</f>
        <v>176</v>
      </c>
      <c r="C13" s="417">
        <v>0</v>
      </c>
      <c r="D13" s="418">
        <v>0</v>
      </c>
      <c r="E13" s="418">
        <v>0</v>
      </c>
      <c r="F13" s="418">
        <f>SUM(F14:F21)</f>
        <v>176</v>
      </c>
      <c r="G13" s="418">
        <f t="shared" ref="G13:T13" si="2">SUM(G14:G21)</f>
        <v>0</v>
      </c>
      <c r="H13" s="418">
        <f t="shared" si="2"/>
        <v>0</v>
      </c>
      <c r="I13" s="418">
        <f t="shared" si="2"/>
        <v>0</v>
      </c>
      <c r="J13" s="418">
        <f t="shared" si="2"/>
        <v>1</v>
      </c>
      <c r="K13" s="418">
        <f t="shared" si="2"/>
        <v>8</v>
      </c>
      <c r="L13" s="418">
        <f t="shared" si="2"/>
        <v>43</v>
      </c>
      <c r="M13" s="418">
        <f t="shared" si="2"/>
        <v>40</v>
      </c>
      <c r="N13" s="418">
        <f t="shared" si="2"/>
        <v>22</v>
      </c>
      <c r="O13" s="418">
        <f t="shared" si="2"/>
        <v>26</v>
      </c>
      <c r="P13" s="418">
        <f t="shared" si="2"/>
        <v>0</v>
      </c>
      <c r="Q13" s="418">
        <f t="shared" si="2"/>
        <v>0</v>
      </c>
      <c r="R13" s="418">
        <f t="shared" si="2"/>
        <v>3</v>
      </c>
      <c r="S13" s="418">
        <f t="shared" si="2"/>
        <v>2</v>
      </c>
      <c r="T13" s="418">
        <f t="shared" si="2"/>
        <v>31</v>
      </c>
      <c r="U13" s="419">
        <f>SUM(U14:U21)</f>
        <v>0</v>
      </c>
    </row>
    <row r="14" spans="1:23" ht="19.5" customHeight="1">
      <c r="A14" s="357" t="s">
        <v>470</v>
      </c>
      <c r="B14" s="359">
        <f>F14</f>
        <v>29</v>
      </c>
      <c r="C14" s="420">
        <v>0</v>
      </c>
      <c r="D14" s="421">
        <v>0</v>
      </c>
      <c r="E14" s="421">
        <v>0</v>
      </c>
      <c r="F14" s="422">
        <f>SUM(G14:U14)</f>
        <v>29</v>
      </c>
      <c r="G14" s="421">
        <v>0</v>
      </c>
      <c r="H14" s="421">
        <v>0</v>
      </c>
      <c r="I14" s="421">
        <v>0</v>
      </c>
      <c r="J14" s="422">
        <v>1</v>
      </c>
      <c r="K14" s="422">
        <v>2</v>
      </c>
      <c r="L14" s="422">
        <v>5</v>
      </c>
      <c r="M14" s="422">
        <v>13</v>
      </c>
      <c r="N14" s="422">
        <v>5</v>
      </c>
      <c r="O14" s="422">
        <v>3</v>
      </c>
      <c r="P14" s="421">
        <v>0</v>
      </c>
      <c r="Q14" s="423">
        <v>0</v>
      </c>
      <c r="R14" s="423">
        <v>0</v>
      </c>
      <c r="S14" s="423">
        <v>0</v>
      </c>
      <c r="T14" s="423">
        <v>0</v>
      </c>
      <c r="U14" s="424">
        <v>0</v>
      </c>
    </row>
    <row r="15" spans="1:23" ht="19.5" customHeight="1">
      <c r="A15" s="357" t="s">
        <v>341</v>
      </c>
      <c r="B15" s="359">
        <f t="shared" ref="B15:B20" si="3">F15</f>
        <v>22</v>
      </c>
      <c r="C15" s="420">
        <v>0</v>
      </c>
      <c r="D15" s="421">
        <v>0</v>
      </c>
      <c r="E15" s="421">
        <v>0</v>
      </c>
      <c r="F15" s="422">
        <f t="shared" ref="F15:F20" si="4">SUM(G15:U15)</f>
        <v>22</v>
      </c>
      <c r="G15" s="421">
        <v>0</v>
      </c>
      <c r="H15" s="421">
        <v>0</v>
      </c>
      <c r="I15" s="421">
        <v>0</v>
      </c>
      <c r="J15" s="422">
        <v>0</v>
      </c>
      <c r="K15" s="422">
        <v>1</v>
      </c>
      <c r="L15" s="422">
        <v>1</v>
      </c>
      <c r="M15" s="422">
        <v>2</v>
      </c>
      <c r="N15" s="422">
        <v>0</v>
      </c>
      <c r="O15" s="422">
        <v>1</v>
      </c>
      <c r="P15" s="421">
        <v>0</v>
      </c>
      <c r="Q15" s="423">
        <v>0</v>
      </c>
      <c r="R15" s="423">
        <v>0</v>
      </c>
      <c r="S15" s="423">
        <v>1</v>
      </c>
      <c r="T15" s="423">
        <v>16</v>
      </c>
      <c r="U15" s="424">
        <v>0</v>
      </c>
    </row>
    <row r="16" spans="1:23" ht="19.5" customHeight="1">
      <c r="A16" s="357" t="s">
        <v>342</v>
      </c>
      <c r="B16" s="359">
        <f t="shared" si="3"/>
        <v>20</v>
      </c>
      <c r="C16" s="420">
        <v>0</v>
      </c>
      <c r="D16" s="421">
        <v>0</v>
      </c>
      <c r="E16" s="421">
        <v>0</v>
      </c>
      <c r="F16" s="422">
        <f t="shared" si="4"/>
        <v>20</v>
      </c>
      <c r="G16" s="421">
        <v>0</v>
      </c>
      <c r="H16" s="421">
        <v>0</v>
      </c>
      <c r="I16" s="421">
        <v>0</v>
      </c>
      <c r="J16" s="422">
        <v>0</v>
      </c>
      <c r="K16" s="422">
        <v>0</v>
      </c>
      <c r="L16" s="422">
        <v>0</v>
      </c>
      <c r="M16" s="422">
        <v>0</v>
      </c>
      <c r="N16" s="422">
        <v>1</v>
      </c>
      <c r="O16" s="422">
        <v>0</v>
      </c>
      <c r="P16" s="421">
        <v>0</v>
      </c>
      <c r="Q16" s="423">
        <v>0</v>
      </c>
      <c r="R16" s="423">
        <v>3</v>
      </c>
      <c r="S16" s="423">
        <v>1</v>
      </c>
      <c r="T16" s="423">
        <v>15</v>
      </c>
      <c r="U16" s="424">
        <v>0</v>
      </c>
    </row>
    <row r="17" spans="1:21" ht="19.5" customHeight="1">
      <c r="A17" s="357" t="s">
        <v>343</v>
      </c>
      <c r="B17" s="359">
        <f t="shared" si="3"/>
        <v>56</v>
      </c>
      <c r="C17" s="420">
        <v>0</v>
      </c>
      <c r="D17" s="421">
        <v>0</v>
      </c>
      <c r="E17" s="421">
        <v>0</v>
      </c>
      <c r="F17" s="422">
        <f t="shared" si="4"/>
        <v>56</v>
      </c>
      <c r="G17" s="421">
        <v>0</v>
      </c>
      <c r="H17" s="421">
        <v>0</v>
      </c>
      <c r="I17" s="421">
        <v>0</v>
      </c>
      <c r="J17" s="422">
        <v>0</v>
      </c>
      <c r="K17" s="422">
        <v>2</v>
      </c>
      <c r="L17" s="422">
        <v>24</v>
      </c>
      <c r="M17" s="422">
        <v>13</v>
      </c>
      <c r="N17" s="422">
        <v>9</v>
      </c>
      <c r="O17" s="422">
        <v>8</v>
      </c>
      <c r="P17" s="421">
        <v>0</v>
      </c>
      <c r="Q17" s="423">
        <v>0</v>
      </c>
      <c r="R17" s="423">
        <v>0</v>
      </c>
      <c r="S17" s="423">
        <v>0</v>
      </c>
      <c r="T17" s="423">
        <v>0</v>
      </c>
      <c r="U17" s="424">
        <v>0</v>
      </c>
    </row>
    <row r="18" spans="1:21" ht="19.5" customHeight="1">
      <c r="A18" s="357" t="s">
        <v>477</v>
      </c>
      <c r="B18" s="359">
        <f t="shared" si="3"/>
        <v>19</v>
      </c>
      <c r="C18" s="420">
        <v>0</v>
      </c>
      <c r="D18" s="421">
        <v>0</v>
      </c>
      <c r="E18" s="421">
        <v>0</v>
      </c>
      <c r="F18" s="422">
        <f t="shared" si="4"/>
        <v>19</v>
      </c>
      <c r="G18" s="421">
        <v>0</v>
      </c>
      <c r="H18" s="421">
        <v>0</v>
      </c>
      <c r="I18" s="421">
        <v>0</v>
      </c>
      <c r="J18" s="422">
        <v>0</v>
      </c>
      <c r="K18" s="422">
        <v>1</v>
      </c>
      <c r="L18" s="422">
        <v>5</v>
      </c>
      <c r="M18" s="422">
        <v>5</v>
      </c>
      <c r="N18" s="422">
        <v>5</v>
      </c>
      <c r="O18" s="422">
        <v>3</v>
      </c>
      <c r="P18" s="421">
        <v>0</v>
      </c>
      <c r="Q18" s="423">
        <v>0</v>
      </c>
      <c r="R18" s="423">
        <v>0</v>
      </c>
      <c r="S18" s="423">
        <v>0</v>
      </c>
      <c r="T18" s="423">
        <v>0</v>
      </c>
      <c r="U18" s="424">
        <v>0</v>
      </c>
    </row>
    <row r="19" spans="1:21" ht="19.5" customHeight="1">
      <c r="A19" s="357" t="s">
        <v>23</v>
      </c>
      <c r="B19" s="359">
        <f t="shared" si="3"/>
        <v>19</v>
      </c>
      <c r="C19" s="420">
        <v>0</v>
      </c>
      <c r="D19" s="421">
        <v>0</v>
      </c>
      <c r="E19" s="421">
        <v>0</v>
      </c>
      <c r="F19" s="422">
        <f t="shared" si="4"/>
        <v>19</v>
      </c>
      <c r="G19" s="421">
        <v>0</v>
      </c>
      <c r="H19" s="421">
        <v>0</v>
      </c>
      <c r="I19" s="421">
        <v>0</v>
      </c>
      <c r="J19" s="422">
        <v>0</v>
      </c>
      <c r="K19" s="422">
        <v>1</v>
      </c>
      <c r="L19" s="422">
        <v>5</v>
      </c>
      <c r="M19" s="422">
        <v>4</v>
      </c>
      <c r="N19" s="422">
        <v>2</v>
      </c>
      <c r="O19" s="422">
        <v>7</v>
      </c>
      <c r="P19" s="421">
        <v>0</v>
      </c>
      <c r="Q19" s="423">
        <v>0</v>
      </c>
      <c r="R19" s="423">
        <v>0</v>
      </c>
      <c r="S19" s="423">
        <v>0</v>
      </c>
      <c r="T19" s="423">
        <v>0</v>
      </c>
      <c r="U19" s="424">
        <v>0</v>
      </c>
    </row>
    <row r="20" spans="1:21" s="341" customFormat="1" ht="19.5" customHeight="1">
      <c r="A20" s="337" t="s">
        <v>471</v>
      </c>
      <c r="B20" s="359">
        <f t="shared" si="3"/>
        <v>10</v>
      </c>
      <c r="C20" s="420">
        <v>0</v>
      </c>
      <c r="D20" s="421">
        <v>0</v>
      </c>
      <c r="E20" s="421">
        <v>0</v>
      </c>
      <c r="F20" s="422">
        <f t="shared" si="4"/>
        <v>10</v>
      </c>
      <c r="G20" s="421">
        <v>0</v>
      </c>
      <c r="H20" s="421">
        <v>0</v>
      </c>
      <c r="I20" s="421">
        <v>0</v>
      </c>
      <c r="J20" s="422">
        <v>0</v>
      </c>
      <c r="K20" s="422">
        <v>1</v>
      </c>
      <c r="L20" s="422">
        <v>2</v>
      </c>
      <c r="M20" s="422">
        <v>3</v>
      </c>
      <c r="N20" s="422">
        <v>0</v>
      </c>
      <c r="O20" s="422">
        <v>4</v>
      </c>
      <c r="P20" s="421">
        <v>0</v>
      </c>
      <c r="Q20" s="423">
        <v>0</v>
      </c>
      <c r="R20" s="423">
        <v>0</v>
      </c>
      <c r="S20" s="423">
        <v>0</v>
      </c>
      <c r="T20" s="423">
        <v>0</v>
      </c>
      <c r="U20" s="424">
        <v>0</v>
      </c>
    </row>
    <row r="21" spans="1:21" ht="19.5" customHeight="1">
      <c r="A21" s="358" t="s">
        <v>472</v>
      </c>
      <c r="B21" s="360">
        <f>F21</f>
        <v>1</v>
      </c>
      <c r="C21" s="425">
        <v>0</v>
      </c>
      <c r="D21" s="426">
        <v>0</v>
      </c>
      <c r="E21" s="426">
        <v>0</v>
      </c>
      <c r="F21" s="427">
        <f>SUM(G21:U21)</f>
        <v>1</v>
      </c>
      <c r="G21" s="426">
        <v>0</v>
      </c>
      <c r="H21" s="426">
        <v>0</v>
      </c>
      <c r="I21" s="426">
        <v>0</v>
      </c>
      <c r="J21" s="427">
        <v>0</v>
      </c>
      <c r="K21" s="427">
        <v>0</v>
      </c>
      <c r="L21" s="427">
        <v>1</v>
      </c>
      <c r="M21" s="427">
        <v>0</v>
      </c>
      <c r="N21" s="427">
        <v>0</v>
      </c>
      <c r="O21" s="427">
        <v>0</v>
      </c>
      <c r="P21" s="426">
        <v>0</v>
      </c>
      <c r="Q21" s="428">
        <v>0</v>
      </c>
      <c r="R21" s="428">
        <v>0</v>
      </c>
      <c r="S21" s="428">
        <v>0</v>
      </c>
      <c r="T21" s="428">
        <v>0</v>
      </c>
      <c r="U21" s="429">
        <v>0</v>
      </c>
    </row>
    <row r="22" spans="1:21">
      <c r="A22" s="109" t="s">
        <v>59</v>
      </c>
      <c r="B22" s="109"/>
      <c r="C22" s="109"/>
      <c r="D22" s="109"/>
      <c r="E22" s="109"/>
      <c r="F22" s="109"/>
      <c r="G22" s="109"/>
      <c r="H22" s="109"/>
      <c r="I22" s="109"/>
      <c r="J22" s="109"/>
      <c r="K22" s="502" t="s">
        <v>418</v>
      </c>
      <c r="L22" s="502"/>
      <c r="M22" s="502"/>
      <c r="N22" s="502"/>
      <c r="O22" s="502"/>
      <c r="P22" s="502"/>
      <c r="Q22" s="502"/>
      <c r="R22" s="502"/>
      <c r="S22" s="502"/>
      <c r="T22" s="502"/>
      <c r="U22" s="502"/>
    </row>
  </sheetData>
  <mergeCells count="8">
    <mergeCell ref="K22:U22"/>
    <mergeCell ref="A2:U2"/>
    <mergeCell ref="A3:A4"/>
    <mergeCell ref="B3:B4"/>
    <mergeCell ref="C3:C4"/>
    <mergeCell ref="D3:D4"/>
    <mergeCell ref="E3:E4"/>
    <mergeCell ref="F3:U3"/>
  </mergeCells>
  <phoneticPr fontId="2" type="noConversion"/>
  <printOptions horizontalCentered="1"/>
  <pageMargins left="0.39370078740157483" right="0.39370078740157483" top="0.55118110236220474" bottom="0.55118110236220474" header="0.51181102362204722" footer="0.51181102362204722"/>
  <pageSetup paperSize="9" scale="95" fitToHeight="0" orientation="portrait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9"/>
  <sheetViews>
    <sheetView view="pageBreakPreview" topLeftCell="A3" zoomScaleNormal="100" zoomScaleSheetLayoutView="100" workbookViewId="0">
      <selection activeCell="D20" sqref="D20"/>
    </sheetView>
  </sheetViews>
  <sheetFormatPr defaultColWidth="9" defaultRowHeight="12"/>
  <cols>
    <col min="1" max="1" width="10.625" style="5" customWidth="1"/>
    <col min="2" max="2" width="13.625" style="5" customWidth="1"/>
    <col min="3" max="3" width="13.625" style="8" customWidth="1"/>
    <col min="4" max="9" width="13.625" style="5" customWidth="1"/>
    <col min="10" max="16384" width="9" style="5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118" customFormat="1" ht="30" customHeight="1">
      <c r="A2" s="520" t="s">
        <v>428</v>
      </c>
      <c r="B2" s="520"/>
      <c r="C2" s="520"/>
      <c r="D2" s="520"/>
      <c r="E2" s="520"/>
      <c r="F2" s="520"/>
      <c r="G2" s="520"/>
      <c r="H2" s="520"/>
      <c r="I2" s="520"/>
    </row>
    <row r="3" spans="1:23" s="1" customFormat="1" ht="18" customHeight="1">
      <c r="A3" s="119" t="s">
        <v>29</v>
      </c>
      <c r="B3" s="119"/>
      <c r="C3" s="120"/>
      <c r="D3" s="120"/>
      <c r="E3" s="120"/>
      <c r="F3" s="121"/>
      <c r="G3" s="122"/>
      <c r="H3" s="122"/>
      <c r="I3" s="121" t="s">
        <v>30</v>
      </c>
      <c r="J3" s="10"/>
    </row>
    <row r="4" spans="1:23" s="2" customFormat="1" ht="18" customHeight="1">
      <c r="A4" s="521" t="s">
        <v>393</v>
      </c>
      <c r="B4" s="524" t="s">
        <v>407</v>
      </c>
      <c r="C4" s="517" t="s">
        <v>387</v>
      </c>
      <c r="D4" s="518"/>
      <c r="E4" s="518"/>
      <c r="F4" s="518"/>
      <c r="G4" s="518"/>
      <c r="H4" s="519"/>
      <c r="I4" s="527" t="s">
        <v>429</v>
      </c>
    </row>
    <row r="5" spans="1:23" s="2" customFormat="1" ht="18" customHeight="1">
      <c r="A5" s="522"/>
      <c r="B5" s="525"/>
      <c r="C5" s="123" t="s">
        <v>17</v>
      </c>
      <c r="D5" s="124" t="s">
        <v>388</v>
      </c>
      <c r="E5" s="124" t="s">
        <v>389</v>
      </c>
      <c r="F5" s="124" t="s">
        <v>390</v>
      </c>
      <c r="G5" s="124" t="s">
        <v>391</v>
      </c>
      <c r="H5" s="124" t="s">
        <v>392</v>
      </c>
      <c r="I5" s="528"/>
    </row>
    <row r="6" spans="1:23" s="2" customFormat="1" ht="18" customHeight="1" thickBot="1">
      <c r="A6" s="523"/>
      <c r="B6" s="526"/>
      <c r="C6" s="134" t="s">
        <v>18</v>
      </c>
      <c r="D6" s="135" t="s">
        <v>24</v>
      </c>
      <c r="E6" s="135" t="s">
        <v>25</v>
      </c>
      <c r="F6" s="135" t="s">
        <v>26</v>
      </c>
      <c r="G6" s="135" t="s">
        <v>28</v>
      </c>
      <c r="H6" s="135" t="s">
        <v>27</v>
      </c>
      <c r="I6" s="529"/>
    </row>
    <row r="7" spans="1:23" s="3" customFormat="1" ht="18.75" hidden="1" customHeight="1" thickTop="1">
      <c r="A7" s="132">
        <v>2016</v>
      </c>
      <c r="B7" s="125">
        <v>280</v>
      </c>
      <c r="C7" s="125">
        <v>280</v>
      </c>
      <c r="D7" s="125">
        <v>20</v>
      </c>
      <c r="E7" s="125">
        <v>51</v>
      </c>
      <c r="F7" s="125">
        <v>72</v>
      </c>
      <c r="G7" s="125">
        <v>61</v>
      </c>
      <c r="H7" s="125">
        <v>76</v>
      </c>
      <c r="I7" s="131">
        <v>0</v>
      </c>
    </row>
    <row r="8" spans="1:23" s="3" customFormat="1" ht="18.75" hidden="1" customHeight="1">
      <c r="A8" s="132">
        <v>2017</v>
      </c>
      <c r="B8" s="125">
        <v>294</v>
      </c>
      <c r="C8" s="125">
        <v>294</v>
      </c>
      <c r="D8" s="125">
        <v>20</v>
      </c>
      <c r="E8" s="125">
        <v>57</v>
      </c>
      <c r="F8" s="125">
        <v>74</v>
      </c>
      <c r="G8" s="125">
        <v>63</v>
      </c>
      <c r="H8" s="125">
        <v>80</v>
      </c>
      <c r="I8" s="131">
        <v>0</v>
      </c>
    </row>
    <row r="9" spans="1:23" s="4" customFormat="1" ht="18.75" hidden="1" customHeight="1" thickTop="1">
      <c r="A9" s="132">
        <v>2018</v>
      </c>
      <c r="B9" s="179">
        <v>307</v>
      </c>
      <c r="C9" s="180">
        <v>307</v>
      </c>
      <c r="D9" s="180">
        <v>20</v>
      </c>
      <c r="E9" s="180">
        <v>61</v>
      </c>
      <c r="F9" s="180">
        <v>74</v>
      </c>
      <c r="G9" s="180">
        <v>63</v>
      </c>
      <c r="H9" s="180">
        <v>89</v>
      </c>
      <c r="I9" s="131">
        <v>0</v>
      </c>
    </row>
    <row r="10" spans="1:23" s="4" customFormat="1" ht="18.75" hidden="1" customHeight="1" thickTop="1">
      <c r="A10" s="132">
        <v>2019</v>
      </c>
      <c r="B10" s="179">
        <v>326</v>
      </c>
      <c r="C10" s="180">
        <v>326</v>
      </c>
      <c r="D10" s="180">
        <v>20</v>
      </c>
      <c r="E10" s="180">
        <v>67</v>
      </c>
      <c r="F10" s="180">
        <v>79</v>
      </c>
      <c r="G10" s="180">
        <v>68</v>
      </c>
      <c r="H10" s="180">
        <v>92</v>
      </c>
      <c r="I10" s="131">
        <v>0</v>
      </c>
    </row>
    <row r="11" spans="1:23" s="4" customFormat="1" ht="18.75" customHeight="1" thickTop="1">
      <c r="A11" s="132">
        <v>2020</v>
      </c>
      <c r="B11" s="179">
        <v>349</v>
      </c>
      <c r="C11" s="180">
        <v>349</v>
      </c>
      <c r="D11" s="180">
        <v>20</v>
      </c>
      <c r="E11" s="180">
        <v>68</v>
      </c>
      <c r="F11" s="180">
        <v>85</v>
      </c>
      <c r="G11" s="180">
        <v>75</v>
      </c>
      <c r="H11" s="180">
        <v>101</v>
      </c>
      <c r="I11" s="131">
        <v>0</v>
      </c>
    </row>
    <row r="12" spans="1:23" s="3" customFormat="1" ht="18.75" customHeight="1">
      <c r="A12" s="132">
        <v>2021</v>
      </c>
      <c r="B12" s="179">
        <v>369</v>
      </c>
      <c r="C12" s="180">
        <v>369</v>
      </c>
      <c r="D12" s="180">
        <v>20</v>
      </c>
      <c r="E12" s="180">
        <v>68</v>
      </c>
      <c r="F12" s="180">
        <v>90</v>
      </c>
      <c r="G12" s="180">
        <v>90</v>
      </c>
      <c r="H12" s="180">
        <v>101</v>
      </c>
      <c r="I12" s="176">
        <v>0</v>
      </c>
    </row>
    <row r="13" spans="1:23" s="3" customFormat="1" ht="18.75" customHeight="1">
      <c r="A13" s="132">
        <v>2022</v>
      </c>
      <c r="B13" s="292">
        <v>350</v>
      </c>
      <c r="C13" s="181">
        <v>350</v>
      </c>
      <c r="D13" s="181">
        <v>20</v>
      </c>
      <c r="E13" s="181">
        <v>66</v>
      </c>
      <c r="F13" s="181">
        <v>85</v>
      </c>
      <c r="G13" s="181">
        <v>86</v>
      </c>
      <c r="H13" s="181">
        <v>93</v>
      </c>
      <c r="I13" s="293">
        <v>0</v>
      </c>
    </row>
    <row r="14" spans="1:23" s="3" customFormat="1" ht="18.75" customHeight="1">
      <c r="A14" s="132">
        <v>2023</v>
      </c>
      <c r="B14" s="292">
        <v>340</v>
      </c>
      <c r="C14" s="181">
        <v>340</v>
      </c>
      <c r="D14" s="181">
        <v>20</v>
      </c>
      <c r="E14" s="181">
        <v>66</v>
      </c>
      <c r="F14" s="181">
        <v>83</v>
      </c>
      <c r="G14" s="181">
        <v>85</v>
      </c>
      <c r="H14" s="181">
        <v>86</v>
      </c>
      <c r="I14" s="293">
        <v>0</v>
      </c>
    </row>
    <row r="15" spans="1:23" s="4" customFormat="1" ht="18.75" customHeight="1">
      <c r="A15" s="177">
        <v>2024</v>
      </c>
      <c r="B15" s="366">
        <f>C15</f>
        <v>311</v>
      </c>
      <c r="C15" s="369">
        <f>SUM(D15:H15)</f>
        <v>311</v>
      </c>
      <c r="D15" s="369">
        <f>SUM(D16:D35)</f>
        <v>17</v>
      </c>
      <c r="E15" s="369">
        <f t="shared" ref="E15:H15" si="0">SUM(E16:E35)</f>
        <v>76</v>
      </c>
      <c r="F15" s="369">
        <f t="shared" si="0"/>
        <v>59</v>
      </c>
      <c r="G15" s="369">
        <f t="shared" si="0"/>
        <v>80</v>
      </c>
      <c r="H15" s="369">
        <f t="shared" si="0"/>
        <v>79</v>
      </c>
      <c r="I15" s="364">
        <v>0</v>
      </c>
    </row>
    <row r="16" spans="1:23" s="3" customFormat="1" ht="18.75" customHeight="1">
      <c r="A16" s="132" t="s">
        <v>19</v>
      </c>
      <c r="B16" s="365">
        <f>C16</f>
        <v>22</v>
      </c>
      <c r="C16" s="368">
        <f>SUM(D16:H16)</f>
        <v>22</v>
      </c>
      <c r="D16" s="368">
        <v>1</v>
      </c>
      <c r="E16" s="368">
        <v>6</v>
      </c>
      <c r="F16" s="368">
        <v>8</v>
      </c>
      <c r="G16" s="368">
        <v>4</v>
      </c>
      <c r="H16" s="368">
        <v>3</v>
      </c>
      <c r="I16" s="362">
        <v>0</v>
      </c>
    </row>
    <row r="17" spans="1:10" s="3" customFormat="1" ht="18.75" customHeight="1">
      <c r="A17" s="132" t="s">
        <v>0</v>
      </c>
      <c r="B17" s="365">
        <f t="shared" ref="B17:B34" si="1">C17</f>
        <v>15</v>
      </c>
      <c r="C17" s="368">
        <f t="shared" ref="C17:C34" si="2">SUM(D17:H17)</f>
        <v>15</v>
      </c>
      <c r="D17" s="368">
        <v>0</v>
      </c>
      <c r="E17" s="368">
        <v>5</v>
      </c>
      <c r="F17" s="368">
        <v>1</v>
      </c>
      <c r="G17" s="368">
        <v>4</v>
      </c>
      <c r="H17" s="368">
        <v>5</v>
      </c>
      <c r="I17" s="362">
        <v>0</v>
      </c>
    </row>
    <row r="18" spans="1:10" s="3" customFormat="1" ht="18.75" customHeight="1">
      <c r="A18" s="132" t="s">
        <v>1</v>
      </c>
      <c r="B18" s="365">
        <f t="shared" si="1"/>
        <v>16</v>
      </c>
      <c r="C18" s="368">
        <f t="shared" si="2"/>
        <v>16</v>
      </c>
      <c r="D18" s="368">
        <v>1</v>
      </c>
      <c r="E18" s="368">
        <v>5</v>
      </c>
      <c r="F18" s="368">
        <v>1</v>
      </c>
      <c r="G18" s="368">
        <v>4</v>
      </c>
      <c r="H18" s="368">
        <v>5</v>
      </c>
      <c r="I18" s="362">
        <v>0</v>
      </c>
    </row>
    <row r="19" spans="1:10" s="3" customFormat="1" ht="18.75" customHeight="1">
      <c r="A19" s="132" t="s">
        <v>2</v>
      </c>
      <c r="B19" s="365">
        <f t="shared" si="1"/>
        <v>14</v>
      </c>
      <c r="C19" s="368">
        <f t="shared" si="2"/>
        <v>14</v>
      </c>
      <c r="D19" s="368">
        <v>1</v>
      </c>
      <c r="E19" s="368">
        <v>3</v>
      </c>
      <c r="F19" s="368">
        <v>2</v>
      </c>
      <c r="G19" s="368">
        <v>4</v>
      </c>
      <c r="H19" s="368">
        <v>4</v>
      </c>
      <c r="I19" s="362">
        <v>0</v>
      </c>
    </row>
    <row r="20" spans="1:10" s="3" customFormat="1" ht="18.75" customHeight="1">
      <c r="A20" s="132" t="s">
        <v>3</v>
      </c>
      <c r="B20" s="365">
        <f t="shared" si="1"/>
        <v>15</v>
      </c>
      <c r="C20" s="368">
        <f t="shared" si="2"/>
        <v>15</v>
      </c>
      <c r="D20" s="368">
        <v>1</v>
      </c>
      <c r="E20" s="368">
        <v>4</v>
      </c>
      <c r="F20" s="368">
        <v>2</v>
      </c>
      <c r="G20" s="368">
        <v>5</v>
      </c>
      <c r="H20" s="368">
        <v>3</v>
      </c>
      <c r="I20" s="362">
        <v>0</v>
      </c>
    </row>
    <row r="21" spans="1:10" s="3" customFormat="1" ht="18.75" customHeight="1">
      <c r="A21" s="132" t="s">
        <v>4</v>
      </c>
      <c r="B21" s="365">
        <f t="shared" si="1"/>
        <v>16</v>
      </c>
      <c r="C21" s="368">
        <f t="shared" si="2"/>
        <v>16</v>
      </c>
      <c r="D21" s="368">
        <v>1</v>
      </c>
      <c r="E21" s="368">
        <v>4</v>
      </c>
      <c r="F21" s="368">
        <v>4</v>
      </c>
      <c r="G21" s="368">
        <v>4</v>
      </c>
      <c r="H21" s="368">
        <v>3</v>
      </c>
      <c r="I21" s="362">
        <v>0</v>
      </c>
    </row>
    <row r="22" spans="1:10" s="3" customFormat="1" ht="18.75" customHeight="1">
      <c r="A22" s="132" t="s">
        <v>5</v>
      </c>
      <c r="B22" s="365">
        <f t="shared" si="1"/>
        <v>17</v>
      </c>
      <c r="C22" s="368">
        <f t="shared" si="2"/>
        <v>17</v>
      </c>
      <c r="D22" s="368">
        <v>1</v>
      </c>
      <c r="E22" s="368">
        <v>4</v>
      </c>
      <c r="F22" s="368">
        <v>4</v>
      </c>
      <c r="G22" s="368">
        <v>4</v>
      </c>
      <c r="H22" s="368">
        <v>4</v>
      </c>
      <c r="I22" s="362">
        <v>0</v>
      </c>
      <c r="J22" s="9"/>
    </row>
    <row r="23" spans="1:10" s="3" customFormat="1" ht="18.75" customHeight="1">
      <c r="A23" s="132" t="s">
        <v>6</v>
      </c>
      <c r="B23" s="365">
        <f t="shared" si="1"/>
        <v>14</v>
      </c>
      <c r="C23" s="368">
        <f t="shared" si="2"/>
        <v>14</v>
      </c>
      <c r="D23" s="368">
        <v>1</v>
      </c>
      <c r="E23" s="368">
        <v>3</v>
      </c>
      <c r="F23" s="368">
        <v>2</v>
      </c>
      <c r="G23" s="368">
        <v>6</v>
      </c>
      <c r="H23" s="368">
        <v>2</v>
      </c>
      <c r="I23" s="362">
        <v>0</v>
      </c>
    </row>
    <row r="24" spans="1:10" s="3" customFormat="1" ht="18.75" customHeight="1">
      <c r="A24" s="132" t="s">
        <v>7</v>
      </c>
      <c r="B24" s="365">
        <f t="shared" si="1"/>
        <v>17</v>
      </c>
      <c r="C24" s="368">
        <f t="shared" si="2"/>
        <v>17</v>
      </c>
      <c r="D24" s="368">
        <v>1</v>
      </c>
      <c r="E24" s="368">
        <v>5</v>
      </c>
      <c r="F24" s="368">
        <v>3</v>
      </c>
      <c r="G24" s="368">
        <v>2</v>
      </c>
      <c r="H24" s="368">
        <v>6</v>
      </c>
      <c r="I24" s="362">
        <v>0</v>
      </c>
    </row>
    <row r="25" spans="1:10" s="3" customFormat="1" ht="18.75" customHeight="1">
      <c r="A25" s="132" t="s">
        <v>8</v>
      </c>
      <c r="B25" s="365">
        <f t="shared" si="1"/>
        <v>18</v>
      </c>
      <c r="C25" s="368">
        <f t="shared" si="2"/>
        <v>18</v>
      </c>
      <c r="D25" s="368">
        <v>0</v>
      </c>
      <c r="E25" s="368">
        <v>6</v>
      </c>
      <c r="F25" s="368">
        <v>5</v>
      </c>
      <c r="G25" s="368">
        <v>3</v>
      </c>
      <c r="H25" s="368">
        <v>4</v>
      </c>
      <c r="I25" s="362">
        <v>0</v>
      </c>
    </row>
    <row r="26" spans="1:10" s="3" customFormat="1" ht="18.75" customHeight="1">
      <c r="A26" s="132" t="s">
        <v>9</v>
      </c>
      <c r="B26" s="365">
        <f t="shared" si="1"/>
        <v>16</v>
      </c>
      <c r="C26" s="368">
        <f t="shared" si="2"/>
        <v>16</v>
      </c>
      <c r="D26" s="368">
        <v>1</v>
      </c>
      <c r="E26" s="368">
        <v>4</v>
      </c>
      <c r="F26" s="368">
        <v>3</v>
      </c>
      <c r="G26" s="368">
        <v>5</v>
      </c>
      <c r="H26" s="368">
        <v>3</v>
      </c>
      <c r="I26" s="362">
        <v>0</v>
      </c>
    </row>
    <row r="27" spans="1:10" s="3" customFormat="1" ht="18.75" customHeight="1">
      <c r="A27" s="132" t="s">
        <v>10</v>
      </c>
      <c r="B27" s="365">
        <f t="shared" si="1"/>
        <v>13</v>
      </c>
      <c r="C27" s="368">
        <f t="shared" si="2"/>
        <v>13</v>
      </c>
      <c r="D27" s="368">
        <v>1</v>
      </c>
      <c r="E27" s="368">
        <v>4</v>
      </c>
      <c r="F27" s="368">
        <v>2</v>
      </c>
      <c r="G27" s="368">
        <v>3</v>
      </c>
      <c r="H27" s="368">
        <v>3</v>
      </c>
      <c r="I27" s="362">
        <v>0</v>
      </c>
    </row>
    <row r="28" spans="1:10" s="3" customFormat="1" ht="18.75" customHeight="1">
      <c r="A28" s="132" t="s">
        <v>11</v>
      </c>
      <c r="B28" s="365">
        <f t="shared" si="1"/>
        <v>17</v>
      </c>
      <c r="C28" s="368">
        <f t="shared" si="2"/>
        <v>17</v>
      </c>
      <c r="D28" s="368">
        <v>1</v>
      </c>
      <c r="E28" s="368">
        <v>5</v>
      </c>
      <c r="F28" s="368">
        <v>1</v>
      </c>
      <c r="G28" s="368">
        <v>5</v>
      </c>
      <c r="H28" s="368">
        <v>5</v>
      </c>
      <c r="I28" s="362">
        <v>0</v>
      </c>
    </row>
    <row r="29" spans="1:10" s="3" customFormat="1" ht="18.75" customHeight="1">
      <c r="A29" s="132" t="s">
        <v>12</v>
      </c>
      <c r="B29" s="365">
        <f t="shared" si="1"/>
        <v>14</v>
      </c>
      <c r="C29" s="368">
        <f t="shared" si="2"/>
        <v>14</v>
      </c>
      <c r="D29" s="368">
        <v>1</v>
      </c>
      <c r="E29" s="368">
        <v>2</v>
      </c>
      <c r="F29" s="368">
        <v>3</v>
      </c>
      <c r="G29" s="368">
        <v>3</v>
      </c>
      <c r="H29" s="368">
        <v>5</v>
      </c>
      <c r="I29" s="362">
        <v>0</v>
      </c>
    </row>
    <row r="30" spans="1:10" s="3" customFormat="1" ht="18.75" customHeight="1">
      <c r="A30" s="132" t="s">
        <v>13</v>
      </c>
      <c r="B30" s="365">
        <f t="shared" si="1"/>
        <v>13</v>
      </c>
      <c r="C30" s="368">
        <f t="shared" si="2"/>
        <v>13</v>
      </c>
      <c r="D30" s="368">
        <v>1</v>
      </c>
      <c r="E30" s="368">
        <v>2</v>
      </c>
      <c r="F30" s="368">
        <v>3</v>
      </c>
      <c r="G30" s="368">
        <v>2</v>
      </c>
      <c r="H30" s="368">
        <v>5</v>
      </c>
      <c r="I30" s="362">
        <v>0</v>
      </c>
    </row>
    <row r="31" spans="1:10" s="3" customFormat="1" ht="18.75" customHeight="1">
      <c r="A31" s="132" t="s">
        <v>14</v>
      </c>
      <c r="B31" s="365">
        <f t="shared" si="1"/>
        <v>14</v>
      </c>
      <c r="C31" s="368">
        <f t="shared" si="2"/>
        <v>14</v>
      </c>
      <c r="D31" s="368">
        <v>1</v>
      </c>
      <c r="E31" s="368">
        <v>2</v>
      </c>
      <c r="F31" s="368">
        <v>3</v>
      </c>
      <c r="G31" s="368">
        <v>4</v>
      </c>
      <c r="H31" s="368">
        <v>4</v>
      </c>
      <c r="I31" s="362">
        <v>0</v>
      </c>
    </row>
    <row r="32" spans="1:10" s="3" customFormat="1" ht="18.75" customHeight="1">
      <c r="A32" s="132" t="s">
        <v>15</v>
      </c>
      <c r="B32" s="365">
        <f t="shared" si="1"/>
        <v>14</v>
      </c>
      <c r="C32" s="368">
        <f t="shared" si="2"/>
        <v>14</v>
      </c>
      <c r="D32" s="368">
        <v>0</v>
      </c>
      <c r="E32" s="368">
        <v>4</v>
      </c>
      <c r="F32" s="368">
        <v>1</v>
      </c>
      <c r="G32" s="368">
        <v>4</v>
      </c>
      <c r="H32" s="368">
        <v>5</v>
      </c>
      <c r="I32" s="362">
        <v>0</v>
      </c>
    </row>
    <row r="33" spans="1:11" s="3" customFormat="1" ht="18.75" customHeight="1">
      <c r="A33" s="132" t="s">
        <v>16</v>
      </c>
      <c r="B33" s="365">
        <f t="shared" si="1"/>
        <v>12</v>
      </c>
      <c r="C33" s="368">
        <f t="shared" si="2"/>
        <v>12</v>
      </c>
      <c r="D33" s="368">
        <v>1</v>
      </c>
      <c r="E33" s="368">
        <v>2</v>
      </c>
      <c r="F33" s="368">
        <v>2</v>
      </c>
      <c r="G33" s="368">
        <v>5</v>
      </c>
      <c r="H33" s="368">
        <v>2</v>
      </c>
      <c r="I33" s="362">
        <v>0</v>
      </c>
    </row>
    <row r="34" spans="1:11" s="3" customFormat="1" ht="18.75" customHeight="1">
      <c r="A34" s="132" t="s">
        <v>20</v>
      </c>
      <c r="B34" s="365">
        <f t="shared" si="1"/>
        <v>13</v>
      </c>
      <c r="C34" s="368">
        <f t="shared" si="2"/>
        <v>13</v>
      </c>
      <c r="D34" s="368">
        <v>1</v>
      </c>
      <c r="E34" s="368">
        <v>2</v>
      </c>
      <c r="F34" s="368">
        <v>3</v>
      </c>
      <c r="G34" s="368">
        <v>4</v>
      </c>
      <c r="H34" s="368">
        <v>3</v>
      </c>
      <c r="I34" s="362">
        <v>0</v>
      </c>
    </row>
    <row r="35" spans="1:11" s="3" customFormat="1" ht="18.75" customHeight="1">
      <c r="A35" s="133" t="s">
        <v>21</v>
      </c>
      <c r="B35" s="367">
        <f>C35</f>
        <v>21</v>
      </c>
      <c r="C35" s="370">
        <f>SUM(D35:H35)</f>
        <v>21</v>
      </c>
      <c r="D35" s="370">
        <v>1</v>
      </c>
      <c r="E35" s="370">
        <v>4</v>
      </c>
      <c r="F35" s="370">
        <v>6</v>
      </c>
      <c r="G35" s="370">
        <v>5</v>
      </c>
      <c r="H35" s="370">
        <v>5</v>
      </c>
      <c r="I35" s="363">
        <v>0</v>
      </c>
    </row>
    <row r="36" spans="1:11" s="11" customFormat="1" ht="11.25">
      <c r="A36" s="126" t="s">
        <v>406</v>
      </c>
      <c r="B36" s="129"/>
      <c r="C36" s="130"/>
      <c r="D36" s="129"/>
      <c r="E36" s="129"/>
      <c r="F36" s="129"/>
      <c r="G36" s="129"/>
      <c r="H36" s="129"/>
      <c r="I36" s="178"/>
      <c r="K36" s="12"/>
    </row>
    <row r="37" spans="1:11" s="3" customFormat="1" ht="11.25">
      <c r="A37" s="127"/>
      <c r="B37" s="127"/>
      <c r="C37" s="128"/>
      <c r="D37" s="127"/>
      <c r="E37" s="127"/>
      <c r="F37" s="127"/>
      <c r="G37" s="127"/>
      <c r="H37" s="127"/>
      <c r="I37" s="127"/>
    </row>
    <row r="38" spans="1:11" s="3" customFormat="1" ht="11.25">
      <c r="C38" s="7"/>
    </row>
    <row r="39" spans="1:11" s="3" customFormat="1" ht="11.25">
      <c r="C39" s="7"/>
    </row>
    <row r="40" spans="1:11" s="3" customFormat="1" ht="11.25">
      <c r="C40" s="7"/>
    </row>
    <row r="41" spans="1:11" s="3" customFormat="1" ht="11.25">
      <c r="C41" s="7"/>
    </row>
    <row r="42" spans="1:11" s="3" customFormat="1" ht="11.25">
      <c r="C42" s="7"/>
    </row>
    <row r="43" spans="1:11" s="3" customFormat="1" ht="11.25">
      <c r="C43" s="7"/>
    </row>
    <row r="44" spans="1:11" s="3" customFormat="1" ht="11.25">
      <c r="C44" s="7"/>
    </row>
    <row r="45" spans="1:11" s="3" customFormat="1" ht="11.25">
      <c r="C45" s="7"/>
    </row>
    <row r="46" spans="1:11" s="3" customFormat="1" ht="11.25">
      <c r="C46" s="7"/>
    </row>
    <row r="47" spans="1:11" s="3" customFormat="1" ht="11.25">
      <c r="C47" s="7"/>
    </row>
    <row r="48" spans="1:11" s="3" customFormat="1" ht="11.25">
      <c r="C48" s="7"/>
    </row>
    <row r="49" spans="3:3" s="3" customFormat="1" ht="11.25">
      <c r="C49" s="7"/>
    </row>
    <row r="50" spans="3:3" s="3" customFormat="1" ht="11.25">
      <c r="C50" s="7"/>
    </row>
    <row r="51" spans="3:3" s="3" customFormat="1" ht="11.25">
      <c r="C51" s="7"/>
    </row>
    <row r="52" spans="3:3" s="3" customFormat="1" ht="11.25">
      <c r="C52" s="7"/>
    </row>
    <row r="53" spans="3:3" s="3" customFormat="1" ht="11.25">
      <c r="C53" s="7"/>
    </row>
    <row r="54" spans="3:3" s="3" customFormat="1" ht="11.25">
      <c r="C54" s="7"/>
    </row>
    <row r="55" spans="3:3" s="3" customFormat="1" ht="11.25">
      <c r="C55" s="7"/>
    </row>
    <row r="56" spans="3:3" s="3" customFormat="1" ht="11.25">
      <c r="C56" s="7"/>
    </row>
    <row r="57" spans="3:3" s="3" customFormat="1" ht="11.25">
      <c r="C57" s="7"/>
    </row>
    <row r="58" spans="3:3" s="3" customFormat="1" ht="11.25">
      <c r="C58" s="7"/>
    </row>
    <row r="59" spans="3:3" s="3" customFormat="1" ht="11.25">
      <c r="C59" s="7"/>
    </row>
    <row r="60" spans="3:3" s="3" customFormat="1" ht="11.25">
      <c r="C60" s="7"/>
    </row>
    <row r="61" spans="3:3" s="3" customFormat="1" ht="11.25">
      <c r="C61" s="7"/>
    </row>
    <row r="62" spans="3:3" s="3" customFormat="1" ht="11.25">
      <c r="C62" s="7"/>
    </row>
    <row r="63" spans="3:3" s="3" customFormat="1" ht="11.25">
      <c r="C63" s="7"/>
    </row>
    <row r="64" spans="3:3" s="3" customFormat="1" ht="11.25">
      <c r="C64" s="7"/>
    </row>
    <row r="65" spans="3:3" s="3" customFormat="1" ht="11.25">
      <c r="C65" s="7"/>
    </row>
    <row r="66" spans="3:3" s="3" customFormat="1" ht="11.25">
      <c r="C66" s="7"/>
    </row>
    <row r="67" spans="3:3" s="3" customFormat="1" ht="11.25">
      <c r="C67" s="7"/>
    </row>
    <row r="68" spans="3:3" s="3" customFormat="1" ht="11.25">
      <c r="C68" s="7"/>
    </row>
    <row r="69" spans="3:3" s="3" customFormat="1" ht="11.25">
      <c r="C69" s="7"/>
    </row>
  </sheetData>
  <mergeCells count="5">
    <mergeCell ref="C4:H4"/>
    <mergeCell ref="A2:I2"/>
    <mergeCell ref="A4:A6"/>
    <mergeCell ref="B4:B6"/>
    <mergeCell ref="I4:I6"/>
  </mergeCells>
  <phoneticPr fontId="2" type="noConversion"/>
  <printOptions horizontalCentered="1"/>
  <pageMargins left="0.39370078740157483" right="0.39370078740157483" top="0.55118110236220474" bottom="0.55118110236220474" header="0.51181102362204722" footer="0.51181102362204722"/>
  <pageSetup paperSize="9" scale="6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6"/>
  <sheetViews>
    <sheetView view="pageBreakPreview" zoomScaleNormal="100" zoomScaleSheetLayoutView="100" workbookViewId="0">
      <selection activeCell="Q12" sqref="Q12"/>
    </sheetView>
  </sheetViews>
  <sheetFormatPr defaultColWidth="10" defaultRowHeight="13.5"/>
  <cols>
    <col min="1" max="1" width="8" style="13" customWidth="1"/>
    <col min="2" max="6" width="11" style="13" customWidth="1"/>
    <col min="7" max="7" width="12.125" style="13" customWidth="1"/>
    <col min="8" max="15" width="11" style="13" customWidth="1"/>
    <col min="16" max="16384" width="10" style="13"/>
  </cols>
  <sheetData>
    <row r="1" spans="1:24" s="105" customFormat="1" ht="15" customHeight="1">
      <c r="A1" s="107" t="s">
        <v>90</v>
      </c>
      <c r="B1" s="107"/>
      <c r="C1" s="107"/>
      <c r="D1" s="107"/>
      <c r="E1" s="107"/>
      <c r="F1" s="107"/>
      <c r="G1" s="107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s="27" customFormat="1" ht="30" customHeight="1">
      <c r="A2" s="469" t="s">
        <v>351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</row>
    <row r="3" spans="1:24" s="36" customFormat="1" ht="15" customHeight="1">
      <c r="A3" s="182" t="s">
        <v>88</v>
      </c>
      <c r="B3" s="182"/>
      <c r="C3" s="182"/>
      <c r="D3" s="182"/>
      <c r="E3" s="182"/>
      <c r="F3" s="182"/>
      <c r="G3" s="182"/>
      <c r="H3" s="182"/>
      <c r="I3" s="183"/>
      <c r="J3" s="183"/>
      <c r="K3" s="183"/>
      <c r="L3" s="183"/>
      <c r="M3" s="183"/>
      <c r="N3" s="183"/>
      <c r="O3" s="184" t="s">
        <v>87</v>
      </c>
    </row>
    <row r="4" spans="1:24" ht="24.95" customHeight="1">
      <c r="A4" s="531" t="s">
        <v>107</v>
      </c>
      <c r="B4" s="533" t="s">
        <v>106</v>
      </c>
      <c r="C4" s="535" t="s">
        <v>105</v>
      </c>
      <c r="D4" s="535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7" t="s">
        <v>104</v>
      </c>
    </row>
    <row r="5" spans="1:24" ht="46.5" customHeight="1" thickBot="1">
      <c r="A5" s="532"/>
      <c r="B5" s="534"/>
      <c r="C5" s="188"/>
      <c r="D5" s="294" t="s">
        <v>440</v>
      </c>
      <c r="E5" s="252" t="s">
        <v>103</v>
      </c>
      <c r="F5" s="252" t="s">
        <v>102</v>
      </c>
      <c r="G5" s="252" t="s">
        <v>101</v>
      </c>
      <c r="H5" s="252" t="s">
        <v>100</v>
      </c>
      <c r="I5" s="252" t="s">
        <v>99</v>
      </c>
      <c r="J5" s="252" t="s">
        <v>98</v>
      </c>
      <c r="K5" s="252" t="s">
        <v>97</v>
      </c>
      <c r="L5" s="252" t="s">
        <v>96</v>
      </c>
      <c r="M5" s="252" t="s">
        <v>95</v>
      </c>
      <c r="N5" s="252" t="s">
        <v>94</v>
      </c>
      <c r="O5" s="538"/>
    </row>
    <row r="6" spans="1:24" ht="46.5" hidden="1" customHeight="1" thickTop="1">
      <c r="A6" s="254">
        <v>2016</v>
      </c>
      <c r="B6" s="189">
        <v>153</v>
      </c>
      <c r="C6" s="174">
        <v>153</v>
      </c>
      <c r="D6" s="22" t="s">
        <v>441</v>
      </c>
      <c r="E6" s="22">
        <v>0</v>
      </c>
      <c r="F6" s="22">
        <v>0</v>
      </c>
      <c r="G6" s="22">
        <v>0</v>
      </c>
      <c r="H6" s="22">
        <v>1</v>
      </c>
      <c r="I6" s="22">
        <v>3</v>
      </c>
      <c r="J6" s="22">
        <v>10</v>
      </c>
      <c r="K6" s="22">
        <v>40</v>
      </c>
      <c r="L6" s="22">
        <v>31</v>
      </c>
      <c r="M6" s="22">
        <v>39</v>
      </c>
      <c r="N6" s="191">
        <v>29</v>
      </c>
      <c r="O6" s="20">
        <v>0</v>
      </c>
    </row>
    <row r="7" spans="1:24" ht="46.5" hidden="1" customHeight="1">
      <c r="A7" s="254">
        <v>2017</v>
      </c>
      <c r="B7" s="162">
        <v>152</v>
      </c>
      <c r="C7" s="175">
        <v>152</v>
      </c>
      <c r="D7" s="22" t="s">
        <v>441</v>
      </c>
      <c r="E7" s="22">
        <v>0</v>
      </c>
      <c r="F7" s="22">
        <v>0</v>
      </c>
      <c r="G7" s="22">
        <v>0</v>
      </c>
      <c r="H7" s="22">
        <v>1</v>
      </c>
      <c r="I7" s="22">
        <v>3</v>
      </c>
      <c r="J7" s="22">
        <v>11</v>
      </c>
      <c r="K7" s="22">
        <v>38</v>
      </c>
      <c r="L7" s="22">
        <v>34</v>
      </c>
      <c r="M7" s="22">
        <v>46</v>
      </c>
      <c r="N7" s="20">
        <v>19</v>
      </c>
      <c r="O7" s="20">
        <v>0</v>
      </c>
    </row>
    <row r="8" spans="1:24" ht="46.5" hidden="1" customHeight="1">
      <c r="A8" s="254">
        <v>2018</v>
      </c>
      <c r="B8" s="162">
        <v>167</v>
      </c>
      <c r="C8" s="175">
        <v>166</v>
      </c>
      <c r="D8" s="22" t="s">
        <v>441</v>
      </c>
      <c r="E8" s="22">
        <v>0</v>
      </c>
      <c r="F8" s="22">
        <v>0</v>
      </c>
      <c r="G8" s="22">
        <v>0</v>
      </c>
      <c r="H8" s="22">
        <v>1</v>
      </c>
      <c r="I8" s="22">
        <v>3</v>
      </c>
      <c r="J8" s="22">
        <v>12</v>
      </c>
      <c r="K8" s="22">
        <v>37</v>
      </c>
      <c r="L8" s="22">
        <v>36</v>
      </c>
      <c r="M8" s="22">
        <v>49</v>
      </c>
      <c r="N8" s="20">
        <v>28</v>
      </c>
      <c r="O8" s="20">
        <v>1</v>
      </c>
    </row>
    <row r="9" spans="1:24" ht="46.5" hidden="1" customHeight="1" thickTop="1">
      <c r="A9" s="254">
        <v>2019</v>
      </c>
      <c r="B9" s="162">
        <v>184</v>
      </c>
      <c r="C9" s="175">
        <v>183</v>
      </c>
      <c r="D9" s="22" t="s">
        <v>441</v>
      </c>
      <c r="E9" s="22">
        <v>0</v>
      </c>
      <c r="F9" s="22">
        <v>0</v>
      </c>
      <c r="G9" s="22">
        <v>0</v>
      </c>
      <c r="H9" s="22">
        <v>1</v>
      </c>
      <c r="I9" s="22">
        <v>4</v>
      </c>
      <c r="J9" s="22">
        <v>13</v>
      </c>
      <c r="K9" s="22">
        <v>38</v>
      </c>
      <c r="L9" s="22">
        <v>42</v>
      </c>
      <c r="M9" s="22">
        <v>43</v>
      </c>
      <c r="N9" s="20">
        <v>42</v>
      </c>
      <c r="O9" s="20">
        <v>1</v>
      </c>
    </row>
    <row r="10" spans="1:24" ht="46.5" customHeight="1" thickTop="1">
      <c r="A10" s="254">
        <v>2020</v>
      </c>
      <c r="B10" s="162">
        <v>208</v>
      </c>
      <c r="C10" s="175">
        <v>207</v>
      </c>
      <c r="D10" s="22" t="s">
        <v>441</v>
      </c>
      <c r="E10" s="22">
        <v>0</v>
      </c>
      <c r="F10" s="22">
        <v>0</v>
      </c>
      <c r="G10" s="22">
        <v>0</v>
      </c>
      <c r="H10" s="22">
        <v>1</v>
      </c>
      <c r="I10" s="22">
        <v>4</v>
      </c>
      <c r="J10" s="22">
        <v>15</v>
      </c>
      <c r="K10" s="22">
        <v>50</v>
      </c>
      <c r="L10" s="22">
        <v>43</v>
      </c>
      <c r="M10" s="22">
        <v>48</v>
      </c>
      <c r="N10" s="20">
        <v>46</v>
      </c>
      <c r="O10" s="20">
        <v>1</v>
      </c>
    </row>
    <row r="11" spans="1:24" ht="46.5" customHeight="1">
      <c r="A11" s="254">
        <v>2021</v>
      </c>
      <c r="B11" s="162">
        <v>230</v>
      </c>
      <c r="C11" s="175">
        <v>229</v>
      </c>
      <c r="D11" s="22" t="s">
        <v>441</v>
      </c>
      <c r="E11" s="22">
        <v>0</v>
      </c>
      <c r="F11" s="22">
        <v>0</v>
      </c>
      <c r="G11" s="22">
        <v>0</v>
      </c>
      <c r="H11" s="22">
        <v>1</v>
      </c>
      <c r="I11" s="22">
        <v>4</v>
      </c>
      <c r="J11" s="22">
        <v>16</v>
      </c>
      <c r="K11" s="22">
        <v>55</v>
      </c>
      <c r="L11" s="22">
        <v>46</v>
      </c>
      <c r="M11" s="22">
        <v>56</v>
      </c>
      <c r="N11" s="20">
        <v>51</v>
      </c>
      <c r="O11" s="20">
        <v>1</v>
      </c>
    </row>
    <row r="12" spans="1:24" ht="46.5" customHeight="1">
      <c r="A12" s="284">
        <v>2022</v>
      </c>
      <c r="B12" s="162">
        <v>239</v>
      </c>
      <c r="C12" s="175">
        <v>239</v>
      </c>
      <c r="D12" s="22" t="s">
        <v>349</v>
      </c>
      <c r="E12" s="22">
        <v>0</v>
      </c>
      <c r="F12" s="22">
        <v>0</v>
      </c>
      <c r="G12" s="22">
        <v>0</v>
      </c>
      <c r="H12" s="22">
        <v>1</v>
      </c>
      <c r="I12" s="22">
        <v>4</v>
      </c>
      <c r="J12" s="22">
        <v>16</v>
      </c>
      <c r="K12" s="22">
        <v>47</v>
      </c>
      <c r="L12" s="22">
        <v>49</v>
      </c>
      <c r="M12" s="22">
        <v>63</v>
      </c>
      <c r="N12" s="20">
        <v>59</v>
      </c>
      <c r="O12" s="20">
        <v>1</v>
      </c>
    </row>
    <row r="13" spans="1:24" s="339" customFormat="1" ht="46.5" customHeight="1">
      <c r="A13" s="386">
        <v>2023</v>
      </c>
      <c r="B13" s="162">
        <v>237</v>
      </c>
      <c r="C13" s="175">
        <v>236</v>
      </c>
      <c r="D13" s="22">
        <v>0</v>
      </c>
      <c r="E13" s="22">
        <v>0</v>
      </c>
      <c r="F13" s="22">
        <v>0</v>
      </c>
      <c r="G13" s="22">
        <v>0</v>
      </c>
      <c r="H13" s="22">
        <v>1</v>
      </c>
      <c r="I13" s="22">
        <v>4</v>
      </c>
      <c r="J13" s="22">
        <v>18</v>
      </c>
      <c r="K13" s="22">
        <v>36</v>
      </c>
      <c r="L13" s="22">
        <v>49</v>
      </c>
      <c r="M13" s="22">
        <v>62</v>
      </c>
      <c r="N13" s="20">
        <v>66</v>
      </c>
      <c r="O13" s="20">
        <v>1</v>
      </c>
    </row>
    <row r="14" spans="1:24" s="18" customFormat="1" ht="46.5" customHeight="1">
      <c r="A14" s="92">
        <v>2024</v>
      </c>
      <c r="B14" s="190">
        <v>244</v>
      </c>
      <c r="C14" s="192">
        <v>244</v>
      </c>
      <c r="D14" s="39">
        <v>0</v>
      </c>
      <c r="E14" s="39">
        <v>0</v>
      </c>
      <c r="F14" s="39">
        <v>0</v>
      </c>
      <c r="G14" s="39">
        <v>0</v>
      </c>
      <c r="H14" s="39">
        <v>1</v>
      </c>
      <c r="I14" s="39">
        <v>6</v>
      </c>
      <c r="J14" s="39">
        <v>15</v>
      </c>
      <c r="K14" s="39">
        <v>26</v>
      </c>
      <c r="L14" s="39">
        <v>39</v>
      </c>
      <c r="M14" s="39">
        <v>71</v>
      </c>
      <c r="N14" s="38">
        <v>86</v>
      </c>
      <c r="O14" s="38">
        <v>1</v>
      </c>
    </row>
    <row r="15" spans="1:24" s="36" customFormat="1" ht="18" customHeight="1">
      <c r="A15" s="530" t="s">
        <v>408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530"/>
    </row>
    <row r="16" spans="1:24" s="36" customFormat="1" ht="15" customHeight="1">
      <c r="A16" s="185" t="s">
        <v>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5"/>
      <c r="M16" s="185"/>
      <c r="N16" s="185"/>
      <c r="O16" s="187" t="s">
        <v>92</v>
      </c>
    </row>
  </sheetData>
  <mergeCells count="6">
    <mergeCell ref="A15:O15"/>
    <mergeCell ref="A2:O2"/>
    <mergeCell ref="A4:A5"/>
    <mergeCell ref="B4:B5"/>
    <mergeCell ref="C4:N4"/>
    <mergeCell ref="O4:O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3" firstPageNumber="200" pageOrder="overThenDown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view="pageBreakPreview" zoomScaleNormal="100" zoomScaleSheetLayoutView="100" workbookViewId="0">
      <selection activeCell="A15" sqref="A15:E15"/>
    </sheetView>
  </sheetViews>
  <sheetFormatPr defaultColWidth="10" defaultRowHeight="13.5"/>
  <cols>
    <col min="1" max="1" width="7.625" style="13" customWidth="1"/>
    <col min="2" max="6" width="16.625" style="13" customWidth="1"/>
    <col min="7" max="7" width="0.25" style="13" customWidth="1"/>
    <col min="8" max="8" width="9.875" style="13" customWidth="1"/>
    <col min="9" max="9" width="6.5" style="13" customWidth="1"/>
    <col min="10" max="11" width="8.75" style="13" customWidth="1"/>
    <col min="12" max="16384" width="10" style="13"/>
  </cols>
  <sheetData>
    <row r="1" spans="1:22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s="27" customFormat="1" ht="24.95" customHeight="1">
      <c r="A2" s="469" t="s">
        <v>115</v>
      </c>
      <c r="B2" s="469"/>
      <c r="C2" s="469"/>
      <c r="D2" s="469"/>
      <c r="E2" s="469"/>
      <c r="F2" s="469"/>
      <c r="G2" s="469"/>
      <c r="H2" s="28"/>
      <c r="I2" s="28"/>
      <c r="J2" s="28"/>
      <c r="K2" s="28"/>
      <c r="L2" s="28"/>
    </row>
    <row r="3" spans="1:22" s="36" customFormat="1" ht="15" customHeight="1">
      <c r="A3" s="26" t="s">
        <v>114</v>
      </c>
      <c r="B3" s="26"/>
      <c r="C3" s="26"/>
      <c r="D3" s="26"/>
      <c r="E3" s="16"/>
      <c r="F3" s="34" t="s">
        <v>56</v>
      </c>
      <c r="G3" s="26"/>
      <c r="H3" s="43"/>
      <c r="I3" s="43"/>
      <c r="J3" s="43"/>
    </row>
    <row r="4" spans="1:22" ht="34.5" customHeight="1">
      <c r="A4" s="539" t="s">
        <v>409</v>
      </c>
      <c r="B4" s="535" t="s">
        <v>113</v>
      </c>
      <c r="C4" s="542" t="s">
        <v>112</v>
      </c>
      <c r="D4" s="543"/>
      <c r="E4" s="543"/>
      <c r="F4" s="544"/>
      <c r="G4" s="51"/>
      <c r="H4" s="30"/>
      <c r="I4" s="30"/>
      <c r="J4" s="30"/>
      <c r="K4" s="30"/>
    </row>
    <row r="5" spans="1:22" ht="50.25" customHeight="1" thickBot="1">
      <c r="A5" s="540"/>
      <c r="B5" s="541"/>
      <c r="C5" s="247" t="s">
        <v>111</v>
      </c>
      <c r="D5" s="387" t="s">
        <v>478</v>
      </c>
      <c r="E5" s="247" t="s">
        <v>110</v>
      </c>
      <c r="F5" s="252" t="s">
        <v>109</v>
      </c>
      <c r="G5" s="50"/>
      <c r="H5" s="30"/>
      <c r="I5" s="14"/>
      <c r="J5" s="14"/>
      <c r="K5" s="14"/>
    </row>
    <row r="6" spans="1:22" ht="44.25" hidden="1" customHeight="1" thickTop="1">
      <c r="A6" s="254">
        <v>2016</v>
      </c>
      <c r="B6" s="193">
        <v>263</v>
      </c>
      <c r="C6" s="164">
        <v>263</v>
      </c>
      <c r="D6" s="23">
        <v>0</v>
      </c>
      <c r="E6" s="23">
        <v>124</v>
      </c>
      <c r="F6" s="196">
        <v>139</v>
      </c>
      <c r="G6" s="32"/>
      <c r="H6" s="30"/>
      <c r="I6" s="14"/>
      <c r="J6" s="14"/>
      <c r="K6" s="14"/>
    </row>
    <row r="7" spans="1:22" ht="44.25" hidden="1" customHeight="1">
      <c r="A7" s="254">
        <v>2017</v>
      </c>
      <c r="B7" s="194">
        <v>260</v>
      </c>
      <c r="C7" s="165">
        <v>260</v>
      </c>
      <c r="D7" s="23">
        <v>0</v>
      </c>
      <c r="E7" s="23">
        <v>124</v>
      </c>
      <c r="F7" s="103">
        <v>136</v>
      </c>
      <c r="G7" s="32"/>
      <c r="H7" s="30"/>
      <c r="I7" s="14"/>
      <c r="J7" s="14"/>
      <c r="K7" s="14"/>
    </row>
    <row r="8" spans="1:22" ht="44.25" hidden="1" customHeight="1" thickTop="1">
      <c r="A8" s="254">
        <v>2018</v>
      </c>
      <c r="B8" s="194">
        <v>262</v>
      </c>
      <c r="C8" s="165">
        <v>262</v>
      </c>
      <c r="D8" s="23">
        <v>0</v>
      </c>
      <c r="E8" s="23">
        <v>122</v>
      </c>
      <c r="F8" s="103">
        <v>140</v>
      </c>
      <c r="G8" s="32"/>
      <c r="H8" s="30"/>
      <c r="I8" s="14"/>
      <c r="J8" s="14"/>
      <c r="K8" s="14"/>
    </row>
    <row r="9" spans="1:22" ht="44.25" hidden="1" customHeight="1" thickTop="1">
      <c r="A9" s="254">
        <v>2019</v>
      </c>
      <c r="B9" s="194">
        <v>262</v>
      </c>
      <c r="C9" s="165">
        <v>262</v>
      </c>
      <c r="D9" s="23">
        <v>0</v>
      </c>
      <c r="E9" s="23">
        <v>124</v>
      </c>
      <c r="F9" s="103">
        <v>138</v>
      </c>
      <c r="G9" s="32"/>
      <c r="H9" s="30"/>
      <c r="I9" s="14"/>
      <c r="J9" s="14"/>
      <c r="K9" s="14"/>
    </row>
    <row r="10" spans="1:22" ht="44.25" customHeight="1" thickTop="1">
      <c r="A10" s="254">
        <v>2020</v>
      </c>
      <c r="B10" s="194">
        <v>260</v>
      </c>
      <c r="C10" s="165">
        <v>260</v>
      </c>
      <c r="D10" s="23">
        <v>0</v>
      </c>
      <c r="E10" s="23">
        <v>121</v>
      </c>
      <c r="F10" s="103">
        <v>139</v>
      </c>
      <c r="G10" s="32"/>
      <c r="H10" s="30"/>
      <c r="I10" s="14"/>
      <c r="J10" s="14"/>
      <c r="K10" s="14"/>
    </row>
    <row r="11" spans="1:22" ht="44.25" customHeight="1">
      <c r="A11" s="254">
        <v>2021</v>
      </c>
      <c r="B11" s="194">
        <v>262</v>
      </c>
      <c r="C11" s="165">
        <v>262</v>
      </c>
      <c r="D11" s="23">
        <v>0</v>
      </c>
      <c r="E11" s="23">
        <v>133</v>
      </c>
      <c r="F11" s="103">
        <v>129</v>
      </c>
      <c r="G11" s="32"/>
      <c r="H11" s="30"/>
      <c r="I11" s="14"/>
      <c r="J11" s="14"/>
      <c r="K11" s="14"/>
    </row>
    <row r="12" spans="1:22" ht="44.25" customHeight="1">
      <c r="A12" s="284">
        <v>2022</v>
      </c>
      <c r="B12" s="237">
        <v>263</v>
      </c>
      <c r="C12" s="239">
        <v>263</v>
      </c>
      <c r="D12" s="158">
        <v>0</v>
      </c>
      <c r="E12" s="158">
        <v>129</v>
      </c>
      <c r="F12" s="159">
        <v>134</v>
      </c>
      <c r="G12" s="283"/>
      <c r="H12" s="30"/>
      <c r="I12" s="14"/>
      <c r="J12" s="14"/>
      <c r="K12" s="14"/>
    </row>
    <row r="13" spans="1:22" s="339" customFormat="1" ht="44.25" customHeight="1">
      <c r="A13" s="386">
        <v>2023</v>
      </c>
      <c r="B13" s="237">
        <v>263</v>
      </c>
      <c r="C13" s="239">
        <v>263</v>
      </c>
      <c r="D13" s="158">
        <v>0</v>
      </c>
      <c r="E13" s="158">
        <v>128</v>
      </c>
      <c r="F13" s="159">
        <v>135</v>
      </c>
      <c r="G13" s="385"/>
      <c r="H13" s="30"/>
      <c r="I13" s="340"/>
      <c r="J13" s="340"/>
      <c r="K13" s="340"/>
    </row>
    <row r="14" spans="1:22" s="45" customFormat="1" ht="44.25" customHeight="1">
      <c r="A14" s="92">
        <v>2024</v>
      </c>
      <c r="B14" s="195">
        <v>265</v>
      </c>
      <c r="C14" s="197">
        <v>265</v>
      </c>
      <c r="D14" s="49">
        <v>0</v>
      </c>
      <c r="E14" s="49">
        <v>126</v>
      </c>
      <c r="F14" s="48">
        <v>139</v>
      </c>
      <c r="G14" s="47"/>
      <c r="H14" s="46"/>
      <c r="I14" s="46"/>
      <c r="J14" s="46"/>
      <c r="K14" s="46"/>
    </row>
    <row r="15" spans="1:22" s="36" customFormat="1" ht="15" customHeight="1">
      <c r="A15" s="473" t="s">
        <v>410</v>
      </c>
      <c r="B15" s="473"/>
      <c r="C15" s="473"/>
      <c r="D15" s="473"/>
      <c r="E15" s="473"/>
      <c r="F15" s="42"/>
      <c r="G15" s="16"/>
      <c r="H15" s="43"/>
      <c r="I15" s="43"/>
      <c r="J15" s="43"/>
    </row>
    <row r="16" spans="1:22" s="36" customFormat="1" ht="12.95" customHeight="1">
      <c r="A16" s="185" t="s">
        <v>108</v>
      </c>
      <c r="B16" s="16"/>
      <c r="C16" s="16"/>
      <c r="D16" s="16"/>
      <c r="E16" s="16"/>
      <c r="F16" s="44" t="s">
        <v>32</v>
      </c>
      <c r="G16" s="16"/>
      <c r="H16" s="43"/>
      <c r="I16" s="43"/>
      <c r="J16" s="43"/>
    </row>
    <row r="17" spans="1:12" ht="34.5" customHeight="1"/>
    <row r="18" spans="1:12" s="27" customFormat="1" ht="24.95" customHeight="1">
      <c r="A18" s="13"/>
      <c r="B18" s="13"/>
      <c r="C18" s="13"/>
      <c r="D18" s="13"/>
      <c r="E18" s="13"/>
      <c r="F18" s="13"/>
      <c r="G18" s="13"/>
      <c r="H18" s="28"/>
      <c r="I18" s="28"/>
      <c r="J18" s="28"/>
      <c r="K18" s="28"/>
      <c r="L18" s="28"/>
    </row>
    <row r="19" spans="1:12" s="36" customFormat="1" ht="15" customHeight="1">
      <c r="A19" s="13"/>
      <c r="B19" s="13"/>
      <c r="C19" s="13"/>
      <c r="D19" s="13"/>
      <c r="E19" s="13"/>
      <c r="F19" s="13"/>
      <c r="G19" s="13"/>
      <c r="H19" s="40"/>
      <c r="I19" s="40"/>
      <c r="J19" s="40"/>
    </row>
    <row r="20" spans="1:12" ht="13.5" customHeight="1">
      <c r="H20" s="30"/>
      <c r="I20" s="14"/>
      <c r="J20" s="14"/>
      <c r="K20" s="14"/>
    </row>
    <row r="21" spans="1:12">
      <c r="H21" s="30"/>
      <c r="I21" s="14"/>
      <c r="J21" s="14"/>
      <c r="K21" s="14"/>
    </row>
    <row r="22" spans="1:12" ht="15" customHeight="1">
      <c r="H22" s="14"/>
      <c r="I22" s="14"/>
      <c r="J22" s="14"/>
      <c r="K22" s="14"/>
    </row>
    <row r="23" spans="1:12" ht="15" customHeight="1">
      <c r="H23" s="30"/>
      <c r="I23" s="30"/>
      <c r="J23" s="30"/>
      <c r="K23" s="30"/>
    </row>
    <row r="24" spans="1:12" ht="15" customHeight="1">
      <c r="H24" s="30"/>
      <c r="I24" s="30"/>
      <c r="J24" s="30"/>
      <c r="K24" s="30"/>
    </row>
    <row r="25" spans="1:12" ht="15" customHeight="1">
      <c r="H25" s="30"/>
      <c r="I25" s="30"/>
      <c r="J25" s="30"/>
      <c r="K25" s="30"/>
    </row>
    <row r="26" spans="1:12" ht="45" customHeight="1">
      <c r="H26" s="42"/>
      <c r="I26" s="42"/>
      <c r="J26" s="42"/>
      <c r="K26" s="42"/>
    </row>
    <row r="27" spans="1:12" s="36" customFormat="1" ht="15" customHeight="1">
      <c r="A27" s="13"/>
      <c r="B27" s="13"/>
      <c r="C27" s="13"/>
      <c r="D27" s="13"/>
      <c r="E27" s="13"/>
      <c r="F27" s="13"/>
      <c r="G27" s="13"/>
      <c r="H27" s="40"/>
      <c r="I27" s="40"/>
      <c r="J27" s="40"/>
      <c r="K27" s="41"/>
    </row>
    <row r="28" spans="1:12" s="36" customFormat="1" ht="12.95" customHeight="1">
      <c r="A28" s="13"/>
      <c r="B28" s="13"/>
      <c r="C28" s="13"/>
      <c r="D28" s="13"/>
      <c r="E28" s="13"/>
      <c r="F28" s="13"/>
      <c r="G28" s="13"/>
      <c r="H28" s="40"/>
      <c r="I28" s="40"/>
      <c r="J28" s="40"/>
    </row>
  </sheetData>
  <mergeCells count="5">
    <mergeCell ref="A15:E15"/>
    <mergeCell ref="A2:G2"/>
    <mergeCell ref="A4:A5"/>
    <mergeCell ref="B4:B5"/>
    <mergeCell ref="C4:F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0" firstPageNumber="200" pageOrder="overThenDown" orientation="landscape" r:id="rId1"/>
  <headerFooter scaleWithDoc="0" alignWithMargins="0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4"/>
  <sheetViews>
    <sheetView view="pageBreakPreview" zoomScaleNormal="100" zoomScaleSheetLayoutView="100" workbookViewId="0">
      <selection activeCell="L19" sqref="L19"/>
    </sheetView>
  </sheetViews>
  <sheetFormatPr defaultColWidth="10" defaultRowHeight="13.5"/>
  <cols>
    <col min="1" max="1" width="18.875" style="13" customWidth="1"/>
    <col min="2" max="4" width="7.625" style="13" customWidth="1"/>
    <col min="5" max="8" width="11" style="13" customWidth="1"/>
    <col min="9" max="11" width="7.625" style="13" customWidth="1"/>
    <col min="12" max="24" width="8.75" style="13" customWidth="1"/>
    <col min="25" max="16384" width="10" style="13"/>
  </cols>
  <sheetData>
    <row r="1" spans="1:24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4" s="27" customFormat="1" ht="30" customHeight="1">
      <c r="A2" s="469" t="s">
        <v>419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</row>
    <row r="3" spans="1:24" s="36" customFormat="1" ht="15" customHeight="1">
      <c r="A3" s="26" t="s">
        <v>88</v>
      </c>
      <c r="B3" s="26"/>
      <c r="C3" s="26"/>
      <c r="D3" s="26"/>
      <c r="E3" s="26"/>
      <c r="F3" s="26"/>
      <c r="G3" s="26"/>
      <c r="H3" s="26"/>
      <c r="I3" s="35"/>
      <c r="J3" s="35"/>
      <c r="K3" s="35"/>
      <c r="L3" s="35"/>
      <c r="M3" s="35"/>
      <c r="N3" s="35"/>
      <c r="O3" s="35"/>
      <c r="P3" s="35"/>
      <c r="R3" s="26"/>
      <c r="S3" s="26"/>
      <c r="T3" s="26"/>
      <c r="U3" s="26"/>
      <c r="V3" s="26"/>
      <c r="W3" s="26"/>
      <c r="X3" s="34" t="s">
        <v>145</v>
      </c>
    </row>
    <row r="4" spans="1:24" s="52" customFormat="1" ht="23.1" customHeight="1">
      <c r="A4" s="557" t="s">
        <v>144</v>
      </c>
      <c r="B4" s="560" t="s">
        <v>143</v>
      </c>
      <c r="C4" s="561"/>
      <c r="D4" s="562"/>
      <c r="E4" s="510" t="s">
        <v>142</v>
      </c>
      <c r="F4" s="508" t="s">
        <v>141</v>
      </c>
      <c r="G4" s="508" t="s">
        <v>140</v>
      </c>
      <c r="H4" s="510" t="s">
        <v>139</v>
      </c>
      <c r="I4" s="552" t="s">
        <v>344</v>
      </c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251"/>
      <c r="X4" s="56"/>
    </row>
    <row r="5" spans="1:24" s="52" customFormat="1" ht="23.1" customHeight="1">
      <c r="A5" s="558"/>
      <c r="B5" s="554"/>
      <c r="C5" s="555" t="s">
        <v>125</v>
      </c>
      <c r="D5" s="551" t="s">
        <v>124</v>
      </c>
      <c r="E5" s="551"/>
      <c r="F5" s="550"/>
      <c r="G5" s="550"/>
      <c r="H5" s="551"/>
      <c r="I5" s="510" t="s">
        <v>138</v>
      </c>
      <c r="J5" s="556"/>
      <c r="K5" s="556"/>
      <c r="L5" s="508" t="s">
        <v>137</v>
      </c>
      <c r="M5" s="510" t="s">
        <v>136</v>
      </c>
      <c r="N5" s="510" t="s">
        <v>135</v>
      </c>
      <c r="O5" s="510" t="s">
        <v>134</v>
      </c>
      <c r="P5" s="510" t="s">
        <v>133</v>
      </c>
      <c r="Q5" s="510" t="s">
        <v>132</v>
      </c>
      <c r="R5" s="510" t="s">
        <v>131</v>
      </c>
      <c r="S5" s="510" t="s">
        <v>130</v>
      </c>
      <c r="T5" s="545" t="s">
        <v>129</v>
      </c>
      <c r="U5" s="547" t="s">
        <v>128</v>
      </c>
      <c r="V5" s="547" t="s">
        <v>127</v>
      </c>
      <c r="W5" s="547" t="s">
        <v>345</v>
      </c>
      <c r="X5" s="547" t="s">
        <v>126</v>
      </c>
    </row>
    <row r="6" spans="1:24" s="52" customFormat="1" ht="32.25" customHeight="1" thickBot="1">
      <c r="A6" s="559"/>
      <c r="B6" s="507"/>
      <c r="C6" s="507"/>
      <c r="D6" s="511"/>
      <c r="E6" s="511"/>
      <c r="F6" s="549"/>
      <c r="G6" s="549"/>
      <c r="H6" s="511"/>
      <c r="I6" s="110"/>
      <c r="J6" s="198" t="s">
        <v>125</v>
      </c>
      <c r="K6" s="111" t="s">
        <v>124</v>
      </c>
      <c r="L6" s="549"/>
      <c r="M6" s="511"/>
      <c r="N6" s="511"/>
      <c r="O6" s="511"/>
      <c r="P6" s="511"/>
      <c r="Q6" s="511"/>
      <c r="R6" s="511"/>
      <c r="S6" s="511"/>
      <c r="T6" s="546"/>
      <c r="U6" s="548"/>
      <c r="V6" s="548"/>
      <c r="W6" s="548"/>
      <c r="X6" s="548"/>
    </row>
    <row r="7" spans="1:24" s="52" customFormat="1" ht="25.5" hidden="1" customHeight="1" thickTop="1">
      <c r="A7" s="199">
        <v>2016</v>
      </c>
      <c r="B7" s="69">
        <v>44</v>
      </c>
      <c r="C7" s="69" t="s">
        <v>349</v>
      </c>
      <c r="D7" s="202" t="s">
        <v>348</v>
      </c>
      <c r="E7" s="203">
        <v>0</v>
      </c>
      <c r="F7" s="203">
        <v>0</v>
      </c>
      <c r="G7" s="203">
        <v>0</v>
      </c>
      <c r="H7" s="203">
        <v>0</v>
      </c>
      <c r="I7" s="69" t="s">
        <v>348</v>
      </c>
      <c r="J7" s="69" t="s">
        <v>348</v>
      </c>
      <c r="K7" s="69" t="s">
        <v>348</v>
      </c>
      <c r="L7" s="69">
        <v>0</v>
      </c>
      <c r="M7" s="69">
        <v>0</v>
      </c>
      <c r="N7" s="69">
        <v>0</v>
      </c>
      <c r="O7" s="69">
        <v>3</v>
      </c>
      <c r="P7" s="69">
        <v>12</v>
      </c>
      <c r="Q7" s="69">
        <v>15</v>
      </c>
      <c r="R7" s="69">
        <v>6</v>
      </c>
      <c r="S7" s="69">
        <v>2</v>
      </c>
      <c r="T7" s="69">
        <v>3</v>
      </c>
      <c r="U7" s="69">
        <v>0</v>
      </c>
      <c r="V7" s="69">
        <v>1</v>
      </c>
      <c r="W7" s="69" t="s">
        <v>348</v>
      </c>
      <c r="X7" s="70">
        <v>0</v>
      </c>
    </row>
    <row r="8" spans="1:24" s="52" customFormat="1" ht="25.5" hidden="1" customHeight="1">
      <c r="A8" s="199">
        <v>2017</v>
      </c>
      <c r="B8" s="69">
        <v>59</v>
      </c>
      <c r="C8" s="69" t="s">
        <v>348</v>
      </c>
      <c r="D8" s="70" t="s">
        <v>348</v>
      </c>
      <c r="E8" s="204">
        <v>0</v>
      </c>
      <c r="F8" s="204">
        <v>0</v>
      </c>
      <c r="G8" s="204">
        <v>0</v>
      </c>
      <c r="H8" s="204">
        <v>0</v>
      </c>
      <c r="I8" s="69" t="s">
        <v>348</v>
      </c>
      <c r="J8" s="69" t="s">
        <v>348</v>
      </c>
      <c r="K8" s="69" t="s">
        <v>348</v>
      </c>
      <c r="L8" s="69">
        <v>0</v>
      </c>
      <c r="M8" s="69">
        <v>0</v>
      </c>
      <c r="N8" s="69">
        <v>0</v>
      </c>
      <c r="O8" s="69">
        <v>2</v>
      </c>
      <c r="P8" s="69">
        <v>22</v>
      </c>
      <c r="Q8" s="69">
        <v>17</v>
      </c>
      <c r="R8" s="69">
        <v>10</v>
      </c>
      <c r="S8" s="69">
        <v>0</v>
      </c>
      <c r="T8" s="69">
        <v>2</v>
      </c>
      <c r="U8" s="69">
        <v>0</v>
      </c>
      <c r="V8" s="69">
        <v>2</v>
      </c>
      <c r="W8" s="69" t="s">
        <v>348</v>
      </c>
      <c r="X8" s="70">
        <v>4</v>
      </c>
    </row>
    <row r="9" spans="1:24" s="52" customFormat="1" ht="25.5" hidden="1" customHeight="1" thickTop="1">
      <c r="A9" s="199">
        <v>2018</v>
      </c>
      <c r="B9" s="69">
        <v>51</v>
      </c>
      <c r="C9" s="69" t="s">
        <v>348</v>
      </c>
      <c r="D9" s="70" t="s">
        <v>348</v>
      </c>
      <c r="E9" s="204">
        <v>0</v>
      </c>
      <c r="F9" s="204">
        <v>0</v>
      </c>
      <c r="G9" s="204">
        <v>0</v>
      </c>
      <c r="H9" s="204">
        <v>0</v>
      </c>
      <c r="I9" s="69" t="s">
        <v>348</v>
      </c>
      <c r="J9" s="69" t="s">
        <v>348</v>
      </c>
      <c r="K9" s="69" t="s">
        <v>348</v>
      </c>
      <c r="L9" s="69">
        <v>0</v>
      </c>
      <c r="M9" s="69">
        <v>0</v>
      </c>
      <c r="N9" s="69">
        <v>1</v>
      </c>
      <c r="O9" s="69">
        <v>2</v>
      </c>
      <c r="P9" s="69">
        <v>16</v>
      </c>
      <c r="Q9" s="69">
        <v>13</v>
      </c>
      <c r="R9" s="69">
        <v>5</v>
      </c>
      <c r="S9" s="69">
        <v>4</v>
      </c>
      <c r="T9" s="69">
        <v>5</v>
      </c>
      <c r="U9" s="69">
        <v>1</v>
      </c>
      <c r="V9" s="69">
        <v>1</v>
      </c>
      <c r="W9" s="69" t="s">
        <v>348</v>
      </c>
      <c r="X9" s="70">
        <v>3</v>
      </c>
    </row>
    <row r="10" spans="1:24" s="52" customFormat="1" ht="25.5" hidden="1" customHeight="1" thickTop="1">
      <c r="A10" s="199">
        <v>2019</v>
      </c>
      <c r="B10" s="69">
        <v>58</v>
      </c>
      <c r="C10" s="69" t="s">
        <v>348</v>
      </c>
      <c r="D10" s="70" t="s">
        <v>348</v>
      </c>
      <c r="E10" s="204">
        <v>0</v>
      </c>
      <c r="F10" s="204">
        <v>0</v>
      </c>
      <c r="G10" s="204">
        <v>0</v>
      </c>
      <c r="H10" s="204">
        <v>0</v>
      </c>
      <c r="I10" s="69" t="s">
        <v>348</v>
      </c>
      <c r="J10" s="69" t="s">
        <v>348</v>
      </c>
      <c r="K10" s="69" t="s">
        <v>348</v>
      </c>
      <c r="L10" s="69">
        <v>0</v>
      </c>
      <c r="M10" s="69">
        <v>0</v>
      </c>
      <c r="N10" s="69">
        <v>0</v>
      </c>
      <c r="O10" s="69">
        <v>2</v>
      </c>
      <c r="P10" s="69">
        <v>13</v>
      </c>
      <c r="Q10" s="69">
        <v>20</v>
      </c>
      <c r="R10" s="69">
        <v>9</v>
      </c>
      <c r="S10" s="69">
        <v>4</v>
      </c>
      <c r="T10" s="69">
        <v>7</v>
      </c>
      <c r="U10" s="69">
        <v>0</v>
      </c>
      <c r="V10" s="69">
        <v>0</v>
      </c>
      <c r="W10" s="69" t="s">
        <v>348</v>
      </c>
      <c r="X10" s="70">
        <v>3</v>
      </c>
    </row>
    <row r="11" spans="1:24" s="52" customFormat="1" ht="25.5" customHeight="1" thickTop="1">
      <c r="A11" s="199">
        <v>2020</v>
      </c>
      <c r="B11" s="69">
        <v>67</v>
      </c>
      <c r="C11" s="69" t="s">
        <v>348</v>
      </c>
      <c r="D11" s="70" t="s">
        <v>348</v>
      </c>
      <c r="E11" s="204">
        <v>0</v>
      </c>
      <c r="F11" s="204">
        <v>0</v>
      </c>
      <c r="G11" s="204">
        <v>0</v>
      </c>
      <c r="H11" s="204">
        <v>0</v>
      </c>
      <c r="I11" s="69" t="s">
        <v>348</v>
      </c>
      <c r="J11" s="69" t="s">
        <v>348</v>
      </c>
      <c r="K11" s="69" t="s">
        <v>348</v>
      </c>
      <c r="L11" s="69">
        <v>0</v>
      </c>
      <c r="M11" s="69">
        <v>0</v>
      </c>
      <c r="N11" s="69">
        <v>0</v>
      </c>
      <c r="O11" s="69">
        <v>2</v>
      </c>
      <c r="P11" s="69">
        <v>14</v>
      </c>
      <c r="Q11" s="69">
        <v>22</v>
      </c>
      <c r="R11" s="69">
        <v>14</v>
      </c>
      <c r="S11" s="69">
        <v>3</v>
      </c>
      <c r="T11" s="69">
        <v>9</v>
      </c>
      <c r="U11" s="69">
        <v>0</v>
      </c>
      <c r="V11" s="69">
        <v>0</v>
      </c>
      <c r="W11" s="69" t="s">
        <v>348</v>
      </c>
      <c r="X11" s="70">
        <v>1</v>
      </c>
    </row>
    <row r="12" spans="1:24" s="52" customFormat="1" ht="25.5" customHeight="1">
      <c r="A12" s="199">
        <v>2021</v>
      </c>
      <c r="B12" s="69">
        <v>59</v>
      </c>
      <c r="C12" s="69" t="s">
        <v>348</v>
      </c>
      <c r="D12" s="70" t="s">
        <v>348</v>
      </c>
      <c r="E12" s="204">
        <v>0</v>
      </c>
      <c r="F12" s="204">
        <v>0</v>
      </c>
      <c r="G12" s="204">
        <v>0</v>
      </c>
      <c r="H12" s="204">
        <v>0</v>
      </c>
      <c r="I12" s="69" t="s">
        <v>348</v>
      </c>
      <c r="J12" s="69" t="s">
        <v>348</v>
      </c>
      <c r="K12" s="69" t="s">
        <v>348</v>
      </c>
      <c r="L12" s="69">
        <v>0</v>
      </c>
      <c r="M12" s="69">
        <v>0</v>
      </c>
      <c r="N12" s="69">
        <v>0</v>
      </c>
      <c r="O12" s="69">
        <v>2</v>
      </c>
      <c r="P12" s="69">
        <v>8</v>
      </c>
      <c r="Q12" s="69">
        <v>24</v>
      </c>
      <c r="R12" s="69">
        <v>11</v>
      </c>
      <c r="S12" s="69">
        <v>7</v>
      </c>
      <c r="T12" s="69">
        <v>6</v>
      </c>
      <c r="U12" s="69">
        <v>0</v>
      </c>
      <c r="V12" s="69">
        <v>1</v>
      </c>
      <c r="W12" s="69" t="s">
        <v>348</v>
      </c>
      <c r="X12" s="70">
        <v>0</v>
      </c>
    </row>
    <row r="13" spans="1:24" s="52" customFormat="1" ht="25.5" customHeight="1">
      <c r="A13" s="199">
        <v>2022</v>
      </c>
      <c r="B13" s="69">
        <v>100</v>
      </c>
      <c r="C13" s="69">
        <v>57</v>
      </c>
      <c r="D13" s="70">
        <v>43</v>
      </c>
      <c r="E13" s="204">
        <v>1</v>
      </c>
      <c r="F13" s="204">
        <v>1</v>
      </c>
      <c r="G13" s="204">
        <v>0</v>
      </c>
      <c r="H13" s="204">
        <v>0</v>
      </c>
      <c r="I13" s="69">
        <v>70</v>
      </c>
      <c r="J13" s="69">
        <v>47</v>
      </c>
      <c r="K13" s="69">
        <v>23</v>
      </c>
      <c r="L13" s="69">
        <v>0</v>
      </c>
      <c r="M13" s="69">
        <v>0</v>
      </c>
      <c r="N13" s="69">
        <v>0</v>
      </c>
      <c r="O13" s="69">
        <v>5</v>
      </c>
      <c r="P13" s="69">
        <v>11</v>
      </c>
      <c r="Q13" s="69">
        <v>25</v>
      </c>
      <c r="R13" s="69">
        <v>9</v>
      </c>
      <c r="S13" s="69">
        <v>4</v>
      </c>
      <c r="T13" s="69">
        <v>15</v>
      </c>
      <c r="U13" s="69">
        <v>1</v>
      </c>
      <c r="V13" s="69">
        <v>0</v>
      </c>
      <c r="W13" s="69">
        <v>28</v>
      </c>
      <c r="X13" s="70">
        <v>0</v>
      </c>
    </row>
    <row r="14" spans="1:24" s="52" customFormat="1" ht="25.5" customHeight="1">
      <c r="A14" s="199">
        <v>2023</v>
      </c>
      <c r="B14" s="69">
        <v>59</v>
      </c>
      <c r="C14" s="69">
        <v>34</v>
      </c>
      <c r="D14" s="70">
        <v>25</v>
      </c>
      <c r="E14" s="204">
        <v>0</v>
      </c>
      <c r="F14" s="204">
        <v>0</v>
      </c>
      <c r="G14" s="204">
        <v>0</v>
      </c>
      <c r="H14" s="204">
        <v>0</v>
      </c>
      <c r="I14" s="69">
        <v>59</v>
      </c>
      <c r="J14" s="69">
        <v>34</v>
      </c>
      <c r="K14" s="69">
        <v>25</v>
      </c>
      <c r="L14" s="69">
        <v>0</v>
      </c>
      <c r="M14" s="69">
        <v>0</v>
      </c>
      <c r="N14" s="69">
        <v>0</v>
      </c>
      <c r="O14" s="69">
        <v>2</v>
      </c>
      <c r="P14" s="69">
        <v>13</v>
      </c>
      <c r="Q14" s="69">
        <v>13</v>
      </c>
      <c r="R14" s="69">
        <v>7</v>
      </c>
      <c r="S14" s="69">
        <v>6</v>
      </c>
      <c r="T14" s="69">
        <v>14</v>
      </c>
      <c r="U14" s="69">
        <v>3</v>
      </c>
      <c r="V14" s="69">
        <v>1</v>
      </c>
      <c r="W14" s="69">
        <v>0</v>
      </c>
      <c r="X14" s="69">
        <v>0</v>
      </c>
    </row>
    <row r="15" spans="1:24" s="55" customFormat="1" ht="25.5" customHeight="1">
      <c r="A15" s="200">
        <v>2024</v>
      </c>
      <c r="B15" s="373">
        <f>SUM(B16:B23)</f>
        <v>46</v>
      </c>
      <c r="C15" s="373">
        <f>SUM(C16:C23)</f>
        <v>27</v>
      </c>
      <c r="D15" s="373">
        <f>SUM(D16:D23)</f>
        <v>19</v>
      </c>
      <c r="E15" s="379">
        <f>SUM(E16:E23)</f>
        <v>0</v>
      </c>
      <c r="F15" s="378">
        <f t="shared" ref="F15:W15" si="0">SUM(F16:F23)</f>
        <v>0</v>
      </c>
      <c r="G15" s="378">
        <f t="shared" si="0"/>
        <v>0</v>
      </c>
      <c r="H15" s="378">
        <f t="shared" si="0"/>
        <v>0</v>
      </c>
      <c r="I15" s="378">
        <f t="shared" si="0"/>
        <v>46</v>
      </c>
      <c r="J15" s="378">
        <f t="shared" si="0"/>
        <v>27</v>
      </c>
      <c r="K15" s="378">
        <f t="shared" si="0"/>
        <v>19</v>
      </c>
      <c r="L15" s="378">
        <f t="shared" si="0"/>
        <v>0</v>
      </c>
      <c r="M15" s="378">
        <f t="shared" si="0"/>
        <v>0</v>
      </c>
      <c r="N15" s="378">
        <f t="shared" si="0"/>
        <v>1</v>
      </c>
      <c r="O15" s="378">
        <f t="shared" si="0"/>
        <v>1</v>
      </c>
      <c r="P15" s="378">
        <f t="shared" si="0"/>
        <v>10</v>
      </c>
      <c r="Q15" s="378">
        <f t="shared" si="0"/>
        <v>16</v>
      </c>
      <c r="R15" s="378">
        <f t="shared" si="0"/>
        <v>6</v>
      </c>
      <c r="S15" s="378">
        <f t="shared" si="0"/>
        <v>3</v>
      </c>
      <c r="T15" s="378">
        <f t="shared" si="0"/>
        <v>9</v>
      </c>
      <c r="U15" s="378">
        <f t="shared" si="0"/>
        <v>0</v>
      </c>
      <c r="V15" s="378">
        <f t="shared" si="0"/>
        <v>0</v>
      </c>
      <c r="W15" s="378">
        <f t="shared" si="0"/>
        <v>0</v>
      </c>
      <c r="X15" s="430">
        <f>SUM(X16:X23)</f>
        <v>0</v>
      </c>
    </row>
    <row r="16" spans="1:24" s="55" customFormat="1" ht="25.5" customHeight="1">
      <c r="A16" s="199" t="s">
        <v>350</v>
      </c>
      <c r="B16" s="371">
        <f>C16+D16</f>
        <v>20</v>
      </c>
      <c r="C16" s="371">
        <f>J16</f>
        <v>13</v>
      </c>
      <c r="D16" s="372">
        <f>K16</f>
        <v>7</v>
      </c>
      <c r="E16" s="376">
        <v>0</v>
      </c>
      <c r="F16" s="376">
        <v>0</v>
      </c>
      <c r="G16" s="376">
        <v>0</v>
      </c>
      <c r="H16" s="376">
        <v>0</v>
      </c>
      <c r="I16" s="371">
        <f>J16+K16</f>
        <v>20</v>
      </c>
      <c r="J16" s="371">
        <v>13</v>
      </c>
      <c r="K16" s="371">
        <v>7</v>
      </c>
      <c r="L16" s="371">
        <v>0</v>
      </c>
      <c r="M16" s="371">
        <v>0</v>
      </c>
      <c r="N16" s="371">
        <v>0</v>
      </c>
      <c r="O16" s="371">
        <v>1</v>
      </c>
      <c r="P16" s="371">
        <v>5</v>
      </c>
      <c r="Q16" s="371">
        <v>13</v>
      </c>
      <c r="R16" s="371">
        <v>1</v>
      </c>
      <c r="S16" s="371">
        <v>0</v>
      </c>
      <c r="T16" s="371">
        <v>0</v>
      </c>
      <c r="U16" s="371">
        <v>0</v>
      </c>
      <c r="V16" s="371">
        <v>0</v>
      </c>
      <c r="W16" s="371">
        <v>0</v>
      </c>
      <c r="X16" s="372">
        <v>0</v>
      </c>
    </row>
    <row r="17" spans="1:25" s="52" customFormat="1" ht="25.5" customHeight="1">
      <c r="A17" s="199" t="s">
        <v>123</v>
      </c>
      <c r="B17" s="371">
        <f>C17+D17</f>
        <v>15</v>
      </c>
      <c r="C17" s="371">
        <f>J17</f>
        <v>6</v>
      </c>
      <c r="D17" s="372">
        <f>K17</f>
        <v>9</v>
      </c>
      <c r="E17" s="376">
        <v>0</v>
      </c>
      <c r="F17" s="376">
        <v>0</v>
      </c>
      <c r="G17" s="376">
        <v>0</v>
      </c>
      <c r="H17" s="376">
        <v>0</v>
      </c>
      <c r="I17" s="371">
        <f>J17+K17</f>
        <v>15</v>
      </c>
      <c r="J17" s="371">
        <v>6</v>
      </c>
      <c r="K17" s="371">
        <v>9</v>
      </c>
      <c r="L17" s="371">
        <v>0</v>
      </c>
      <c r="M17" s="371">
        <v>0</v>
      </c>
      <c r="N17" s="371">
        <v>0</v>
      </c>
      <c r="O17" s="371">
        <v>0</v>
      </c>
      <c r="P17" s="371">
        <v>0</v>
      </c>
      <c r="Q17" s="371">
        <v>0</v>
      </c>
      <c r="R17" s="371">
        <v>4</v>
      </c>
      <c r="S17" s="371">
        <v>2</v>
      </c>
      <c r="T17" s="371">
        <v>9</v>
      </c>
      <c r="U17" s="371">
        <v>0</v>
      </c>
      <c r="V17" s="371">
        <v>0</v>
      </c>
      <c r="W17" s="371">
        <v>0</v>
      </c>
      <c r="X17" s="372">
        <v>0</v>
      </c>
    </row>
    <row r="18" spans="1:25" s="52" customFormat="1" ht="25.5" customHeight="1">
      <c r="A18" s="199" t="s">
        <v>122</v>
      </c>
      <c r="B18" s="371">
        <v>0</v>
      </c>
      <c r="C18" s="371">
        <v>0</v>
      </c>
      <c r="D18" s="372">
        <v>0</v>
      </c>
      <c r="E18" s="376">
        <v>0</v>
      </c>
      <c r="F18" s="376">
        <v>0</v>
      </c>
      <c r="G18" s="376">
        <v>0</v>
      </c>
      <c r="H18" s="376">
        <v>0</v>
      </c>
      <c r="I18" s="371">
        <v>0</v>
      </c>
      <c r="J18" s="371">
        <v>0</v>
      </c>
      <c r="K18" s="371">
        <v>0</v>
      </c>
      <c r="L18" s="371">
        <v>0</v>
      </c>
      <c r="M18" s="371">
        <v>0</v>
      </c>
      <c r="N18" s="371">
        <v>0</v>
      </c>
      <c r="O18" s="371">
        <v>0</v>
      </c>
      <c r="P18" s="371">
        <v>0</v>
      </c>
      <c r="Q18" s="371">
        <v>0</v>
      </c>
      <c r="R18" s="371">
        <v>0</v>
      </c>
      <c r="S18" s="371">
        <v>0</v>
      </c>
      <c r="T18" s="371">
        <v>0</v>
      </c>
      <c r="U18" s="371">
        <v>0</v>
      </c>
      <c r="V18" s="371">
        <v>0</v>
      </c>
      <c r="W18" s="371">
        <v>0</v>
      </c>
      <c r="X18" s="372">
        <v>0</v>
      </c>
    </row>
    <row r="19" spans="1:25" s="52" customFormat="1" ht="25.5" customHeight="1">
      <c r="A19" s="199" t="s">
        <v>121</v>
      </c>
      <c r="B19" s="371">
        <f>C19+D19</f>
        <v>1</v>
      </c>
      <c r="C19" s="371">
        <v>0</v>
      </c>
      <c r="D19" s="372">
        <v>1</v>
      </c>
      <c r="E19" s="376">
        <v>0</v>
      </c>
      <c r="F19" s="376">
        <v>0</v>
      </c>
      <c r="G19" s="376">
        <v>0</v>
      </c>
      <c r="H19" s="376">
        <v>0</v>
      </c>
      <c r="I19" s="371">
        <f>J19+K19</f>
        <v>1</v>
      </c>
      <c r="J19" s="371">
        <v>0</v>
      </c>
      <c r="K19" s="371">
        <v>1</v>
      </c>
      <c r="L19" s="371">
        <v>0</v>
      </c>
      <c r="M19" s="371">
        <v>0</v>
      </c>
      <c r="N19" s="371">
        <v>0</v>
      </c>
      <c r="O19" s="371">
        <v>0</v>
      </c>
      <c r="P19" s="371">
        <v>0</v>
      </c>
      <c r="Q19" s="371">
        <v>0</v>
      </c>
      <c r="R19" s="371">
        <v>0</v>
      </c>
      <c r="S19" s="371">
        <v>1</v>
      </c>
      <c r="T19" s="371">
        <v>0</v>
      </c>
      <c r="U19" s="371">
        <v>0</v>
      </c>
      <c r="V19" s="371">
        <v>0</v>
      </c>
      <c r="W19" s="371">
        <v>0</v>
      </c>
      <c r="X19" s="372">
        <v>0</v>
      </c>
    </row>
    <row r="20" spans="1:25" s="52" customFormat="1" ht="25.5" customHeight="1">
      <c r="A20" s="199" t="s">
        <v>120</v>
      </c>
      <c r="B20" s="371">
        <f>C20+D20</f>
        <v>10</v>
      </c>
      <c r="C20" s="371">
        <f>J20</f>
        <v>8</v>
      </c>
      <c r="D20" s="372">
        <f>K20</f>
        <v>2</v>
      </c>
      <c r="E20" s="376">
        <v>0</v>
      </c>
      <c r="F20" s="376">
        <v>0</v>
      </c>
      <c r="G20" s="376">
        <v>0</v>
      </c>
      <c r="H20" s="376">
        <v>0</v>
      </c>
      <c r="I20" s="371">
        <f>J20+K20</f>
        <v>10</v>
      </c>
      <c r="J20" s="371">
        <v>8</v>
      </c>
      <c r="K20" s="371">
        <v>2</v>
      </c>
      <c r="L20" s="371">
        <v>0</v>
      </c>
      <c r="M20" s="371">
        <v>0</v>
      </c>
      <c r="N20" s="371">
        <v>1</v>
      </c>
      <c r="O20" s="371">
        <v>0</v>
      </c>
      <c r="P20" s="371">
        <v>5</v>
      </c>
      <c r="Q20" s="371">
        <v>3</v>
      </c>
      <c r="R20" s="371">
        <v>1</v>
      </c>
      <c r="S20" s="371">
        <v>0</v>
      </c>
      <c r="T20" s="371">
        <v>0</v>
      </c>
      <c r="U20" s="371">
        <v>0</v>
      </c>
      <c r="V20" s="371">
        <v>0</v>
      </c>
      <c r="W20" s="371">
        <v>0</v>
      </c>
      <c r="X20" s="372">
        <v>0</v>
      </c>
    </row>
    <row r="21" spans="1:25" s="52" customFormat="1" ht="25.5" customHeight="1">
      <c r="A21" s="199" t="s">
        <v>119</v>
      </c>
      <c r="B21" s="371">
        <v>0</v>
      </c>
      <c r="C21" s="371">
        <v>0</v>
      </c>
      <c r="D21" s="372">
        <v>0</v>
      </c>
      <c r="E21" s="376">
        <v>0</v>
      </c>
      <c r="F21" s="376">
        <v>0</v>
      </c>
      <c r="G21" s="376">
        <v>0</v>
      </c>
      <c r="H21" s="376">
        <v>0</v>
      </c>
      <c r="I21" s="371">
        <v>0</v>
      </c>
      <c r="J21" s="371">
        <v>0</v>
      </c>
      <c r="K21" s="371">
        <v>0</v>
      </c>
      <c r="L21" s="371">
        <v>0</v>
      </c>
      <c r="M21" s="371">
        <v>0</v>
      </c>
      <c r="N21" s="371">
        <v>0</v>
      </c>
      <c r="O21" s="371">
        <v>0</v>
      </c>
      <c r="P21" s="371">
        <v>0</v>
      </c>
      <c r="Q21" s="371">
        <v>0</v>
      </c>
      <c r="R21" s="371">
        <v>0</v>
      </c>
      <c r="S21" s="371">
        <v>0</v>
      </c>
      <c r="T21" s="371">
        <v>0</v>
      </c>
      <c r="U21" s="371">
        <v>0</v>
      </c>
      <c r="V21" s="371">
        <v>0</v>
      </c>
      <c r="W21" s="371">
        <v>0</v>
      </c>
      <c r="X21" s="372">
        <v>0</v>
      </c>
    </row>
    <row r="22" spans="1:25" s="52" customFormat="1" ht="25.5" customHeight="1">
      <c r="A22" s="199" t="s">
        <v>118</v>
      </c>
      <c r="B22" s="371">
        <v>0</v>
      </c>
      <c r="C22" s="371">
        <v>0</v>
      </c>
      <c r="D22" s="372">
        <v>0</v>
      </c>
      <c r="E22" s="376">
        <v>0</v>
      </c>
      <c r="F22" s="376">
        <v>0</v>
      </c>
      <c r="G22" s="376">
        <v>0</v>
      </c>
      <c r="H22" s="376">
        <v>0</v>
      </c>
      <c r="I22" s="371">
        <v>0</v>
      </c>
      <c r="J22" s="371">
        <v>0</v>
      </c>
      <c r="K22" s="371">
        <v>0</v>
      </c>
      <c r="L22" s="371">
        <v>0</v>
      </c>
      <c r="M22" s="371">
        <v>0</v>
      </c>
      <c r="N22" s="371">
        <v>0</v>
      </c>
      <c r="O22" s="371">
        <v>0</v>
      </c>
      <c r="P22" s="371">
        <v>0</v>
      </c>
      <c r="Q22" s="371">
        <v>0</v>
      </c>
      <c r="R22" s="371">
        <v>0</v>
      </c>
      <c r="S22" s="371">
        <v>0</v>
      </c>
      <c r="T22" s="371">
        <v>0</v>
      </c>
      <c r="U22" s="371">
        <v>0</v>
      </c>
      <c r="V22" s="371">
        <v>0</v>
      </c>
      <c r="W22" s="371">
        <v>0</v>
      </c>
      <c r="X22" s="372">
        <v>0</v>
      </c>
    </row>
    <row r="23" spans="1:25" s="52" customFormat="1" ht="25.5" customHeight="1">
      <c r="A23" s="201" t="s">
        <v>117</v>
      </c>
      <c r="B23" s="374">
        <v>0</v>
      </c>
      <c r="C23" s="374">
        <v>0</v>
      </c>
      <c r="D23" s="375">
        <v>0</v>
      </c>
      <c r="E23" s="377">
        <v>0</v>
      </c>
      <c r="F23" s="377">
        <v>0</v>
      </c>
      <c r="G23" s="377">
        <v>0</v>
      </c>
      <c r="H23" s="377">
        <v>0</v>
      </c>
      <c r="I23" s="374">
        <v>0</v>
      </c>
      <c r="J23" s="374">
        <v>0</v>
      </c>
      <c r="K23" s="374">
        <v>0</v>
      </c>
      <c r="L23" s="374">
        <v>0</v>
      </c>
      <c r="M23" s="374">
        <v>0</v>
      </c>
      <c r="N23" s="374">
        <v>0</v>
      </c>
      <c r="O23" s="374">
        <v>0</v>
      </c>
      <c r="P23" s="374">
        <v>0</v>
      </c>
      <c r="Q23" s="374">
        <v>0</v>
      </c>
      <c r="R23" s="374">
        <v>0</v>
      </c>
      <c r="S23" s="374">
        <v>0</v>
      </c>
      <c r="T23" s="374">
        <v>0</v>
      </c>
      <c r="U23" s="374">
        <v>0</v>
      </c>
      <c r="V23" s="374">
        <v>0</v>
      </c>
      <c r="W23" s="374">
        <v>0</v>
      </c>
      <c r="X23" s="375">
        <v>0</v>
      </c>
    </row>
    <row r="24" spans="1:25" s="36" customFormat="1" ht="15" customHeight="1">
      <c r="A24" s="42" t="s">
        <v>346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54"/>
    </row>
    <row r="25" spans="1:25" s="36" customFormat="1">
      <c r="A25" s="99" t="s">
        <v>347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</row>
    <row r="26" spans="1:25" s="36" customFormat="1" ht="16.5" customHeight="1">
      <c r="A26" s="74" t="s">
        <v>411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54" t="s">
        <v>116</v>
      </c>
      <c r="Y26" s="28"/>
    </row>
    <row r="27" spans="1:25" s="36" customFormat="1" ht="57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53"/>
    </row>
    <row r="28" spans="1:25" s="36" customFormat="1" ht="1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52"/>
    </row>
    <row r="29" spans="1:25" s="36" customFormat="1" ht="1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52"/>
    </row>
    <row r="30" spans="1:25" s="36" customFormat="1" ht="1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52"/>
    </row>
    <row r="31" spans="1:25" s="36" customFormat="1" ht="1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52"/>
    </row>
    <row r="32" spans="1:25" s="36" customFormat="1" ht="1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52"/>
    </row>
    <row r="33" spans="1:31" s="36" customFormat="1" ht="1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31" s="36" customFormat="1" ht="1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31" s="36" customFormat="1" ht="1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31" s="36" customFormat="1" ht="1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31" ht="32.1" customHeight="1">
      <c r="Z37" s="14"/>
      <c r="AA37" s="14"/>
      <c r="AB37" s="14"/>
      <c r="AC37" s="14"/>
      <c r="AD37" s="14"/>
      <c r="AE37" s="14"/>
    </row>
    <row r="38" spans="1:31" s="27" customFormat="1" ht="30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28"/>
      <c r="AA38" s="28"/>
      <c r="AB38" s="28"/>
      <c r="AC38" s="28"/>
      <c r="AD38" s="28"/>
      <c r="AE38" s="28"/>
    </row>
    <row r="39" spans="1:31" s="36" customFormat="1" ht="1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43"/>
    </row>
    <row r="40" spans="1:31" s="52" customFormat="1" ht="39.950000000000003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31" s="52" customFormat="1" ht="39.950000000000003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31" s="52" customFormat="1" ht="57.9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31" s="52" customFormat="1" ht="24.9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31" s="52" customFormat="1" ht="24.9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</sheetData>
  <mergeCells count="25">
    <mergeCell ref="A2:X2"/>
    <mergeCell ref="G4:G6"/>
    <mergeCell ref="H4:H6"/>
    <mergeCell ref="I4:V4"/>
    <mergeCell ref="B5:B6"/>
    <mergeCell ref="C5:C6"/>
    <mergeCell ref="D5:D6"/>
    <mergeCell ref="I5:K5"/>
    <mergeCell ref="E4:E6"/>
    <mergeCell ref="A4:A6"/>
    <mergeCell ref="B4:D4"/>
    <mergeCell ref="F4:F6"/>
    <mergeCell ref="Q5:Q6"/>
    <mergeCell ref="O5:O6"/>
    <mergeCell ref="P5:P6"/>
    <mergeCell ref="X5:X6"/>
    <mergeCell ref="T5:T6"/>
    <mergeCell ref="U5:U6"/>
    <mergeCell ref="V5:V6"/>
    <mergeCell ref="W5:W6"/>
    <mergeCell ref="L5:L6"/>
    <mergeCell ref="M5:M6"/>
    <mergeCell ref="N5:N6"/>
    <mergeCell ref="R5:R6"/>
    <mergeCell ref="S5:S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6" firstPageNumber="200" pageOrder="overThenDown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6"/>
  <sheetViews>
    <sheetView view="pageBreakPreview" zoomScaleNormal="100" zoomScaleSheetLayoutView="100" workbookViewId="0">
      <selection activeCell="O16" sqref="O16"/>
    </sheetView>
  </sheetViews>
  <sheetFormatPr defaultColWidth="10" defaultRowHeight="13.5"/>
  <cols>
    <col min="1" max="1" width="7.625" style="13" customWidth="1"/>
    <col min="2" max="5" width="8.75" style="13" customWidth="1"/>
    <col min="6" max="6" width="9.25" style="13" customWidth="1"/>
    <col min="7" max="7" width="8.75" style="13" customWidth="1"/>
    <col min="8" max="8" width="16.125" style="13" bestFit="1" customWidth="1"/>
    <col min="9" max="9" width="14.125" style="13" bestFit="1" customWidth="1"/>
    <col min="10" max="10" width="11.125" style="13" customWidth="1"/>
    <col min="11" max="15" width="8.375" style="13" customWidth="1"/>
    <col min="16" max="21" width="10" style="13" customWidth="1"/>
    <col min="22" max="16384" width="10" style="13"/>
  </cols>
  <sheetData>
    <row r="1" spans="1:23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61" customFormat="1" ht="30" customHeight="1">
      <c r="A2" s="469" t="s">
        <v>166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62"/>
    </row>
    <row r="3" spans="1:23" s="57" customFormat="1" ht="15" customHeight="1">
      <c r="A3" s="26" t="s">
        <v>165</v>
      </c>
      <c r="B3" s="26"/>
      <c r="C3" s="26"/>
      <c r="D3" s="26"/>
      <c r="E3" s="26"/>
      <c r="F3" s="26"/>
      <c r="G3" s="26"/>
      <c r="H3" s="26"/>
      <c r="I3" s="26"/>
      <c r="J3" s="26"/>
      <c r="L3" s="26"/>
      <c r="M3" s="26"/>
      <c r="N3" s="26"/>
      <c r="O3" s="34" t="s">
        <v>164</v>
      </c>
    </row>
    <row r="4" spans="1:23" s="58" customFormat="1" ht="41.25" customHeight="1">
      <c r="A4" s="563" t="s">
        <v>409</v>
      </c>
      <c r="B4" s="543" t="s">
        <v>163</v>
      </c>
      <c r="C4" s="543"/>
      <c r="D4" s="544"/>
      <c r="E4" s="542" t="s">
        <v>162</v>
      </c>
      <c r="F4" s="543"/>
      <c r="G4" s="544"/>
      <c r="H4" s="542" t="s">
        <v>161</v>
      </c>
      <c r="I4" s="544"/>
      <c r="J4" s="537" t="s">
        <v>160</v>
      </c>
      <c r="K4" s="542" t="s">
        <v>159</v>
      </c>
      <c r="L4" s="543"/>
      <c r="M4" s="543"/>
      <c r="N4" s="537" t="s">
        <v>158</v>
      </c>
      <c r="O4" s="537" t="s">
        <v>157</v>
      </c>
    </row>
    <row r="5" spans="1:23" s="58" customFormat="1" ht="33" customHeight="1">
      <c r="A5" s="564"/>
      <c r="B5" s="533" t="s">
        <v>156</v>
      </c>
      <c r="C5" s="537" t="s">
        <v>155</v>
      </c>
      <c r="D5" s="537" t="s">
        <v>154</v>
      </c>
      <c r="E5" s="537" t="s">
        <v>153</v>
      </c>
      <c r="F5" s="537" t="s">
        <v>152</v>
      </c>
      <c r="G5" s="537" t="s">
        <v>151</v>
      </c>
      <c r="H5" s="537" t="s">
        <v>150</v>
      </c>
      <c r="I5" s="537" t="s">
        <v>149</v>
      </c>
      <c r="J5" s="566"/>
      <c r="K5" s="537" t="s">
        <v>148</v>
      </c>
      <c r="L5" s="537" t="s">
        <v>147</v>
      </c>
      <c r="M5" s="537" t="s">
        <v>146</v>
      </c>
      <c r="N5" s="566"/>
      <c r="O5" s="566"/>
    </row>
    <row r="6" spans="1:23" s="58" customFormat="1" ht="33" customHeight="1" thickBot="1">
      <c r="A6" s="565"/>
      <c r="B6" s="534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</row>
    <row r="7" spans="1:23" s="58" customFormat="1" ht="33" hidden="1" customHeight="1" thickTop="1">
      <c r="A7" s="199">
        <v>2016</v>
      </c>
      <c r="B7" s="22">
        <v>189</v>
      </c>
      <c r="C7" s="22">
        <v>2</v>
      </c>
      <c r="D7" s="206">
        <v>8</v>
      </c>
      <c r="E7" s="22">
        <v>78</v>
      </c>
      <c r="F7" s="22">
        <v>4</v>
      </c>
      <c r="G7" s="206">
        <v>15735.13</v>
      </c>
      <c r="H7" s="22">
        <v>600766</v>
      </c>
      <c r="I7" s="206">
        <v>865905</v>
      </c>
      <c r="J7" s="206">
        <v>139034506</v>
      </c>
      <c r="K7" s="22">
        <v>4</v>
      </c>
      <c r="L7" s="22">
        <v>0</v>
      </c>
      <c r="M7" s="206">
        <v>4</v>
      </c>
      <c r="N7" s="206">
        <v>4</v>
      </c>
      <c r="O7" s="20">
        <v>0</v>
      </c>
    </row>
    <row r="8" spans="1:23" s="58" customFormat="1" ht="33" hidden="1" customHeight="1">
      <c r="A8" s="199">
        <v>2017</v>
      </c>
      <c r="B8" s="22">
        <v>185</v>
      </c>
      <c r="C8" s="22">
        <v>3</v>
      </c>
      <c r="D8" s="94">
        <v>22</v>
      </c>
      <c r="E8" s="22">
        <v>87</v>
      </c>
      <c r="F8" s="22">
        <v>4</v>
      </c>
      <c r="G8" s="94">
        <v>29810</v>
      </c>
      <c r="H8" s="22">
        <v>484722</v>
      </c>
      <c r="I8" s="94">
        <v>608425</v>
      </c>
      <c r="J8" s="94">
        <v>25306433</v>
      </c>
      <c r="K8" s="22">
        <v>12</v>
      </c>
      <c r="L8" s="22">
        <v>3</v>
      </c>
      <c r="M8" s="94">
        <v>9</v>
      </c>
      <c r="N8" s="94">
        <v>6</v>
      </c>
      <c r="O8" s="20">
        <v>1</v>
      </c>
    </row>
    <row r="9" spans="1:23" s="58" customFormat="1" ht="33" hidden="1" customHeight="1" thickTop="1">
      <c r="A9" s="199">
        <v>2018</v>
      </c>
      <c r="B9" s="22">
        <v>176</v>
      </c>
      <c r="C9" s="22">
        <v>3</v>
      </c>
      <c r="D9" s="94">
        <v>15</v>
      </c>
      <c r="E9" s="22">
        <v>108</v>
      </c>
      <c r="F9" s="22">
        <v>8</v>
      </c>
      <c r="G9" s="94">
        <v>32493</v>
      </c>
      <c r="H9" s="22">
        <v>1397978</v>
      </c>
      <c r="I9" s="94">
        <v>1374911</v>
      </c>
      <c r="J9" s="94">
        <v>74293878</v>
      </c>
      <c r="K9" s="22">
        <v>12</v>
      </c>
      <c r="L9" s="22">
        <v>1</v>
      </c>
      <c r="M9" s="94">
        <v>11</v>
      </c>
      <c r="N9" s="94">
        <v>16</v>
      </c>
      <c r="O9" s="20">
        <v>131</v>
      </c>
    </row>
    <row r="10" spans="1:23" s="58" customFormat="1" ht="33" hidden="1" customHeight="1" thickTop="1">
      <c r="A10" s="199">
        <v>2019</v>
      </c>
      <c r="B10" s="22">
        <v>183</v>
      </c>
      <c r="C10" s="22">
        <v>3</v>
      </c>
      <c r="D10" s="94">
        <v>11</v>
      </c>
      <c r="E10" s="22">
        <v>42</v>
      </c>
      <c r="F10" s="22">
        <v>15</v>
      </c>
      <c r="G10" s="94">
        <v>46469.1</v>
      </c>
      <c r="H10" s="22">
        <v>1409420</v>
      </c>
      <c r="I10" s="94">
        <v>1707161</v>
      </c>
      <c r="J10" s="94">
        <v>21567788</v>
      </c>
      <c r="K10" s="22">
        <v>14</v>
      </c>
      <c r="L10" s="22">
        <v>1</v>
      </c>
      <c r="M10" s="94">
        <v>13</v>
      </c>
      <c r="N10" s="94">
        <v>0</v>
      </c>
      <c r="O10" s="20">
        <v>0</v>
      </c>
    </row>
    <row r="11" spans="1:23" s="58" customFormat="1" ht="33" customHeight="1" thickTop="1">
      <c r="A11" s="199">
        <v>2020</v>
      </c>
      <c r="B11" s="22">
        <v>172</v>
      </c>
      <c r="C11" s="22">
        <v>1</v>
      </c>
      <c r="D11" s="94">
        <v>14</v>
      </c>
      <c r="E11" s="22">
        <v>49</v>
      </c>
      <c r="F11" s="22">
        <v>4</v>
      </c>
      <c r="G11" s="94">
        <v>32170</v>
      </c>
      <c r="H11" s="22">
        <v>1201378</v>
      </c>
      <c r="I11" s="94">
        <v>1161358</v>
      </c>
      <c r="J11" s="94">
        <v>4741900</v>
      </c>
      <c r="K11" s="22">
        <v>7</v>
      </c>
      <c r="L11" s="22">
        <v>0</v>
      </c>
      <c r="M11" s="94">
        <v>7</v>
      </c>
      <c r="N11" s="94">
        <v>8</v>
      </c>
      <c r="O11" s="20">
        <v>0</v>
      </c>
    </row>
    <row r="12" spans="1:23" s="58" customFormat="1" ht="33" customHeight="1">
      <c r="A12" s="199">
        <v>2021</v>
      </c>
      <c r="B12" s="22">
        <v>155</v>
      </c>
      <c r="C12" s="22">
        <v>5</v>
      </c>
      <c r="D12" s="94">
        <v>9</v>
      </c>
      <c r="E12" s="22">
        <v>79</v>
      </c>
      <c r="F12" s="22">
        <v>14</v>
      </c>
      <c r="G12" s="94">
        <v>24173</v>
      </c>
      <c r="H12" s="22">
        <v>1553546</v>
      </c>
      <c r="I12" s="94">
        <v>2152600</v>
      </c>
      <c r="J12" s="94">
        <v>13820711</v>
      </c>
      <c r="K12" s="22">
        <v>7</v>
      </c>
      <c r="L12" s="22">
        <v>1</v>
      </c>
      <c r="M12" s="94">
        <v>6</v>
      </c>
      <c r="N12" s="94">
        <v>35</v>
      </c>
      <c r="O12" s="20">
        <v>0</v>
      </c>
    </row>
    <row r="13" spans="1:23" s="295" customFormat="1" ht="33" customHeight="1">
      <c r="A13" s="199">
        <v>2022</v>
      </c>
      <c r="B13" s="22">
        <v>234</v>
      </c>
      <c r="C13" s="22">
        <v>5</v>
      </c>
      <c r="D13" s="94">
        <v>4</v>
      </c>
      <c r="E13" s="22">
        <v>24</v>
      </c>
      <c r="F13" s="22">
        <v>3</v>
      </c>
      <c r="G13" s="94">
        <v>120403</v>
      </c>
      <c r="H13" s="22">
        <v>982230</v>
      </c>
      <c r="I13" s="94">
        <v>839132</v>
      </c>
      <c r="J13" s="94">
        <v>253459344</v>
      </c>
      <c r="K13" s="22">
        <v>9</v>
      </c>
      <c r="L13" s="22">
        <v>3</v>
      </c>
      <c r="M13" s="94">
        <v>6</v>
      </c>
      <c r="N13" s="94">
        <v>3</v>
      </c>
      <c r="O13" s="20">
        <v>34</v>
      </c>
    </row>
    <row r="14" spans="1:23" s="295" customFormat="1" ht="33" customHeight="1">
      <c r="A14" s="199">
        <v>2023</v>
      </c>
      <c r="B14" s="22">
        <v>202</v>
      </c>
      <c r="C14" s="22">
        <v>1</v>
      </c>
      <c r="D14" s="94">
        <v>9</v>
      </c>
      <c r="E14" s="22">
        <v>25</v>
      </c>
      <c r="F14" s="22">
        <v>8</v>
      </c>
      <c r="G14" s="94">
        <v>21954.1</v>
      </c>
      <c r="H14" s="22">
        <v>915569</v>
      </c>
      <c r="I14" s="94">
        <v>2521362</v>
      </c>
      <c r="J14" s="94">
        <v>52243969</v>
      </c>
      <c r="K14" s="22">
        <v>8</v>
      </c>
      <c r="L14" s="22">
        <v>2</v>
      </c>
      <c r="M14" s="94">
        <v>6</v>
      </c>
      <c r="N14" s="94">
        <v>12</v>
      </c>
      <c r="O14" s="20">
        <v>0</v>
      </c>
    </row>
    <row r="15" spans="1:23" s="60" customFormat="1" ht="33" customHeight="1">
      <c r="A15" s="205">
        <v>2024</v>
      </c>
      <c r="B15" s="39">
        <v>153</v>
      </c>
      <c r="C15" s="39">
        <v>4</v>
      </c>
      <c r="D15" s="207">
        <v>8</v>
      </c>
      <c r="E15" s="39">
        <v>15</v>
      </c>
      <c r="F15" s="39">
        <v>0</v>
      </c>
      <c r="G15" s="207">
        <v>10630.55</v>
      </c>
      <c r="H15" s="39">
        <v>1151680</v>
      </c>
      <c r="I15" s="207">
        <v>1913165</v>
      </c>
      <c r="J15" s="207">
        <v>1984449</v>
      </c>
      <c r="K15" s="39">
        <v>3</v>
      </c>
      <c r="L15" s="39">
        <v>0</v>
      </c>
      <c r="M15" s="207">
        <v>3</v>
      </c>
      <c r="N15" s="207">
        <v>0</v>
      </c>
      <c r="O15" s="38">
        <v>0</v>
      </c>
    </row>
    <row r="16" spans="1:23" s="58" customFormat="1" ht="19.5" customHeight="1">
      <c r="A16" s="16" t="s">
        <v>93</v>
      </c>
      <c r="B16" s="16"/>
      <c r="C16" s="16"/>
      <c r="D16" s="16"/>
      <c r="E16" s="16"/>
      <c r="F16" s="16"/>
      <c r="G16" s="16"/>
      <c r="H16" s="16"/>
      <c r="I16" s="16"/>
      <c r="J16" s="16"/>
      <c r="K16" s="59"/>
      <c r="L16" s="16"/>
      <c r="M16" s="16"/>
      <c r="N16" s="16"/>
      <c r="O16" s="15" t="s">
        <v>91</v>
      </c>
    </row>
    <row r="17" spans="1:16" s="58" customFormat="1" ht="30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" s="58" customFormat="1" ht="12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s="57" customFormat="1" ht="1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6" s="57" customFormat="1" ht="1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6" s="57" customFormat="1" ht="1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6" ht="26.25" customHeight="1">
      <c r="P22" s="14"/>
    </row>
    <row r="23" spans="1:16" ht="25.5" customHeight="1"/>
    <row r="24" spans="1:16" ht="37.5" customHeight="1"/>
    <row r="25" spans="1:16" ht="27.75" customHeight="1"/>
    <row r="26" spans="1:16" ht="37.5" customHeight="1"/>
  </sheetData>
  <mergeCells count="20">
    <mergeCell ref="L5:L6"/>
    <mergeCell ref="K5:K6"/>
    <mergeCell ref="O4:O6"/>
    <mergeCell ref="N4:N6"/>
    <mergeCell ref="A2:O2"/>
    <mergeCell ref="A4:A6"/>
    <mergeCell ref="B4:D4"/>
    <mergeCell ref="E4:G4"/>
    <mergeCell ref="H4:I4"/>
    <mergeCell ref="B5:B6"/>
    <mergeCell ref="C5:C6"/>
    <mergeCell ref="D5:D6"/>
    <mergeCell ref="E5:E6"/>
    <mergeCell ref="F5:F6"/>
    <mergeCell ref="G5:G6"/>
    <mergeCell ref="H5:H6"/>
    <mergeCell ref="I5:I6"/>
    <mergeCell ref="J4:J6"/>
    <mergeCell ref="K4:M4"/>
    <mergeCell ref="M5:M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7" firstPageNumber="200" pageOrder="overThenDown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6"/>
  <sheetViews>
    <sheetView view="pageBreakPreview" zoomScaleNormal="100" zoomScaleSheetLayoutView="100" workbookViewId="0">
      <selection activeCell="B13" sqref="B13"/>
    </sheetView>
  </sheetViews>
  <sheetFormatPr defaultRowHeight="13.5"/>
  <cols>
    <col min="1" max="13" width="9.875" style="63" customWidth="1"/>
    <col min="14" max="15" width="5" style="63" customWidth="1"/>
    <col min="16" max="16384" width="9" style="63"/>
  </cols>
  <sheetData>
    <row r="1" spans="1:22" s="105" customFormat="1" ht="15" customHeight="1">
      <c r="A1" s="107" t="s">
        <v>90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s="61" customFormat="1" ht="30" customHeight="1">
      <c r="A2" s="469" t="s">
        <v>181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28"/>
      <c r="N2" s="28"/>
      <c r="O2" s="28"/>
    </row>
    <row r="3" spans="1:22" s="65" customFormat="1" ht="15" customHeight="1">
      <c r="A3" s="26" t="s">
        <v>180</v>
      </c>
      <c r="B3" s="26"/>
      <c r="C3" s="26"/>
      <c r="D3" s="26"/>
      <c r="E3" s="26"/>
      <c r="F3" s="26"/>
      <c r="G3" s="68"/>
      <c r="H3" s="68"/>
      <c r="J3" s="26"/>
      <c r="K3" s="26"/>
      <c r="M3" s="34" t="s">
        <v>179</v>
      </c>
    </row>
    <row r="4" spans="1:22" ht="45.75" customHeight="1" thickBot="1">
      <c r="A4" s="289" t="s">
        <v>409</v>
      </c>
      <c r="B4" s="288" t="s">
        <v>178</v>
      </c>
      <c r="C4" s="287" t="s">
        <v>174</v>
      </c>
      <c r="D4" s="287" t="s">
        <v>173</v>
      </c>
      <c r="E4" s="287" t="s">
        <v>172</v>
      </c>
      <c r="F4" s="287" t="s">
        <v>442</v>
      </c>
      <c r="G4" s="287" t="s">
        <v>171</v>
      </c>
      <c r="H4" s="287" t="s">
        <v>170</v>
      </c>
      <c r="I4" s="287" t="s">
        <v>177</v>
      </c>
      <c r="J4" s="285" t="s">
        <v>155</v>
      </c>
      <c r="K4" s="285" t="s">
        <v>176</v>
      </c>
      <c r="L4" s="287" t="s">
        <v>175</v>
      </c>
      <c r="M4" s="287" t="s">
        <v>473</v>
      </c>
      <c r="N4" s="30"/>
      <c r="O4" s="64"/>
    </row>
    <row r="5" spans="1:22" ht="33.75" hidden="1" customHeight="1" thickTop="1">
      <c r="A5" s="199">
        <v>2016</v>
      </c>
      <c r="B5" s="162">
        <v>199</v>
      </c>
      <c r="C5" s="22">
        <v>44</v>
      </c>
      <c r="D5" s="22">
        <v>17</v>
      </c>
      <c r="E5" s="22">
        <v>1</v>
      </c>
      <c r="F5" s="22">
        <v>0</v>
      </c>
      <c r="G5" s="22">
        <v>0</v>
      </c>
      <c r="H5" s="22">
        <v>127</v>
      </c>
      <c r="I5" s="94">
        <v>3</v>
      </c>
      <c r="J5" s="94">
        <v>0</v>
      </c>
      <c r="K5" s="94">
        <v>2</v>
      </c>
      <c r="L5" s="20">
        <v>5</v>
      </c>
      <c r="M5" s="94">
        <v>0</v>
      </c>
      <c r="N5" s="30"/>
      <c r="O5" s="64"/>
    </row>
    <row r="6" spans="1:22" ht="33.75" hidden="1" customHeight="1">
      <c r="A6" s="199">
        <v>2017</v>
      </c>
      <c r="B6" s="162">
        <v>210</v>
      </c>
      <c r="C6" s="22">
        <v>33</v>
      </c>
      <c r="D6" s="22">
        <v>7</v>
      </c>
      <c r="E6" s="22">
        <v>1</v>
      </c>
      <c r="F6" s="22">
        <v>2</v>
      </c>
      <c r="G6" s="22">
        <v>1</v>
      </c>
      <c r="H6" s="22">
        <v>141</v>
      </c>
      <c r="I6" s="94">
        <v>3</v>
      </c>
      <c r="J6" s="94">
        <v>2</v>
      </c>
      <c r="K6" s="94">
        <v>1</v>
      </c>
      <c r="L6" s="20">
        <v>19</v>
      </c>
      <c r="M6" s="94">
        <v>0</v>
      </c>
      <c r="N6" s="30"/>
      <c r="O6" s="64"/>
    </row>
    <row r="7" spans="1:22" ht="33.75" hidden="1" customHeight="1">
      <c r="A7" s="199">
        <v>2018</v>
      </c>
      <c r="B7" s="162">
        <v>194</v>
      </c>
      <c r="C7" s="22">
        <v>53</v>
      </c>
      <c r="D7" s="22">
        <v>17</v>
      </c>
      <c r="E7" s="22">
        <v>3</v>
      </c>
      <c r="F7" s="22">
        <v>1</v>
      </c>
      <c r="G7" s="22">
        <v>1</v>
      </c>
      <c r="H7" s="22">
        <v>101</v>
      </c>
      <c r="I7" s="94">
        <v>0</v>
      </c>
      <c r="J7" s="94">
        <v>2</v>
      </c>
      <c r="K7" s="94">
        <v>1</v>
      </c>
      <c r="L7" s="20">
        <v>15</v>
      </c>
      <c r="M7" s="94">
        <v>0</v>
      </c>
      <c r="N7" s="30"/>
      <c r="O7" s="64"/>
    </row>
    <row r="8" spans="1:22" ht="33.75" hidden="1" customHeight="1" thickTop="1">
      <c r="A8" s="199">
        <v>2019</v>
      </c>
      <c r="B8" s="162">
        <v>197</v>
      </c>
      <c r="C8" s="22">
        <v>52</v>
      </c>
      <c r="D8" s="22">
        <v>12</v>
      </c>
      <c r="E8" s="22">
        <v>0</v>
      </c>
      <c r="F8" s="22">
        <v>0</v>
      </c>
      <c r="G8" s="22">
        <v>1</v>
      </c>
      <c r="H8" s="22">
        <v>112</v>
      </c>
      <c r="I8" s="94">
        <v>6</v>
      </c>
      <c r="J8" s="94">
        <v>1</v>
      </c>
      <c r="K8" s="94">
        <v>2</v>
      </c>
      <c r="L8" s="20">
        <v>10</v>
      </c>
      <c r="M8" s="94">
        <v>1</v>
      </c>
      <c r="N8" s="30"/>
      <c r="O8" s="64"/>
    </row>
    <row r="9" spans="1:22" ht="33.75" customHeight="1" thickTop="1">
      <c r="A9" s="199">
        <v>2020</v>
      </c>
      <c r="B9" s="162">
        <v>187</v>
      </c>
      <c r="C9" s="22">
        <v>37</v>
      </c>
      <c r="D9" s="22">
        <v>10</v>
      </c>
      <c r="E9" s="22">
        <v>0</v>
      </c>
      <c r="F9" s="22">
        <v>0</v>
      </c>
      <c r="G9" s="22">
        <v>3</v>
      </c>
      <c r="H9" s="22">
        <v>122</v>
      </c>
      <c r="I9" s="94">
        <v>4</v>
      </c>
      <c r="J9" s="94">
        <v>0</v>
      </c>
      <c r="K9" s="94">
        <v>1</v>
      </c>
      <c r="L9" s="20">
        <v>10</v>
      </c>
      <c r="M9" s="94">
        <v>0</v>
      </c>
      <c r="N9" s="30"/>
      <c r="O9" s="64"/>
    </row>
    <row r="10" spans="1:22" ht="33.75" customHeight="1">
      <c r="A10" s="199">
        <v>2021</v>
      </c>
      <c r="B10" s="162">
        <v>169</v>
      </c>
      <c r="C10" s="22">
        <v>51</v>
      </c>
      <c r="D10" s="22">
        <v>17</v>
      </c>
      <c r="E10" s="22">
        <v>0</v>
      </c>
      <c r="F10" s="22">
        <v>0</v>
      </c>
      <c r="G10" s="22">
        <v>2</v>
      </c>
      <c r="H10" s="22">
        <v>85</v>
      </c>
      <c r="I10" s="94">
        <v>2</v>
      </c>
      <c r="J10" s="94">
        <v>1</v>
      </c>
      <c r="K10" s="94">
        <v>4</v>
      </c>
      <c r="L10" s="20">
        <v>5</v>
      </c>
      <c r="M10" s="94">
        <v>2</v>
      </c>
      <c r="N10" s="30"/>
      <c r="O10" s="64"/>
    </row>
    <row r="11" spans="1:22" s="14" customFormat="1" ht="33.75" customHeight="1">
      <c r="A11" s="199">
        <v>2022</v>
      </c>
      <c r="B11" s="162">
        <v>243</v>
      </c>
      <c r="C11" s="22">
        <v>54</v>
      </c>
      <c r="D11" s="22">
        <v>18</v>
      </c>
      <c r="E11" s="22">
        <v>3</v>
      </c>
      <c r="F11" s="22">
        <v>0</v>
      </c>
      <c r="G11" s="22">
        <v>4</v>
      </c>
      <c r="H11" s="22">
        <v>153</v>
      </c>
      <c r="I11" s="94">
        <v>2</v>
      </c>
      <c r="J11" s="94" t="s">
        <v>321</v>
      </c>
      <c r="K11" s="94">
        <v>5</v>
      </c>
      <c r="L11" s="20">
        <v>2</v>
      </c>
      <c r="M11" s="94">
        <v>2</v>
      </c>
      <c r="N11" s="30"/>
    </row>
    <row r="12" spans="1:22" s="340" customFormat="1" ht="33.75" customHeight="1">
      <c r="A12" s="199">
        <v>2023</v>
      </c>
      <c r="B12" s="162">
        <v>212</v>
      </c>
      <c r="C12" s="22">
        <v>46</v>
      </c>
      <c r="D12" s="22">
        <v>20</v>
      </c>
      <c r="E12" s="22">
        <v>5</v>
      </c>
      <c r="F12" s="22">
        <v>0</v>
      </c>
      <c r="G12" s="22">
        <v>2</v>
      </c>
      <c r="H12" s="22">
        <v>117</v>
      </c>
      <c r="I12" s="94">
        <v>5</v>
      </c>
      <c r="J12" s="94">
        <v>1</v>
      </c>
      <c r="K12" s="94">
        <v>4</v>
      </c>
      <c r="L12" s="20">
        <v>5</v>
      </c>
      <c r="M12" s="94">
        <v>7</v>
      </c>
      <c r="N12" s="30"/>
    </row>
    <row r="13" spans="1:22" s="297" customFormat="1" ht="33.75" customHeight="1">
      <c r="A13" s="205">
        <v>2024</v>
      </c>
      <c r="B13" s="190">
        <v>165</v>
      </c>
      <c r="C13" s="39">
        <v>53</v>
      </c>
      <c r="D13" s="39">
        <v>15</v>
      </c>
      <c r="E13" s="39">
        <v>3</v>
      </c>
      <c r="F13" s="39">
        <v>0</v>
      </c>
      <c r="G13" s="39">
        <v>2</v>
      </c>
      <c r="H13" s="39">
        <v>73</v>
      </c>
      <c r="I13" s="207">
        <v>2</v>
      </c>
      <c r="J13" s="207">
        <v>1</v>
      </c>
      <c r="K13" s="207">
        <v>3</v>
      </c>
      <c r="L13" s="38">
        <v>6</v>
      </c>
      <c r="M13" s="207">
        <v>7</v>
      </c>
      <c r="N13" s="296"/>
    </row>
    <row r="14" spans="1:22" s="65" customFormat="1" ht="30" customHeight="1">
      <c r="A14" s="567" t="s">
        <v>169</v>
      </c>
      <c r="B14" s="568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25"/>
      <c r="N14" s="25"/>
      <c r="O14" s="25"/>
    </row>
    <row r="15" spans="1:22" s="65" customFormat="1" ht="15" customHeight="1">
      <c r="A15" s="16" t="s">
        <v>168</v>
      </c>
      <c r="B15" s="16"/>
      <c r="C15" s="16"/>
      <c r="D15" s="16"/>
      <c r="E15" s="16"/>
      <c r="F15" s="16"/>
      <c r="G15" s="260"/>
      <c r="H15" s="16"/>
      <c r="I15" s="16"/>
      <c r="J15" s="16"/>
      <c r="K15" s="16"/>
      <c r="M15" s="15" t="s">
        <v>167</v>
      </c>
      <c r="N15" s="25"/>
      <c r="O15" s="66"/>
    </row>
    <row r="16" spans="1:2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</sheetData>
  <mergeCells count="2">
    <mergeCell ref="A14:L14"/>
    <mergeCell ref="A2:L2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9" firstPageNumber="200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 지정된 범위</vt:lpstr>
      </vt:variant>
      <vt:variant>
        <vt:i4>6</vt:i4>
      </vt:variant>
    </vt:vector>
  </HeadingPairs>
  <TitlesOfParts>
    <vt:vector size="26" baseType="lpstr">
      <vt:lpstr>ⅩⅦ-1. 공무원총괄</vt:lpstr>
      <vt:lpstr>ⅩⅦ-2. 본청공무원</vt:lpstr>
      <vt:lpstr>ⅩⅦ-3.시의회, 직속기관 및 사업소 공무원 </vt:lpstr>
      <vt:lpstr>ⅩⅦ-4.읍면동 공무원</vt:lpstr>
      <vt:lpstr>ⅩⅦ-5. 소방공무원</vt:lpstr>
      <vt:lpstr>ⅩⅦ-6. 경찰공무원</vt:lpstr>
      <vt:lpstr>ⅩⅦ-7. 퇴직사유별 공무원</vt:lpstr>
      <vt:lpstr>ⅩⅦ-8. 화재발생</vt:lpstr>
      <vt:lpstr>ⅩⅦ-9. 발화요인별 화재발생</vt:lpstr>
      <vt:lpstr>ⅩⅦ-10. 장소별 화재발생(~2022)</vt:lpstr>
      <vt:lpstr>ⅩⅦ-10. 장소별 화재발생(2023~)</vt:lpstr>
      <vt:lpstr>ⅩⅦ-11. 산불발생 현황</vt:lpstr>
      <vt:lpstr>ⅩⅦ-12. 119 구급활동 실적</vt:lpstr>
      <vt:lpstr>ⅩⅦ-13. 119 구조활동 실적</vt:lpstr>
      <vt:lpstr>ⅩⅦ-14. 재난사고 발생 및 피해현황</vt:lpstr>
      <vt:lpstr>ⅩⅦ-15 소방대상물 현황</vt:lpstr>
      <vt:lpstr>ⅩⅦ-16. 위험물제조소 설치현황</vt:lpstr>
      <vt:lpstr>ⅩⅦ-17. 교통사고건수(자동차)</vt:lpstr>
      <vt:lpstr>ⅩⅦ-18.자동차단속 및 처리</vt:lpstr>
      <vt:lpstr>ⅩⅦ-19. 운전면허소지자</vt:lpstr>
      <vt:lpstr>'ⅩⅦ-12. 119 구급활동 실적'!Print_Area</vt:lpstr>
      <vt:lpstr>'ⅩⅦ-13. 119 구조활동 실적'!Print_Area</vt:lpstr>
      <vt:lpstr>'ⅩⅦ-14. 재난사고 발생 및 피해현황'!Print_Area</vt:lpstr>
      <vt:lpstr>'ⅩⅦ-15 소방대상물 현황'!Print_Area</vt:lpstr>
      <vt:lpstr>'ⅩⅦ-7. 퇴직사유별 공무원'!Print_Area</vt:lpstr>
      <vt:lpstr>'ⅩⅦ-9. 발화요인별 화재발생'!Print_Area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naju</dc:creator>
  <cp:lastModifiedBy>NAJU</cp:lastModifiedBy>
  <cp:lastPrinted>2024-06-18T08:45:59Z</cp:lastPrinted>
  <dcterms:created xsi:type="dcterms:W3CDTF">2014-12-22T02:20:20Z</dcterms:created>
  <dcterms:modified xsi:type="dcterms:W3CDTF">2026-06-26T07:15:27Z</dcterms:modified>
</cp:coreProperties>
</file>