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8800" windowHeight="12000" tabRatio="904"/>
  </bookViews>
  <sheets>
    <sheet name="1.주택 현황 및 보급률" sheetId="8" r:id="rId1"/>
    <sheet name="2.주택소유현황" sheetId="22" r:id="rId2"/>
    <sheet name="3.건축연도별 주택" sheetId="30" r:id="rId3"/>
    <sheet name="4.연면적별 주택" sheetId="10" r:id="rId4"/>
    <sheet name="5.건축허가" sheetId="32" r:id="rId5"/>
    <sheet name="6. 주택가격지수" sheetId="33" r:id="rId6"/>
    <sheet name="7.토지거래 허가" sheetId="16" r:id="rId7"/>
    <sheet name="8. 지가변동률" sheetId="34" r:id="rId8"/>
    <sheet name="9.토지거래현황" sheetId="17" r:id="rId9"/>
    <sheet name="10.용도지역" sheetId="24" r:id="rId10"/>
    <sheet name="11.용도지구" sheetId="29" r:id="rId11"/>
    <sheet name="12.공원 " sheetId="12" r:id="rId12"/>
    <sheet name="13.도로" sheetId="35" r:id="rId13"/>
    <sheet name="13-1.폭원별 도로현황" sheetId="1" r:id="rId14"/>
    <sheet name="14.교량" sheetId="2" r:id="rId15"/>
    <sheet name="15.건설장비" sheetId="20" r:id="rId16"/>
  </sheets>
  <externalReferences>
    <externalReference r:id="rId17"/>
    <externalReference r:id="rId18"/>
  </externalReferences>
  <definedNames>
    <definedName name="aaa" localSheetId="0">#REF!</definedName>
    <definedName name="aaa" localSheetId="9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">#REF!</definedName>
    <definedName name="aaa" localSheetId="2">#REF!</definedName>
    <definedName name="aaa" localSheetId="4">#REF!</definedName>
    <definedName name="aaa" localSheetId="6">#REF!</definedName>
    <definedName name="aaa" localSheetId="8">#REF!</definedName>
    <definedName name="aaa">#REF!</definedName>
    <definedName name="bbb" localSheetId="0">#REF!</definedName>
    <definedName name="bbb" localSheetId="9">#REF!</definedName>
    <definedName name="bbb" localSheetId="12">#REF!</definedName>
    <definedName name="bbb" localSheetId="15">#REF!</definedName>
    <definedName name="bbb" localSheetId="1">#REF!</definedName>
    <definedName name="bbb" localSheetId="2">#REF!</definedName>
    <definedName name="bbb" localSheetId="4">#REF!</definedName>
    <definedName name="bbb">#REF!</definedName>
    <definedName name="Document_array" localSheetId="0">{"Book1"}</definedName>
    <definedName name="Document_array" localSheetId="9">{"Book1"}</definedName>
    <definedName name="Document_array" localSheetId="11">{"Book1"}</definedName>
    <definedName name="Document_array" localSheetId="14">{"Book1"}</definedName>
    <definedName name="Document_array" localSheetId="15">{"Book1"}</definedName>
    <definedName name="Document_array" localSheetId="1">{"Book1"}</definedName>
    <definedName name="Document_array" localSheetId="4">{"Book1"}</definedName>
    <definedName name="Document_array" localSheetId="6">{"Book1"}</definedName>
    <definedName name="Document_array" localSheetId="8">{"Book1"}</definedName>
    <definedName name="Document_array">{"Book1"}</definedName>
    <definedName name="G" localSheetId="0">'[1] 견적서'!#REF!</definedName>
    <definedName name="G" localSheetId="9">'[1] 견적서'!#REF!</definedName>
    <definedName name="G" localSheetId="12">'[1] 견적서'!#REF!</definedName>
    <definedName name="G" localSheetId="15">'[1] 견적서'!#REF!</definedName>
    <definedName name="G" localSheetId="1">'[1] 견적서'!#REF!</definedName>
    <definedName name="G" localSheetId="2">'[1] 견적서'!#REF!</definedName>
    <definedName name="G" localSheetId="4">'[1] 견적서'!#REF!</definedName>
    <definedName name="G">'[1] 견적서'!#REF!</definedName>
    <definedName name="_xlnm.Print_Area" localSheetId="0">'1.주택 현황 및 보급률'!$A$1:$J$18</definedName>
    <definedName name="_xlnm.Print_Area" localSheetId="9">'10.용도지역'!$A$1:$AS$17</definedName>
    <definedName name="_xlnm.Print_Area" localSheetId="12">'[2]2-1포천(각세)(외제)'!#REF!</definedName>
    <definedName name="_xlnm.Print_Area" localSheetId="1">'2.주택소유현황'!$A$1:$I$19</definedName>
    <definedName name="_xlnm.Print_Area" localSheetId="4">'5.건축허가'!$A$1:$AF$35</definedName>
    <definedName name="_xlnm.Print_Area" localSheetId="5">'6. 주택가격지수'!$A$1:$E$27</definedName>
    <definedName name="_xlnm.Print_Area" localSheetId="7">'8. 지가변동률'!$A$1:$R$87</definedName>
    <definedName name="_xlnm.Print_Area" localSheetId="8">'9.토지거래현황'!$A$1:$AH$15</definedName>
    <definedName name="_xlnm.Print_Area">'[2]2-1포천(각세)(외제)'!#REF!</definedName>
    <definedName name="_xlnm.Print_Titles">#N/A</definedName>
    <definedName name="기본급테이블" localSheetId="0">#REF!</definedName>
    <definedName name="기본급테이블" localSheetId="9">#REF!</definedName>
    <definedName name="기본급테이블" localSheetId="11">#REF!</definedName>
    <definedName name="기본급테이블" localSheetId="12">#REF!</definedName>
    <definedName name="기본급테이블" localSheetId="15">#REF!</definedName>
    <definedName name="기본급테이블" localSheetId="1">#REF!</definedName>
    <definedName name="기본급테이블" localSheetId="2">#REF!</definedName>
    <definedName name="기본급테이블" localSheetId="4">#REF!</definedName>
    <definedName name="기본급테이블">#REF!</definedName>
    <definedName name="보고용" localSheetId="0">{"Book1"}</definedName>
    <definedName name="보고용" localSheetId="11">{"Book1"}</definedName>
    <definedName name="보고용" localSheetId="14">{"Book1"}</definedName>
    <definedName name="보고용" localSheetId="15">{"Book1"}</definedName>
    <definedName name="보고용" localSheetId="1">{"Book1"}</definedName>
    <definedName name="보고용" localSheetId="4">{"Book1"}</definedName>
    <definedName name="보고용" localSheetId="6">{"Book1"}</definedName>
    <definedName name="보고용" localSheetId="8">{"Book1"}</definedName>
    <definedName name="보고용">{"Book1"}</definedName>
    <definedName name="사원테이블" localSheetId="0">#REF!</definedName>
    <definedName name="사원테이블" localSheetId="9">#REF!</definedName>
    <definedName name="사원테이블" localSheetId="11">#REF!</definedName>
    <definedName name="사원테이블" localSheetId="12">#REF!</definedName>
    <definedName name="사원테이블" localSheetId="15">#REF!</definedName>
    <definedName name="사원테이블" localSheetId="1">#REF!</definedName>
    <definedName name="사원테이블" localSheetId="2">#REF!</definedName>
    <definedName name="사원테이블" localSheetId="4">#REF!</definedName>
    <definedName name="사원테이블">#REF!</definedName>
    <definedName name="수당테이블" localSheetId="0">#REF!</definedName>
    <definedName name="수당테이블" localSheetId="9">#REF!</definedName>
    <definedName name="수당테이블" localSheetId="11">#REF!</definedName>
    <definedName name="수당테이블" localSheetId="12">#REF!</definedName>
    <definedName name="수당테이블" localSheetId="15">#REF!</definedName>
    <definedName name="수당테이블" localSheetId="1">#REF!</definedName>
    <definedName name="수당테이블" localSheetId="2">#REF!</definedName>
    <definedName name="수당테이블" localSheetId="4">#REF!</definedName>
    <definedName name="수당테이블">#REF!</definedName>
    <definedName name="안녕" localSheetId="4">{"Book1"}</definedName>
    <definedName name="안녕">{"Book1"}</definedName>
    <definedName name="외국인국적2" localSheetId="9">#REF!</definedName>
    <definedName name="외국인국적2" localSheetId="12">#REF!</definedName>
    <definedName name="외국인국적2" localSheetId="1">#REF!</definedName>
    <definedName name="외국인국적2" localSheetId="2">#REF!</definedName>
    <definedName name="외국인국적2" localSheetId="4">#REF!</definedName>
    <definedName name="외국인국적2">#REF!</definedName>
    <definedName name="직책테이블" localSheetId="9">#REF!</definedName>
    <definedName name="직책테이블" localSheetId="11">#REF!</definedName>
    <definedName name="직책테이블" localSheetId="12">#REF!</definedName>
    <definedName name="직책테이블" localSheetId="15">#REF!</definedName>
    <definedName name="직책테이블" localSheetId="1">#REF!</definedName>
    <definedName name="직책테이블" localSheetId="2">#REF!</definedName>
    <definedName name="직책테이블" localSheetId="4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R9" i="35" l="1"/>
  <c r="T9" i="35" s="1"/>
  <c r="M9" i="35"/>
  <c r="O9" i="35" s="1"/>
  <c r="J9" i="35"/>
  <c r="F9" i="35"/>
  <c r="E9" i="35"/>
  <c r="C9" i="35"/>
  <c r="B9" i="35"/>
  <c r="D9" i="35" l="1"/>
  <c r="AR8" i="29" l="1"/>
  <c r="AP8" i="29"/>
  <c r="AL8" i="29"/>
  <c r="AF8" i="29"/>
  <c r="O8" i="29"/>
  <c r="M13" i="29"/>
  <c r="M12" i="29"/>
  <c r="M11" i="29"/>
  <c r="M10" i="29"/>
  <c r="K13" i="29"/>
  <c r="K12" i="29"/>
  <c r="K11" i="29"/>
  <c r="E10" i="29"/>
  <c r="E9" i="29"/>
  <c r="E8" i="29"/>
  <c r="C9" i="29"/>
  <c r="C8" i="29"/>
  <c r="AF13" i="24" l="1"/>
  <c r="C60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B60" i="34"/>
  <c r="C47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B47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R34" i="34"/>
  <c r="B34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B21" i="34"/>
  <c r="B8" i="34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H73" i="34"/>
  <c r="I73" i="34"/>
  <c r="J73" i="34"/>
  <c r="K73" i="34"/>
  <c r="L73" i="34"/>
  <c r="M73" i="34"/>
  <c r="N73" i="34"/>
  <c r="O73" i="34"/>
  <c r="P73" i="34"/>
  <c r="Q73" i="34"/>
  <c r="R73" i="34"/>
  <c r="C73" i="34"/>
  <c r="D73" i="34"/>
  <c r="E73" i="34"/>
  <c r="F73" i="34"/>
  <c r="G73" i="34"/>
  <c r="B73" i="34"/>
  <c r="D14" i="33"/>
  <c r="E14" i="33"/>
  <c r="C14" i="33"/>
  <c r="B14" i="33"/>
  <c r="Q18" i="32" l="1"/>
  <c r="A18" i="32"/>
  <c r="J15" i="8" l="1"/>
  <c r="I11" i="22"/>
  <c r="I10" i="22"/>
  <c r="D15" i="24" l="1"/>
  <c r="C14" i="8" l="1"/>
  <c r="J14" i="8" s="1"/>
  <c r="B9" i="1" l="1"/>
  <c r="K11" i="12"/>
  <c r="J11" i="12"/>
  <c r="K10" i="12"/>
  <c r="J10" i="12"/>
  <c r="C10" i="12"/>
  <c r="B10" i="12"/>
  <c r="G10" i="16"/>
  <c r="C10" i="16" s="1"/>
  <c r="F10" i="16"/>
  <c r="B10" i="16" s="1"/>
  <c r="I9" i="22" l="1"/>
  <c r="I8" i="22" l="1"/>
  <c r="I7" i="22"/>
  <c r="I6" i="22"/>
  <c r="J11" i="8" l="1"/>
  <c r="J10" i="8"/>
</calcChain>
</file>

<file path=xl/comments1.xml><?xml version="1.0" encoding="utf-8"?>
<comments xmlns="http://schemas.openxmlformats.org/spreadsheetml/2006/main">
  <authors>
    <author>owner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2016, 2017 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자료
</t>
        </r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보완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2016, 2017, 2018 </t>
        </r>
        <r>
          <rPr>
            <b/>
            <sz val="9"/>
            <color indexed="81"/>
            <rFont val="돋움"/>
            <family val="3"/>
            <charset val="129"/>
          </rPr>
          <t xml:space="preserve">자료
</t>
        </r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보완</t>
        </r>
      </text>
    </comment>
  </commentList>
</comments>
</file>

<file path=xl/sharedStrings.xml><?xml version="1.0" encoding="utf-8"?>
<sst xmlns="http://schemas.openxmlformats.org/spreadsheetml/2006/main" count="956" uniqueCount="523">
  <si>
    <t>Total</t>
    <phoneticPr fontId="10" type="noConversion"/>
  </si>
  <si>
    <t>230㎡ 초과</t>
  </si>
  <si>
    <t>165㎡ ~ 230㎡</t>
  </si>
  <si>
    <t>130㎡ ~ 165㎡</t>
  </si>
  <si>
    <t>100㎡ ~ 130㎡</t>
  </si>
  <si>
    <t>85㎡ ~ 100㎡</t>
  </si>
  <si>
    <t>60㎡ ~ 85㎡</t>
  </si>
  <si>
    <t>40㎡ ~ 60㎡</t>
  </si>
  <si>
    <t>20㎡ ~ 40㎡</t>
  </si>
  <si>
    <t>20㎡ 이하</t>
  </si>
  <si>
    <t>계</t>
    <phoneticPr fontId="4" type="noConversion"/>
  </si>
  <si>
    <t>Housing Units by Year of Construction</t>
    <phoneticPr fontId="4" type="noConversion"/>
  </si>
  <si>
    <t>1. 주택 현황 및 보급률</t>
    <phoneticPr fontId="10" type="noConversion"/>
  </si>
  <si>
    <t>주택보급률(%)</t>
    <phoneticPr fontId="10" type="noConversion"/>
  </si>
  <si>
    <t>합계</t>
    <phoneticPr fontId="10" type="noConversion"/>
  </si>
  <si>
    <t>단독주택</t>
    <phoneticPr fontId="10" type="noConversion"/>
  </si>
  <si>
    <t>아파트</t>
    <phoneticPr fontId="10" type="noConversion"/>
  </si>
  <si>
    <t>연립주택</t>
    <phoneticPr fontId="10" type="noConversion"/>
  </si>
  <si>
    <t>다세대주택</t>
    <phoneticPr fontId="10" type="noConversion"/>
  </si>
  <si>
    <t>비거주용 
건물내 주택</t>
    <phoneticPr fontId="10" type="noConversion"/>
  </si>
  <si>
    <t>Housing</t>
    <phoneticPr fontId="10" type="noConversion"/>
  </si>
  <si>
    <t>households</t>
    <phoneticPr fontId="10" type="noConversion"/>
  </si>
  <si>
    <t xml:space="preserve">Datached </t>
    <phoneticPr fontId="10" type="noConversion"/>
  </si>
  <si>
    <t>supply rate</t>
    <phoneticPr fontId="10" type="noConversion"/>
  </si>
  <si>
    <t>(A)</t>
    <phoneticPr fontId="10" type="noConversion"/>
  </si>
  <si>
    <t>(B)</t>
    <phoneticPr fontId="10" type="noConversion"/>
  </si>
  <si>
    <t>(B)/(A)*100</t>
    <phoneticPr fontId="10" type="noConversion"/>
  </si>
  <si>
    <r>
      <t>합계</t>
    </r>
    <r>
      <rPr>
        <sz val="9"/>
        <rFont val="Times New Roman"/>
        <family val="1"/>
      </rPr>
      <t xml:space="preserve">  Total</t>
    </r>
    <phoneticPr fontId="10" type="noConversion"/>
  </si>
  <si>
    <t>계</t>
    <phoneticPr fontId="10" type="noConversion"/>
  </si>
  <si>
    <t>기타</t>
    <phoneticPr fontId="10" type="noConversion"/>
  </si>
  <si>
    <t>Others</t>
    <phoneticPr fontId="10" type="noConversion"/>
  </si>
  <si>
    <t>로더</t>
    <phoneticPr fontId="10" type="noConversion"/>
  </si>
  <si>
    <r>
      <t>합계</t>
    </r>
    <r>
      <rPr>
        <sz val="9"/>
        <rFont val="Times New Roman"/>
        <family val="1"/>
      </rPr>
      <t xml:space="preserve"> Total</t>
    </r>
    <phoneticPr fontId="10" type="noConversion"/>
  </si>
  <si>
    <t>Roads</t>
    <phoneticPr fontId="10" type="noConversion"/>
  </si>
  <si>
    <r>
      <t>지방도</t>
    </r>
    <r>
      <rPr>
        <sz val="9"/>
        <rFont val="Times New Roman"/>
        <family val="1"/>
      </rPr>
      <t xml:space="preserve">    Provincial road</t>
    </r>
    <phoneticPr fontId="10" type="noConversion"/>
  </si>
  <si>
    <r>
      <t>시군도</t>
    </r>
    <r>
      <rPr>
        <sz val="9"/>
        <rFont val="Times New Roman"/>
        <family val="1"/>
      </rPr>
      <t xml:space="preserve">      Si and Gun's road</t>
    </r>
    <phoneticPr fontId="10" type="noConversion"/>
  </si>
  <si>
    <t>포장</t>
    <phoneticPr fontId="10" type="noConversion"/>
  </si>
  <si>
    <t>미포장</t>
    <phoneticPr fontId="10" type="noConversion"/>
  </si>
  <si>
    <t>미개통</t>
    <phoneticPr fontId="10" type="noConversion"/>
  </si>
  <si>
    <t>포장률</t>
    <phoneticPr fontId="10" type="noConversion"/>
  </si>
  <si>
    <t>Roads by Size</t>
    <phoneticPr fontId="10" type="noConversion"/>
  </si>
  <si>
    <t>Avenues</t>
    <phoneticPr fontId="10" type="noConversion"/>
  </si>
  <si>
    <t>Streets</t>
    <phoneticPr fontId="10" type="noConversion"/>
  </si>
  <si>
    <t>Paths</t>
    <phoneticPr fontId="10" type="noConversion"/>
  </si>
  <si>
    <t>자료 : 건설과「도로현황조서」</t>
    <phoneticPr fontId="10" type="noConversion"/>
  </si>
  <si>
    <r>
      <t>합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계</t>
    </r>
    <r>
      <rPr>
        <sz val="9"/>
        <rFont val="Times New Roman"/>
        <family val="1"/>
      </rPr>
      <t xml:space="preserve">     Total</t>
    </r>
    <phoneticPr fontId="10" type="noConversion"/>
  </si>
  <si>
    <r>
      <t xml:space="preserve">개소
</t>
    </r>
    <r>
      <rPr>
        <sz val="9"/>
        <rFont val="Times New Roman"/>
        <family val="1"/>
      </rPr>
      <t>Place</t>
    </r>
    <phoneticPr fontId="10" type="noConversion"/>
  </si>
  <si>
    <r>
      <t xml:space="preserve">연장
</t>
    </r>
    <r>
      <rPr>
        <sz val="9"/>
        <rFont val="Times New Roman"/>
        <family val="1"/>
      </rPr>
      <t>Length</t>
    </r>
    <phoneticPr fontId="10" type="noConversion"/>
  </si>
  <si>
    <r>
      <t>지방도</t>
    </r>
    <r>
      <rPr>
        <sz val="9"/>
        <rFont val="Times New Roman"/>
        <family val="1"/>
      </rPr>
      <t xml:space="preserve"> Provincial road</t>
    </r>
    <phoneticPr fontId="10" type="noConversion"/>
  </si>
  <si>
    <r>
      <t>자연공원</t>
    </r>
    <r>
      <rPr>
        <sz val="9"/>
        <rFont val="Times New Roman"/>
        <family val="1"/>
      </rPr>
      <t xml:space="preserve"> Natural park</t>
    </r>
    <phoneticPr fontId="10" type="noConversion"/>
  </si>
  <si>
    <r>
      <t>도시공원</t>
    </r>
    <r>
      <rPr>
        <sz val="9"/>
        <rFont val="Times New Roman"/>
        <family val="1"/>
      </rPr>
      <t xml:space="preserve"> </t>
    </r>
    <phoneticPr fontId="10" type="noConversion"/>
  </si>
  <si>
    <t>Urban park</t>
    <phoneticPr fontId="10" type="noConversion"/>
  </si>
  <si>
    <t>Total</t>
    <phoneticPr fontId="4" type="noConversion"/>
  </si>
  <si>
    <t>주택유형별</t>
    <phoneticPr fontId="4" type="noConversion"/>
  </si>
  <si>
    <t>단독주택</t>
    <phoneticPr fontId="4" type="noConversion"/>
  </si>
  <si>
    <t>아파트</t>
    <phoneticPr fontId="4" type="noConversion"/>
  </si>
  <si>
    <t>Apartment</t>
    <phoneticPr fontId="4" type="noConversion"/>
  </si>
  <si>
    <t>연립주택</t>
    <phoneticPr fontId="4" type="noConversion"/>
  </si>
  <si>
    <t>다세대주택</t>
    <phoneticPr fontId="4" type="noConversion"/>
  </si>
  <si>
    <r>
      <t>합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계</t>
    </r>
    <phoneticPr fontId="4" type="noConversion"/>
  </si>
  <si>
    <r>
      <t>아파트</t>
    </r>
    <r>
      <rPr>
        <sz val="9"/>
        <rFont val="Times New Roman"/>
        <family val="1"/>
      </rPr>
      <t xml:space="preserve"> </t>
    </r>
    <phoneticPr fontId="4" type="noConversion"/>
  </si>
  <si>
    <t>비거주용 건물내</t>
    <phoneticPr fontId="4" type="noConversion"/>
  </si>
  <si>
    <t>불도저</t>
    <phoneticPr fontId="10" type="noConversion"/>
  </si>
  <si>
    <t>지게차</t>
    <phoneticPr fontId="10" type="noConversion"/>
  </si>
  <si>
    <t>스크레이퍼</t>
    <phoneticPr fontId="10" type="noConversion"/>
  </si>
  <si>
    <t>덤프트럭</t>
    <phoneticPr fontId="10" type="noConversion"/>
  </si>
  <si>
    <t>기중기</t>
    <phoneticPr fontId="10" type="noConversion"/>
  </si>
  <si>
    <t>모터그레이더</t>
    <phoneticPr fontId="10" type="noConversion"/>
  </si>
  <si>
    <t>롤러</t>
    <phoneticPr fontId="10" type="noConversion"/>
  </si>
  <si>
    <r>
      <t>콘크리트</t>
    </r>
    <r>
      <rPr>
        <sz val="10"/>
        <rFont val="Times New Roman"/>
        <family val="1"/>
      </rPr>
      <t xml:space="preserve"> Concrete</t>
    </r>
    <phoneticPr fontId="10" type="noConversion"/>
  </si>
  <si>
    <t>Bulldozers</t>
    <phoneticPr fontId="10" type="noConversion"/>
  </si>
  <si>
    <t>Excavators</t>
    <phoneticPr fontId="10" type="noConversion"/>
  </si>
  <si>
    <t>Loaders</t>
    <phoneticPr fontId="10" type="noConversion"/>
  </si>
  <si>
    <t>Forklifts</t>
    <phoneticPr fontId="10" type="noConversion"/>
  </si>
  <si>
    <t>Scrapers</t>
    <phoneticPr fontId="10" type="noConversion"/>
  </si>
  <si>
    <t>Dump trucks</t>
    <phoneticPr fontId="10" type="noConversion"/>
  </si>
  <si>
    <t>Cranes</t>
    <phoneticPr fontId="10" type="noConversion"/>
  </si>
  <si>
    <t>Motor</t>
    <phoneticPr fontId="10" type="noConversion"/>
  </si>
  <si>
    <t>Rollers</t>
    <phoneticPr fontId="10" type="noConversion"/>
  </si>
  <si>
    <t>휘니셔</t>
    <phoneticPr fontId="10" type="noConversion"/>
  </si>
  <si>
    <t>살포기</t>
    <phoneticPr fontId="10" type="noConversion"/>
  </si>
  <si>
    <t>믹서트럭</t>
    <phoneticPr fontId="10" type="noConversion"/>
  </si>
  <si>
    <t>Graders</t>
    <phoneticPr fontId="10" type="noConversion"/>
  </si>
  <si>
    <t>Betching plant</t>
    <phoneticPr fontId="10" type="noConversion"/>
  </si>
  <si>
    <t>Finishers</t>
    <phoneticPr fontId="10" type="noConversion"/>
  </si>
  <si>
    <t>Distributors</t>
    <phoneticPr fontId="10" type="noConversion"/>
  </si>
  <si>
    <t>Mixer trucks</t>
    <phoneticPr fontId="10" type="noConversion"/>
  </si>
  <si>
    <r>
      <t>아스팔트</t>
    </r>
    <r>
      <rPr>
        <sz val="10"/>
        <rFont val="Times New Roman"/>
        <family val="1"/>
      </rPr>
      <t xml:space="preserve"> Asphalt</t>
    </r>
    <phoneticPr fontId="10" type="noConversion"/>
  </si>
  <si>
    <t>골재살포기</t>
    <phoneticPr fontId="10" type="noConversion"/>
  </si>
  <si>
    <t>쇄석기</t>
    <phoneticPr fontId="10" type="noConversion"/>
  </si>
  <si>
    <t>공기압축기</t>
    <phoneticPr fontId="10" type="noConversion"/>
  </si>
  <si>
    <t>천공기</t>
    <phoneticPr fontId="10" type="noConversion"/>
  </si>
  <si>
    <t>준설선</t>
    <phoneticPr fontId="10" type="noConversion"/>
  </si>
  <si>
    <t>노상안정기</t>
    <phoneticPr fontId="10" type="noConversion"/>
  </si>
  <si>
    <t>항타및항발기</t>
    <phoneticPr fontId="10" type="noConversion"/>
  </si>
  <si>
    <t>Aggregate</t>
    <phoneticPr fontId="10" type="noConversion"/>
  </si>
  <si>
    <t>Gravel</t>
    <phoneticPr fontId="10" type="noConversion"/>
  </si>
  <si>
    <t>믹싱플랜트</t>
    <phoneticPr fontId="10" type="noConversion"/>
  </si>
  <si>
    <t>distributors</t>
    <phoneticPr fontId="10" type="noConversion"/>
  </si>
  <si>
    <t>Crushers</t>
    <phoneticPr fontId="10" type="noConversion"/>
  </si>
  <si>
    <t>Compressors</t>
    <phoneticPr fontId="10" type="noConversion"/>
  </si>
  <si>
    <t>Boring machine</t>
    <phoneticPr fontId="10" type="noConversion"/>
  </si>
  <si>
    <t>collectors</t>
    <phoneticPr fontId="10" type="noConversion"/>
  </si>
  <si>
    <t>Dredgers</t>
    <phoneticPr fontId="10" type="noConversion"/>
  </si>
  <si>
    <t>Road stabilizers</t>
    <phoneticPr fontId="10" type="noConversion"/>
  </si>
  <si>
    <t>Rock drills</t>
    <phoneticPr fontId="10" type="noConversion"/>
  </si>
  <si>
    <t>Mixing Plants</t>
    <phoneticPr fontId="10" type="noConversion"/>
  </si>
  <si>
    <t>Urban Area</t>
    <phoneticPr fontId="10" type="noConversion"/>
  </si>
  <si>
    <t xml:space="preserve"> Urban Area</t>
    <phoneticPr fontId="10" type="noConversion"/>
  </si>
  <si>
    <t>Cultural</t>
    <phoneticPr fontId="10" type="noConversion"/>
  </si>
  <si>
    <t>-</t>
    <phoneticPr fontId="4" type="noConversion"/>
  </si>
  <si>
    <r>
      <t>허가</t>
    </r>
    <r>
      <rPr>
        <sz val="9"/>
        <rFont val="Times New Roman"/>
        <family val="1"/>
      </rPr>
      <t xml:space="preserve"> Permit</t>
    </r>
    <phoneticPr fontId="10" type="noConversion"/>
  </si>
  <si>
    <r>
      <t>이용목적</t>
    </r>
    <r>
      <rPr>
        <sz val="9"/>
        <rFont val="Times New Roman"/>
        <family val="1"/>
      </rPr>
      <t xml:space="preserve"> Land use</t>
    </r>
    <phoneticPr fontId="10" type="noConversion"/>
  </si>
  <si>
    <r>
      <t xml:space="preserve">면적
</t>
    </r>
    <r>
      <rPr>
        <sz val="9"/>
        <rFont val="Times New Roman"/>
        <family val="1"/>
      </rPr>
      <t>Area</t>
    </r>
    <phoneticPr fontId="10" type="noConversion"/>
  </si>
  <si>
    <t>Source : Depatrtment of Public Service</t>
    <phoneticPr fontId="4" type="noConversion"/>
  </si>
  <si>
    <r>
      <t xml:space="preserve"> </t>
    </r>
    <r>
      <rPr>
        <sz val="9"/>
        <rFont val="바탕"/>
        <family val="1"/>
        <charset val="129"/>
      </rPr>
      <t>합계</t>
    </r>
    <phoneticPr fontId="4" type="noConversion"/>
  </si>
  <si>
    <t>By purpose</t>
    <phoneticPr fontId="10" type="noConversion"/>
  </si>
  <si>
    <r>
      <t>시군도</t>
    </r>
    <r>
      <rPr>
        <sz val="9"/>
        <rFont val="Times New Roman"/>
        <family val="1"/>
      </rPr>
      <t xml:space="preserve"> Si and Gun's road</t>
    </r>
    <phoneticPr fontId="10" type="noConversion"/>
  </si>
  <si>
    <t>국립공원</t>
    <phoneticPr fontId="10" type="noConversion"/>
  </si>
  <si>
    <t>도립공원</t>
    <phoneticPr fontId="10" type="noConversion"/>
  </si>
  <si>
    <t>시립공원</t>
    <phoneticPr fontId="10" type="noConversion"/>
  </si>
  <si>
    <t>어린이공원</t>
    <phoneticPr fontId="10" type="noConversion"/>
  </si>
  <si>
    <t>소공원</t>
    <phoneticPr fontId="10" type="noConversion"/>
  </si>
  <si>
    <t>근린공원</t>
    <phoneticPr fontId="10" type="noConversion"/>
  </si>
  <si>
    <t>역사공원</t>
    <phoneticPr fontId="10" type="noConversion"/>
  </si>
  <si>
    <t>문화공원</t>
    <phoneticPr fontId="10" type="noConversion"/>
  </si>
  <si>
    <t>수변공원</t>
    <phoneticPr fontId="10" type="noConversion"/>
  </si>
  <si>
    <t>묘지공원</t>
    <phoneticPr fontId="10" type="noConversion"/>
  </si>
  <si>
    <t>체육공원</t>
    <phoneticPr fontId="10" type="noConversion"/>
  </si>
  <si>
    <t>기타공원</t>
    <phoneticPr fontId="10" type="noConversion"/>
  </si>
  <si>
    <t>National</t>
    <phoneticPr fontId="10" type="noConversion"/>
  </si>
  <si>
    <t>Provincial</t>
    <phoneticPr fontId="10" type="noConversion"/>
  </si>
  <si>
    <t>Children's</t>
    <phoneticPr fontId="10" type="noConversion"/>
  </si>
  <si>
    <t>Neighborhood</t>
    <phoneticPr fontId="10" type="noConversion"/>
  </si>
  <si>
    <t>Waterside</t>
    <phoneticPr fontId="10" type="noConversion"/>
  </si>
  <si>
    <t>Grave yard</t>
    <phoneticPr fontId="10" type="noConversion"/>
  </si>
  <si>
    <t>Sports</t>
    <phoneticPr fontId="10" type="noConversion"/>
  </si>
  <si>
    <r>
      <t xml:space="preserve">개소
</t>
    </r>
    <r>
      <rPr>
        <sz val="9"/>
        <rFont val="Times New Roman"/>
        <family val="1"/>
      </rPr>
      <t>Number</t>
    </r>
    <phoneticPr fontId="10" type="noConversion"/>
  </si>
  <si>
    <t>Source : Department of traffic administration</t>
    <phoneticPr fontId="10" type="noConversion"/>
  </si>
  <si>
    <t>2. 주택소유현황</t>
    <phoneticPr fontId="10" type="noConversion"/>
  </si>
  <si>
    <t>계
Total</t>
    <phoneticPr fontId="10" type="noConversion"/>
  </si>
  <si>
    <t>굴착기</t>
    <phoneticPr fontId="10" type="noConversion"/>
  </si>
  <si>
    <t>뱃칭플랜트</t>
    <phoneticPr fontId="10" type="noConversion"/>
  </si>
  <si>
    <t>자갈채취기</t>
    <phoneticPr fontId="10" type="noConversion"/>
  </si>
  <si>
    <t>펌프
Pumps</t>
    <phoneticPr fontId="10" type="noConversion"/>
  </si>
  <si>
    <t>타워크레인</t>
    <phoneticPr fontId="4" type="noConversion"/>
  </si>
  <si>
    <t>Tower cranes</t>
    <phoneticPr fontId="4" type="noConversion"/>
  </si>
  <si>
    <t>-</t>
  </si>
  <si>
    <t>연별</t>
    <phoneticPr fontId="10" type="noConversion"/>
  </si>
  <si>
    <t>면적별</t>
    <phoneticPr fontId="4" type="noConversion"/>
  </si>
  <si>
    <t>1990~1999</t>
    <phoneticPr fontId="4" type="noConversion"/>
  </si>
  <si>
    <t>1980~1989</t>
    <phoneticPr fontId="4" type="noConversion"/>
  </si>
  <si>
    <t>4. 연면적별 주택</t>
    <phoneticPr fontId="10" type="noConversion"/>
  </si>
  <si>
    <t>3. 건축연도별 주택</t>
    <phoneticPr fontId="10" type="noConversion"/>
  </si>
  <si>
    <t>No. of general</t>
    <phoneticPr fontId="10" type="noConversion"/>
  </si>
  <si>
    <r>
      <t>1979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이전
</t>
    </r>
    <r>
      <rPr>
        <sz val="9"/>
        <rFont val="Times New Roman"/>
        <family val="1"/>
      </rPr>
      <t>before</t>
    </r>
    <phoneticPr fontId="4" type="noConversion"/>
  </si>
  <si>
    <t>Permits for Land Transactions</t>
    <phoneticPr fontId="10" type="noConversion"/>
  </si>
  <si>
    <t>Urban Area</t>
    <phoneticPr fontId="4" type="noConversion"/>
  </si>
  <si>
    <t>Designation rate</t>
  </si>
  <si>
    <t>개통연장</t>
    <phoneticPr fontId="10" type="noConversion"/>
  </si>
  <si>
    <t>Pavement</t>
    <phoneticPr fontId="10" type="noConversion"/>
  </si>
  <si>
    <t>Pavement Ratio</t>
    <phoneticPr fontId="10" type="noConversion"/>
  </si>
  <si>
    <t>Unopend</t>
    <phoneticPr fontId="10" type="noConversion"/>
  </si>
  <si>
    <r>
      <t>고속국도</t>
    </r>
    <r>
      <rPr>
        <sz val="9"/>
        <rFont val="Times New Roman"/>
        <family val="1"/>
      </rPr>
      <t xml:space="preserve"> Expressway</t>
    </r>
    <phoneticPr fontId="10" type="noConversion"/>
  </si>
  <si>
    <r>
      <t>일반국도</t>
    </r>
    <r>
      <rPr>
        <sz val="9"/>
        <rFont val="Times New Roman"/>
        <family val="1"/>
      </rPr>
      <t xml:space="preserve"> Highway</t>
    </r>
    <phoneticPr fontId="10" type="noConversion"/>
  </si>
  <si>
    <t>Housing Type and Housing Supply Ratio</t>
    <phoneticPr fontId="10" type="noConversion"/>
  </si>
  <si>
    <t>Town housing</t>
    <phoneticPr fontId="10" type="noConversion"/>
  </si>
  <si>
    <t>Apartment</t>
    <phoneticPr fontId="10" type="noConversion"/>
  </si>
  <si>
    <t>Multi-unit housing</t>
    <phoneticPr fontId="10" type="noConversion"/>
  </si>
  <si>
    <t xml:space="preserve">Housing in </t>
    <phoneticPr fontId="10" type="noConversion"/>
  </si>
  <si>
    <t>non-residential buildings</t>
    <phoneticPr fontId="10" type="noConversion"/>
  </si>
  <si>
    <r>
      <rPr>
        <sz val="10"/>
        <rFont val="바탕"/>
        <family val="1"/>
        <charset val="129"/>
      </rPr>
      <t>다가구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주택
</t>
    </r>
    <r>
      <rPr>
        <sz val="10"/>
        <rFont val="Times New Roman"/>
        <family val="1"/>
      </rPr>
      <t>Multi-household housing</t>
    </r>
    <phoneticPr fontId="10" type="noConversion"/>
  </si>
  <si>
    <t xml:space="preserve">housing
</t>
    <phoneticPr fontId="10" type="noConversion"/>
  </si>
  <si>
    <r>
      <rPr>
        <sz val="10"/>
        <rFont val="바탕"/>
        <family val="1"/>
        <charset val="129"/>
      </rPr>
      <t>주택수</t>
    </r>
    <r>
      <rPr>
        <sz val="10"/>
        <rFont val="Times New Roman"/>
        <family val="1"/>
      </rPr>
      <t xml:space="preserve"> Number of housing by type</t>
    </r>
    <phoneticPr fontId="10" type="noConversion"/>
  </si>
  <si>
    <t>Multi-unit housing</t>
    <phoneticPr fontId="4" type="noConversion"/>
  </si>
  <si>
    <t xml:space="preserve">Housing in </t>
    <phoneticPr fontId="4" type="noConversion"/>
  </si>
  <si>
    <t>non-residential buildings</t>
    <phoneticPr fontId="4" type="noConversion"/>
  </si>
  <si>
    <t>Detached housing</t>
    <phoneticPr fontId="4" type="noConversion"/>
  </si>
  <si>
    <t>Town housing</t>
    <phoneticPr fontId="4" type="noConversion"/>
  </si>
  <si>
    <t>By use zone</t>
    <phoneticPr fontId="10" type="noConversion"/>
  </si>
  <si>
    <t>Management</t>
    <phoneticPr fontId="10" type="noConversion"/>
  </si>
  <si>
    <t>Semi-residential</t>
    <phoneticPr fontId="4" type="noConversion"/>
  </si>
  <si>
    <t>Non-urban</t>
    <phoneticPr fontId="10" type="noConversion"/>
  </si>
  <si>
    <t>Class 1</t>
    <phoneticPr fontId="4" type="noConversion"/>
  </si>
  <si>
    <t>Class 2</t>
    <phoneticPr fontId="10" type="noConversion"/>
  </si>
  <si>
    <t>Class 1</t>
    <phoneticPr fontId="10" type="noConversion"/>
  </si>
  <si>
    <t>Class 2</t>
  </si>
  <si>
    <t>Class 3</t>
  </si>
  <si>
    <t>Use unspecified</t>
    <phoneticPr fontId="10" type="noConversion"/>
  </si>
  <si>
    <t>Central</t>
    <phoneticPr fontId="10" type="noConversion"/>
  </si>
  <si>
    <t>General</t>
    <phoneticPr fontId="10" type="noConversion"/>
  </si>
  <si>
    <t>Neighboring</t>
    <phoneticPr fontId="10" type="noConversion"/>
  </si>
  <si>
    <t>Distribution</t>
    <phoneticPr fontId="10" type="noConversion"/>
  </si>
  <si>
    <t>Exclusive</t>
    <phoneticPr fontId="10" type="noConversion"/>
  </si>
  <si>
    <t>Semi-industrial</t>
    <phoneticPr fontId="10" type="noConversion"/>
  </si>
  <si>
    <t>Conservation</t>
    <phoneticPr fontId="10" type="noConversion"/>
  </si>
  <si>
    <t>Natural</t>
    <phoneticPr fontId="10" type="noConversion"/>
  </si>
  <si>
    <t>Production</t>
    <phoneticPr fontId="10" type="noConversion"/>
  </si>
  <si>
    <t>Non-urban area</t>
    <phoneticPr fontId="10" type="noConversion"/>
  </si>
  <si>
    <t>국가도시 공원
National urban</t>
    <phoneticPr fontId="4" type="noConversion"/>
  </si>
  <si>
    <t>주제공원 Theme park</t>
    <phoneticPr fontId="4" type="noConversion"/>
  </si>
  <si>
    <t>City</t>
    <phoneticPr fontId="10" type="noConversion"/>
  </si>
  <si>
    <t>Small</t>
    <phoneticPr fontId="10" type="noConversion"/>
  </si>
  <si>
    <t>Historic</t>
    <phoneticPr fontId="10" type="noConversion"/>
  </si>
  <si>
    <t>고속국도</t>
    <phoneticPr fontId="10" type="noConversion"/>
  </si>
  <si>
    <r>
      <t>일반국도</t>
    </r>
    <r>
      <rPr>
        <sz val="9"/>
        <rFont val="Times New Roman"/>
        <family val="1"/>
      </rPr>
      <t xml:space="preserve"> National Highway</t>
    </r>
    <phoneticPr fontId="10" type="noConversion"/>
  </si>
  <si>
    <t>개통</t>
    <phoneticPr fontId="10" type="noConversion"/>
  </si>
  <si>
    <t>Opening</t>
    <phoneticPr fontId="10" type="noConversion"/>
  </si>
  <si>
    <t>Unpaved</t>
    <phoneticPr fontId="4" type="noConversion"/>
  </si>
  <si>
    <t>National Expressway</t>
    <phoneticPr fontId="10" type="noConversion"/>
  </si>
  <si>
    <t>Within urban areas</t>
    <phoneticPr fontId="10" type="noConversion"/>
  </si>
  <si>
    <t>Ⅹ. 주택·건설</t>
  </si>
  <si>
    <t>2000~2009</t>
    <phoneticPr fontId="4" type="noConversion"/>
  </si>
  <si>
    <t>단위: 가구, 호</t>
    <phoneticPr fontId="10" type="noConversion"/>
  </si>
  <si>
    <t>Unit: household, dwelling</t>
    <phoneticPr fontId="10" type="noConversion"/>
  </si>
  <si>
    <t>연 별</t>
    <phoneticPr fontId="10" type="noConversion"/>
  </si>
  <si>
    <t>자료: 건축허가과</t>
    <phoneticPr fontId="4" type="noConversion"/>
  </si>
  <si>
    <t>Source: Construction Permission Division</t>
    <phoneticPr fontId="10" type="noConversion"/>
  </si>
  <si>
    <r>
      <t>일반가구수</t>
    </r>
    <r>
      <rPr>
        <vertAlign val="superscript"/>
        <sz val="10"/>
        <rFont val="바탕"/>
        <family val="1"/>
        <charset val="129"/>
      </rPr>
      <t>1)</t>
    </r>
    <phoneticPr fontId="10" type="noConversion"/>
  </si>
  <si>
    <t>주: 1) 일반가구를 대상으로 집계(비혈연가구, 1인가구 포함)</t>
    <phoneticPr fontId="4" type="noConversion"/>
  </si>
  <si>
    <t xml:space="preserve">       단, 집단가구(6인이상 비혈연가구, 기숙사, 사회시설 등) 및 외국인 가구는 제외</t>
    <phoneticPr fontId="4" type="noConversion"/>
  </si>
  <si>
    <r>
      <rPr>
        <sz val="9"/>
        <rFont val="굴림"/>
        <family val="3"/>
        <charset val="129"/>
      </rPr>
      <t>총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주택수</t>
    </r>
    <r>
      <rPr>
        <vertAlign val="superscript"/>
        <sz val="9"/>
        <rFont val="Times New Roman"/>
        <family val="1"/>
      </rPr>
      <t xml:space="preserve">1)
</t>
    </r>
    <r>
      <rPr>
        <sz val="9"/>
        <rFont val="Times New Roman"/>
        <family val="1"/>
      </rPr>
      <t>Total number of housing</t>
    </r>
    <phoneticPr fontId="47" type="noConversion"/>
  </si>
  <si>
    <r>
      <rPr>
        <sz val="9"/>
        <rFont val="굴림"/>
        <family val="3"/>
        <charset val="129"/>
      </rPr>
      <t xml:space="preserve">동일시군구
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거주자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소유주택
</t>
    </r>
    <r>
      <rPr>
        <sz val="9"/>
        <rFont val="Times New Roman"/>
        <family val="1"/>
      </rPr>
      <t xml:space="preserve"> Local Housing Units Owned by Residents</t>
    </r>
    <phoneticPr fontId="47" type="noConversion"/>
  </si>
  <si>
    <r>
      <rPr>
        <sz val="9"/>
        <rFont val="굴림"/>
        <family val="3"/>
        <charset val="129"/>
      </rPr>
      <t>총가구</t>
    </r>
    <r>
      <rPr>
        <sz val="9"/>
        <rFont val="Times New Roman"/>
        <family val="1"/>
      </rPr>
      <t>(</t>
    </r>
    <r>
      <rPr>
        <sz val="9"/>
        <rFont val="굴림"/>
        <family val="3"/>
        <charset val="129"/>
      </rPr>
      <t>일반가구</t>
    </r>
    <r>
      <rPr>
        <sz val="9"/>
        <rFont val="Times New Roman"/>
        <family val="1"/>
      </rPr>
      <t>)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
(A)
Total General Households</t>
    </r>
    <phoneticPr fontId="47" type="noConversion"/>
  </si>
  <si>
    <r>
      <rPr>
        <sz val="9"/>
        <rFont val="굴림"/>
        <family val="3"/>
        <charset val="129"/>
      </rPr>
      <t>개인소유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주택수</t>
    </r>
    <r>
      <rPr>
        <vertAlign val="superscript"/>
        <sz val="9"/>
        <rFont val="Times New Roman"/>
        <family val="1"/>
      </rPr>
      <t xml:space="preserve">2)
</t>
    </r>
    <r>
      <rPr>
        <sz val="9"/>
        <rFont val="Times New Roman"/>
        <family val="1"/>
      </rPr>
      <t>Housing Units 
Owned by Residents</t>
    </r>
    <phoneticPr fontId="47" type="noConversion"/>
  </si>
  <si>
    <t>연 별</t>
    <phoneticPr fontId="4" type="noConversion"/>
  </si>
  <si>
    <r>
      <rPr>
        <sz val="9"/>
        <rFont val="굴림"/>
        <family val="3"/>
        <charset val="129"/>
      </rPr>
      <t>동일시도내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타시군구
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거주자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소유주택
</t>
    </r>
    <r>
      <rPr>
        <sz val="9"/>
        <rFont val="Times New Roman"/>
        <family val="1"/>
      </rPr>
      <t xml:space="preserve">Local Housing Units
 Owned by Residents of Neighboring regions (si, gun, gu) </t>
    </r>
    <phoneticPr fontId="47" type="noConversion"/>
  </si>
  <si>
    <r>
      <rPr>
        <sz val="9"/>
        <rFont val="굴림"/>
        <family val="3"/>
        <charset val="129"/>
      </rPr>
      <t>타시도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거주자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소유주택
</t>
    </r>
    <r>
      <rPr>
        <sz val="9"/>
        <rFont val="Times New Roman"/>
        <family val="1"/>
      </rPr>
      <t>Local Housing Units 
Owned by Non-residents</t>
    </r>
    <phoneticPr fontId="47" type="noConversion"/>
  </si>
  <si>
    <r>
      <rPr>
        <sz val="9"/>
        <rFont val="굴림"/>
        <family val="3"/>
        <charset val="129"/>
      </rPr>
      <t xml:space="preserve">주택소유가구
</t>
    </r>
    <r>
      <rPr>
        <sz val="9"/>
        <rFont val="Times New Roman"/>
        <family val="1"/>
      </rPr>
      <t>(B)
Households 
with Housing Ownership</t>
    </r>
    <phoneticPr fontId="47" type="noConversion"/>
  </si>
  <si>
    <r>
      <rPr>
        <sz val="9"/>
        <rFont val="굴림"/>
        <family val="3"/>
        <charset val="129"/>
      </rPr>
      <t>가구주택소유율</t>
    </r>
    <r>
      <rPr>
        <sz val="9"/>
        <rFont val="Times New Roman"/>
        <family val="1"/>
      </rPr>
      <t>(%)</t>
    </r>
    <r>
      <rPr>
        <vertAlign val="superscript"/>
        <sz val="9"/>
        <rFont val="Times New Roman"/>
        <family val="1"/>
      </rPr>
      <t>4)</t>
    </r>
    <r>
      <rPr>
        <sz val="9"/>
        <rFont val="Times New Roman"/>
        <family val="1"/>
      </rPr>
      <t xml:space="preserve">
(B/A)
Ratio of Households 
with Housing Ownership</t>
    </r>
    <phoneticPr fontId="47" type="noConversion"/>
  </si>
  <si>
    <t>자료:  「주택소유통계」 통계청 행정통계과</t>
    <phoneticPr fontId="47" type="noConversion"/>
  </si>
  <si>
    <t>source: Statistics Korea</t>
    <phoneticPr fontId="4" type="noConversion"/>
  </si>
  <si>
    <t>주: 2인 이상이 공동으로 소유한 주택의 경우 거주 지역별로 소유자의 지분을 합산하여 지분이 가장 높은 지역을 소유 지역으로 할당</t>
    <phoneticPr fontId="4" type="noConversion"/>
  </si>
  <si>
    <t xml:space="preserve">    1) 총주택: 단독주택, 아파트, 연립주택, 다세대주택, 비거주용건물내 주택</t>
    <phoneticPr fontId="4" type="noConversion"/>
  </si>
  <si>
    <t xml:space="preserve">    2) 개인소유 주택수는 각 시·도에 거주하는 주택 소유자가 전국에 소유하고 있는 모든 주택에 대한 지분을 합산하여 산출한</t>
    <phoneticPr fontId="4" type="noConversion"/>
  </si>
  <si>
    <t xml:space="preserve">       가상의 주택 수로 주택 소재지 기준 주택수와 다름</t>
    <phoneticPr fontId="4" type="noConversion"/>
  </si>
  <si>
    <t xml:space="preserve">    3) 일반가구: 가족으로 구성된 가구, 1인가구, 가족과 5인 이하의 남남으로 구성된 가구, 남남으로만 구성된  5인 이하 가구</t>
    <phoneticPr fontId="4" type="noConversion"/>
  </si>
  <si>
    <t xml:space="preserve">      ※ 한국인과 외국인이 함께 사는 5인 이하 가구는 일반가구에 포함</t>
    <phoneticPr fontId="4" type="noConversion"/>
  </si>
  <si>
    <t xml:space="preserve">    4) 가구 주택소유율: 전체 일반가구 중 주택을 소유한 가구의 비율(B/A)</t>
    <phoneticPr fontId="4" type="noConversion"/>
  </si>
  <si>
    <t>단위: 호, %</t>
    <phoneticPr fontId="10" type="noConversion"/>
  </si>
  <si>
    <t xml:space="preserve">Unit: dwelling, % </t>
    <phoneticPr fontId="4" type="noConversion"/>
  </si>
  <si>
    <t>2. Housing Ownership Status</t>
    <phoneticPr fontId="4" type="noConversion"/>
  </si>
  <si>
    <t>2010~2016</t>
    <phoneticPr fontId="4" type="noConversion"/>
  </si>
  <si>
    <t>단위: 호수</t>
    <phoneticPr fontId="10" type="noConversion"/>
  </si>
  <si>
    <t>Unit: dwelling</t>
    <phoneticPr fontId="10" type="noConversion"/>
  </si>
  <si>
    <t>비거주용
건물내주택</t>
    <phoneticPr fontId="4" type="noConversion"/>
  </si>
  <si>
    <t>주: 2015년부터 등록센서스 방식 적용</t>
    <phoneticPr fontId="4" type="noConversion"/>
  </si>
  <si>
    <t xml:space="preserve">자료: 「주택총조사」 통계청 인구총조사과 </t>
    <phoneticPr fontId="4" type="noConversion"/>
  </si>
  <si>
    <t>Source: Statitics Korea</t>
    <phoneticPr fontId="4" type="noConversion"/>
  </si>
  <si>
    <t>Housing Units by Floor Space</t>
    <phoneticPr fontId="4" type="noConversion"/>
  </si>
  <si>
    <t>콘크리트</t>
    <phoneticPr fontId="10" type="noConversion"/>
  </si>
  <si>
    <t>철골</t>
    <phoneticPr fontId="10" type="noConversion"/>
  </si>
  <si>
    <t>조적</t>
    <phoneticPr fontId="10" type="noConversion"/>
  </si>
  <si>
    <t>철골
철근</t>
    <phoneticPr fontId="10" type="noConversion"/>
  </si>
  <si>
    <t>목조</t>
    <phoneticPr fontId="10" type="noConversion"/>
  </si>
  <si>
    <t>철골철근</t>
    <phoneticPr fontId="10" type="noConversion"/>
  </si>
  <si>
    <t>용도별</t>
    <phoneticPr fontId="10" type="noConversion"/>
  </si>
  <si>
    <t>Concrete</t>
    <phoneticPr fontId="10" type="noConversion"/>
  </si>
  <si>
    <t>Steel
frame</t>
    <phoneticPr fontId="10" type="noConversion"/>
  </si>
  <si>
    <t>Masonry</t>
    <phoneticPr fontId="10" type="noConversion"/>
  </si>
  <si>
    <t>Iron bar &amp; iron frame</t>
    <phoneticPr fontId="10" type="noConversion"/>
  </si>
  <si>
    <t>Wooden</t>
    <phoneticPr fontId="10" type="noConversion"/>
  </si>
  <si>
    <t>단위 : 동수, ㎡</t>
    <phoneticPr fontId="10" type="noConversion"/>
  </si>
  <si>
    <t>5. 건축허가(1)</t>
    <phoneticPr fontId="10" type="noConversion"/>
  </si>
  <si>
    <t>Unit: number of buildings, ㎡</t>
    <phoneticPr fontId="4" type="noConversion"/>
  </si>
  <si>
    <r>
      <t>증축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  <charset val="129"/>
      </rPr>
      <t>개축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  <charset val="129"/>
      </rPr>
      <t>이전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  <charset val="129"/>
      </rPr>
      <t>대수선</t>
    </r>
    <r>
      <rPr>
        <sz val="9"/>
        <rFont val="Times New Roman"/>
        <family val="1"/>
      </rPr>
      <t xml:space="preserve"> Extension / reconstruction</t>
    </r>
    <phoneticPr fontId="10" type="noConversion"/>
  </si>
  <si>
    <r>
      <t>신축</t>
    </r>
    <r>
      <rPr>
        <sz val="9"/>
        <rFont val="Times New Roman"/>
        <family val="1"/>
      </rPr>
      <t xml:space="preserve"> New building</t>
    </r>
    <phoneticPr fontId="10" type="noConversion"/>
  </si>
  <si>
    <r>
      <t>용도변경</t>
    </r>
    <r>
      <rPr>
        <sz val="9"/>
        <rFont val="Times New Roman"/>
        <family val="1"/>
      </rPr>
      <t xml:space="preserve"> Change of use</t>
    </r>
    <phoneticPr fontId="10" type="noConversion"/>
  </si>
  <si>
    <t>동  수</t>
  </si>
  <si>
    <t>연면적</t>
  </si>
  <si>
    <t>주거용</t>
  </si>
  <si>
    <t>상업용</t>
  </si>
  <si>
    <t>농수산용</t>
  </si>
  <si>
    <t>공업용</t>
  </si>
  <si>
    <t>기   타</t>
  </si>
  <si>
    <t>동  수</t>
    <phoneticPr fontId="4" type="noConversion"/>
  </si>
  <si>
    <t>교육/
사회용</t>
    <phoneticPr fontId="4" type="noConversion"/>
  </si>
  <si>
    <t>공공용</t>
    <phoneticPr fontId="4" type="noConversion"/>
  </si>
  <si>
    <t>5. 건축허가(2)</t>
    <phoneticPr fontId="10" type="noConversion"/>
  </si>
  <si>
    <t>5. Building Construction Permits(1)</t>
    <phoneticPr fontId="4" type="noConversion"/>
  </si>
  <si>
    <t>5. Building Construction Permits(2)</t>
    <phoneticPr fontId="4" type="noConversion"/>
  </si>
  <si>
    <t>주: 국토교통부 사업승인분 포함</t>
    <phoneticPr fontId="10" type="noConversion"/>
  </si>
  <si>
    <t>자료: 건축허가과</t>
    <phoneticPr fontId="10" type="noConversion"/>
  </si>
  <si>
    <t xml:space="preserve">Note : Including approved projects belonging to the Ministry of Land, Infrastructure, and Transport </t>
    <phoneticPr fontId="47" type="noConversion"/>
  </si>
  <si>
    <t>6. 주택가격지수</t>
    <phoneticPr fontId="4" type="noConversion"/>
  </si>
  <si>
    <t>Housing Price Indices</t>
    <phoneticPr fontId="4" type="noConversion"/>
  </si>
  <si>
    <t>기준: 2021. 6.=100.0</t>
    <phoneticPr fontId="10" type="noConversion"/>
  </si>
  <si>
    <t>Reference: 2021.6=100.0</t>
    <phoneticPr fontId="47" type="noConversion"/>
  </si>
  <si>
    <r>
      <rPr>
        <sz val="9"/>
        <rFont val="바탕체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  <charset val="129"/>
      </rPr>
      <t>별</t>
    </r>
    <phoneticPr fontId="4" type="noConversion"/>
  </si>
  <si>
    <r>
      <rPr>
        <sz val="9"/>
        <rFont val="바탕체"/>
        <family val="1"/>
        <charset val="129"/>
      </rPr>
      <t>주택매매가격지수</t>
    </r>
    <r>
      <rPr>
        <sz val="9"/>
        <rFont val="Times New Roman"/>
        <family val="1"/>
      </rPr>
      <t xml:space="preserve"> 
Housing sales price index</t>
    </r>
    <phoneticPr fontId="4" type="noConversion"/>
  </si>
  <si>
    <r>
      <rPr>
        <sz val="9"/>
        <rFont val="바탕체"/>
        <family val="1"/>
        <charset val="129"/>
      </rPr>
      <t>주택전세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  <charset val="129"/>
      </rPr>
      <t xml:space="preserve">가격지수
</t>
    </r>
    <r>
      <rPr>
        <sz val="9"/>
        <rFont val="Times New Roman"/>
        <family val="1"/>
      </rPr>
      <t>Housing Jeonse price index</t>
    </r>
    <phoneticPr fontId="4" type="noConversion"/>
  </si>
  <si>
    <r>
      <rPr>
        <sz val="9"/>
        <rFont val="바탕체"/>
        <family val="1"/>
        <charset val="129"/>
      </rPr>
      <t>월</t>
    </r>
    <r>
      <rPr>
        <sz val="9"/>
        <rFont val="Times New Roman"/>
        <family val="1"/>
      </rPr>
      <t xml:space="preserve"> </t>
    </r>
    <r>
      <rPr>
        <sz val="9"/>
        <rFont val="바탕체"/>
        <family val="1"/>
        <charset val="129"/>
      </rPr>
      <t>별</t>
    </r>
    <phoneticPr fontId="4" type="noConversion"/>
  </si>
  <si>
    <t>종합</t>
    <phoneticPr fontId="4" type="noConversion"/>
  </si>
  <si>
    <t>1월</t>
    <phoneticPr fontId="4" type="noConversion"/>
  </si>
  <si>
    <t>2월</t>
  </si>
  <si>
    <t>2월</t>
    <phoneticPr fontId="4" type="noConversion"/>
  </si>
  <si>
    <t>3월</t>
  </si>
  <si>
    <t>3월</t>
    <phoneticPr fontId="4" type="noConversion"/>
  </si>
  <si>
    <t>4월</t>
  </si>
  <si>
    <t>4월</t>
    <phoneticPr fontId="4" type="noConversion"/>
  </si>
  <si>
    <t>5월</t>
  </si>
  <si>
    <t>5월</t>
    <phoneticPr fontId="4" type="noConversion"/>
  </si>
  <si>
    <t>6월</t>
  </si>
  <si>
    <t>6월</t>
    <phoneticPr fontId="4" type="noConversion"/>
  </si>
  <si>
    <t>7월</t>
  </si>
  <si>
    <t>7월</t>
    <phoneticPr fontId="4" type="noConversion"/>
  </si>
  <si>
    <t>8월</t>
  </si>
  <si>
    <t>8월</t>
    <phoneticPr fontId="4" type="noConversion"/>
  </si>
  <si>
    <t>9월</t>
  </si>
  <si>
    <t>9월</t>
    <phoneticPr fontId="4" type="noConversion"/>
  </si>
  <si>
    <t>10월</t>
  </si>
  <si>
    <t>10월</t>
    <phoneticPr fontId="4" type="noConversion"/>
  </si>
  <si>
    <t>11월</t>
  </si>
  <si>
    <t>11월</t>
    <phoneticPr fontId="4" type="noConversion"/>
  </si>
  <si>
    <t>12월</t>
  </si>
  <si>
    <t>12월</t>
    <phoneticPr fontId="4" type="noConversion"/>
  </si>
  <si>
    <t>자료: 「전국주택가격동향조사」 한국부동산원 주택통계부</t>
    <phoneticPr fontId="4" type="noConversion"/>
  </si>
  <si>
    <t>Source: Korea Appraisal Board</t>
    <phoneticPr fontId="4" type="noConversion"/>
  </si>
  <si>
    <t>7. 토지거래 허가</t>
    <phoneticPr fontId="10" type="noConversion"/>
  </si>
  <si>
    <t xml:space="preserve">단위: 필지, 천㎡) </t>
    <phoneticPr fontId="10" type="noConversion"/>
  </si>
  <si>
    <t>Unit: lot, 1,000㎡</t>
    <phoneticPr fontId="10" type="noConversion"/>
  </si>
  <si>
    <r>
      <rPr>
        <sz val="9"/>
        <rFont val="바탕"/>
        <family val="1"/>
        <charset val="129"/>
      </rPr>
      <t xml:space="preserve">필지
</t>
    </r>
    <r>
      <rPr>
        <sz val="9"/>
        <rFont val="Times New Roman"/>
        <family val="1"/>
      </rPr>
      <t>Lot</t>
    </r>
    <phoneticPr fontId="10" type="noConversion"/>
  </si>
  <si>
    <r>
      <rPr>
        <sz val="9"/>
        <rFont val="바탕"/>
        <family val="1"/>
        <charset val="129"/>
      </rPr>
      <t xml:space="preserve">면적
</t>
    </r>
    <r>
      <rPr>
        <sz val="9"/>
        <rFont val="Times New Roman"/>
        <family val="1"/>
      </rPr>
      <t>Area</t>
    </r>
    <phoneticPr fontId="10" type="noConversion"/>
  </si>
  <si>
    <r>
      <t>불허가내용</t>
    </r>
    <r>
      <rPr>
        <sz val="9"/>
        <rFont val="Times New Roman"/>
        <family val="1"/>
      </rPr>
      <t xml:space="preserve"> Permits not granted</t>
    </r>
    <phoneticPr fontId="10" type="noConversion"/>
  </si>
  <si>
    <r>
      <rPr>
        <sz val="9"/>
        <rFont val="바탕"/>
        <family val="1"/>
        <charset val="129"/>
      </rPr>
      <t>계</t>
    </r>
    <r>
      <rPr>
        <sz val="9"/>
        <rFont val="Times New Roman"/>
        <family val="1"/>
      </rPr>
      <t xml:space="preserve"> Sub total</t>
    </r>
    <phoneticPr fontId="10" type="noConversion"/>
  </si>
  <si>
    <r>
      <t>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타</t>
    </r>
    <r>
      <rPr>
        <sz val="9"/>
        <rFont val="Times New Roman"/>
        <family val="1"/>
      </rPr>
      <t xml:space="preserve"> Others</t>
    </r>
    <phoneticPr fontId="10" type="noConversion"/>
  </si>
  <si>
    <t>자료: 시민봉사과</t>
    <phoneticPr fontId="4" type="noConversion"/>
  </si>
  <si>
    <t>Source: Depatrtment of Public Service</t>
    <phoneticPr fontId="4" type="noConversion"/>
  </si>
  <si>
    <t>13-1. 폭원별 도로 현황</t>
    <phoneticPr fontId="10" type="noConversion"/>
  </si>
  <si>
    <t>1월</t>
    <phoneticPr fontId="47" type="noConversion"/>
  </si>
  <si>
    <t>8. 지가변동률</t>
    <phoneticPr fontId="4" type="noConversion"/>
  </si>
  <si>
    <t>8. Fluctuation Rate of Land Price</t>
    <phoneticPr fontId="4" type="noConversion"/>
  </si>
  <si>
    <r>
      <rPr>
        <sz val="9"/>
        <color theme="1"/>
        <rFont val="맑은 고딕"/>
        <family val="3"/>
        <charset val="129"/>
      </rPr>
      <t xml:space="preserve">평균
</t>
    </r>
    <r>
      <rPr>
        <sz val="9"/>
        <color theme="1"/>
        <rFont val="Times New Roman"/>
        <family val="1"/>
      </rPr>
      <t>Mean</t>
    </r>
    <phoneticPr fontId="47" type="noConversion"/>
  </si>
  <si>
    <r>
      <rPr>
        <sz val="9"/>
        <color theme="1"/>
        <rFont val="맑은 고딕"/>
        <family val="3"/>
        <charset val="129"/>
      </rPr>
      <t>용도지역별</t>
    </r>
    <r>
      <rPr>
        <sz val="9"/>
        <color theme="1"/>
        <rFont val="Times New Roman"/>
        <family val="1"/>
      </rPr>
      <t xml:space="preserve"> By use zone</t>
    </r>
    <phoneticPr fontId="47" type="noConversion"/>
  </si>
  <si>
    <r>
      <rPr>
        <sz val="9"/>
        <color theme="1"/>
        <rFont val="맑은 고딕"/>
        <family val="3"/>
        <charset val="129"/>
      </rPr>
      <t>이용상황별</t>
    </r>
    <r>
      <rPr>
        <sz val="9"/>
        <color theme="1"/>
        <rFont val="Times New Roman"/>
        <family val="1"/>
      </rPr>
      <t xml:space="preserve">  By use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</si>
  <si>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주거
</t>
    </r>
    <r>
      <rPr>
        <sz val="9"/>
        <color theme="1"/>
        <rFont val="Times New Roman"/>
        <family val="1"/>
      </rPr>
      <t xml:space="preserve">Residential </t>
    </r>
  </si>
  <si>
    <r>
      <rPr>
        <sz val="9"/>
        <color theme="1"/>
        <rFont val="맑은 고딕"/>
        <family val="3"/>
        <charset val="129"/>
      </rPr>
      <t>상업</t>
    </r>
    <r>
      <rPr>
        <sz val="9"/>
        <color theme="1"/>
        <rFont val="Times New Roman"/>
        <family val="1"/>
      </rPr>
      <t xml:space="preserve">Commercial  </t>
    </r>
  </si>
  <si>
    <r>
      <rPr>
        <sz val="9"/>
        <color theme="1"/>
        <rFont val="맑은 고딕"/>
        <family val="3"/>
        <charset val="129"/>
      </rPr>
      <t>공업</t>
    </r>
    <r>
      <rPr>
        <sz val="9"/>
        <color theme="1"/>
        <rFont val="Times New Roman"/>
        <family val="1"/>
      </rPr>
      <t xml:space="preserve">Industrial </t>
    </r>
  </si>
  <si>
    <r>
      <rPr>
        <sz val="9"/>
        <color theme="1"/>
        <rFont val="맑은 고딕"/>
        <family val="3"/>
        <charset val="129"/>
      </rPr>
      <t>자연환경보전</t>
    </r>
    <r>
      <rPr>
        <sz val="9"/>
        <color theme="1"/>
        <rFont val="Times New Roman"/>
        <family val="1"/>
      </rPr>
      <t xml:space="preserve"> Natural environment preservation </t>
    </r>
  </si>
  <si>
    <r>
      <rPr>
        <sz val="9"/>
        <color theme="1"/>
        <rFont val="맑은 고딕"/>
        <family val="3"/>
        <charset val="129"/>
      </rPr>
      <t>보전관리</t>
    </r>
    <r>
      <rPr>
        <sz val="9"/>
        <color theme="1"/>
        <rFont val="Times New Roman"/>
        <family val="1"/>
      </rPr>
      <t xml:space="preserve">Conservation </t>
    </r>
  </si>
  <si>
    <r>
      <rPr>
        <sz val="9"/>
        <color theme="1"/>
        <rFont val="맑은 고딕"/>
        <family val="3"/>
        <charset val="129"/>
      </rPr>
      <t>생산관리</t>
    </r>
    <r>
      <rPr>
        <sz val="9"/>
        <color theme="1"/>
        <rFont val="Times New Roman"/>
        <family val="1"/>
      </rPr>
      <t xml:space="preserve">Production 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</si>
  <si>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전
</t>
    </r>
    <r>
      <rPr>
        <sz val="9"/>
        <color theme="1"/>
        <rFont val="Times New Roman"/>
        <family val="1"/>
      </rPr>
      <t>Dry paddy field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</si>
  <si>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답
</t>
    </r>
    <r>
      <rPr>
        <sz val="9"/>
        <color theme="1"/>
        <rFont val="Times New Roman"/>
        <family val="1"/>
      </rPr>
      <t>Paddy field</t>
    </r>
    <phoneticPr fontId="47" type="noConversion"/>
  </si>
  <si>
    <r>
      <rPr>
        <sz val="9"/>
        <color theme="1"/>
        <rFont val="맑은 고딕"/>
        <family val="3"/>
        <charset val="129"/>
      </rPr>
      <t>대지</t>
    </r>
    <r>
      <rPr>
        <sz val="9"/>
        <color theme="1"/>
        <rFont val="Times New Roman"/>
        <family val="1"/>
      </rPr>
      <t xml:space="preserve"> Building site 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</si>
  <si>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임야
</t>
    </r>
    <r>
      <rPr>
        <sz val="9"/>
        <color theme="1"/>
        <rFont val="Times New Roman"/>
        <family val="1"/>
      </rPr>
      <t>Forest field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</si>
  <si>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공장
</t>
    </r>
    <r>
      <rPr>
        <sz val="9"/>
        <color theme="1"/>
        <rFont val="Times New Roman"/>
        <family val="1"/>
      </rPr>
      <t>Factory site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</si>
  <si>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기타
</t>
    </r>
    <r>
      <rPr>
        <sz val="9"/>
        <color theme="1"/>
        <rFont val="Times New Roman"/>
        <family val="1"/>
      </rPr>
      <t>Other use</t>
    </r>
    <phoneticPr fontId="47" type="noConversion"/>
  </si>
  <si>
    <r>
      <rPr>
        <sz val="9"/>
        <color theme="1"/>
        <rFont val="바탕"/>
        <family val="1"/>
        <charset val="129"/>
      </rPr>
      <t>연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별</t>
    </r>
    <phoneticPr fontId="4" type="noConversion"/>
  </si>
  <si>
    <r>
      <rPr>
        <sz val="9"/>
        <color theme="1"/>
        <rFont val="바탕"/>
        <family val="1"/>
        <charset val="129"/>
      </rPr>
      <t>월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별</t>
    </r>
    <phoneticPr fontId="4" type="noConversion"/>
  </si>
  <si>
    <t>2016</t>
    <phoneticPr fontId="4" type="noConversion"/>
  </si>
  <si>
    <t>2017</t>
    <phoneticPr fontId="4" type="noConversion"/>
  </si>
  <si>
    <t>2018</t>
    <phoneticPr fontId="4" type="noConversion"/>
  </si>
  <si>
    <t>2019</t>
    <phoneticPr fontId="4" type="noConversion"/>
  </si>
  <si>
    <t>2020</t>
    <phoneticPr fontId="4" type="noConversion"/>
  </si>
  <si>
    <r>
      <rPr>
        <sz val="9"/>
        <color theme="1"/>
        <rFont val="맑은 고딕"/>
        <family val="3"/>
        <charset val="129"/>
      </rPr>
      <t xml:space="preserve">녹지
</t>
    </r>
    <r>
      <rPr>
        <sz val="9"/>
        <color theme="1"/>
        <rFont val="Times New Roman"/>
        <family val="1"/>
      </rPr>
      <t xml:space="preserve">Green </t>
    </r>
    <phoneticPr fontId="4" type="noConversion"/>
  </si>
  <si>
    <r>
      <rPr>
        <sz val="9"/>
        <color theme="1"/>
        <rFont val="맑은 고딕"/>
        <family val="3"/>
        <charset val="129"/>
      </rPr>
      <t xml:space="preserve">농림
</t>
    </r>
    <r>
      <rPr>
        <sz val="9"/>
        <color theme="1"/>
        <rFont val="Times New Roman"/>
        <family val="1"/>
      </rPr>
      <t xml:space="preserve">Agricultural  </t>
    </r>
    <phoneticPr fontId="4" type="noConversion"/>
  </si>
  <si>
    <r>
      <rPr>
        <sz val="9"/>
        <color theme="1"/>
        <rFont val="맑은 고딕"/>
        <family val="3"/>
        <charset val="129"/>
      </rPr>
      <t xml:space="preserve">계획관리
</t>
    </r>
    <r>
      <rPr>
        <sz val="9"/>
        <color theme="1"/>
        <rFont val="Times New Roman"/>
        <family val="1"/>
      </rPr>
      <t xml:space="preserve">Plan </t>
    </r>
    <phoneticPr fontId="47" type="noConversion"/>
  </si>
  <si>
    <t>단위: %</t>
    <phoneticPr fontId="4" type="noConversion"/>
  </si>
  <si>
    <t>Unit: %</t>
    <phoneticPr fontId="4" type="noConversion"/>
  </si>
  <si>
    <t>주: 지가변동율은 기준시점 가격수준을 100으로 보았을 때 해당시점 가격수준의 변동률을 의미함</t>
    <phoneticPr fontId="4" type="noConversion"/>
  </si>
  <si>
    <t>Note: The above ‘fluctuation rates’ represent how the current year's relative prices change from the base year's reference price which is set at 100.</t>
    <phoneticPr fontId="47" type="noConversion"/>
  </si>
  <si>
    <t>자료: 「전국지가변동률조사」 한국부동산원 토지통계부</t>
    <phoneticPr fontId="4" type="noConversion"/>
  </si>
  <si>
    <r>
      <rPr>
        <sz val="9"/>
        <color theme="1"/>
        <rFont val="맑은 고딕"/>
        <family val="3"/>
        <charset val="129"/>
      </rPr>
      <t xml:space="preserve">주거용
</t>
    </r>
    <r>
      <rPr>
        <sz val="9"/>
        <color theme="1"/>
        <rFont val="Times New Roman"/>
        <family val="1"/>
      </rPr>
      <t>Residental site</t>
    </r>
    <phoneticPr fontId="47" type="noConversion"/>
  </si>
  <si>
    <r>
      <rPr>
        <sz val="9"/>
        <color theme="1"/>
        <rFont val="맑은 고딕"/>
        <family val="3"/>
        <charset val="129"/>
      </rPr>
      <t xml:space="preserve">상업용
</t>
    </r>
    <r>
      <rPr>
        <sz val="9"/>
        <color theme="1"/>
        <rFont val="Times New Roman"/>
        <family val="1"/>
      </rPr>
      <t>Commercial site</t>
    </r>
    <phoneticPr fontId="47" type="noConversion"/>
  </si>
  <si>
    <t>9. 토지거래 현황(1)</t>
    <phoneticPr fontId="10" type="noConversion"/>
  </si>
  <si>
    <t>9. Land Transactions(1)</t>
    <phoneticPr fontId="10" type="noConversion"/>
  </si>
  <si>
    <t>단위: 필지, 천㎡</t>
    <phoneticPr fontId="10" type="noConversion"/>
  </si>
  <si>
    <t>자료: 시민봉사과「토지거래통계」</t>
    <phoneticPr fontId="4" type="noConversion"/>
  </si>
  <si>
    <r>
      <rPr>
        <sz val="9"/>
        <rFont val="바탕"/>
        <family val="1"/>
        <charset val="129"/>
      </rPr>
      <t>용도지역별</t>
    </r>
    <phoneticPr fontId="10" type="noConversion"/>
  </si>
  <si>
    <r>
      <rPr>
        <sz val="9"/>
        <rFont val="바탕"/>
        <family val="1"/>
        <charset val="129"/>
      </rPr>
      <t>도시지역내</t>
    </r>
    <phoneticPr fontId="10" type="noConversion"/>
  </si>
  <si>
    <r>
      <rPr>
        <sz val="9"/>
        <rFont val="바탕"/>
        <family val="1"/>
        <charset val="129"/>
      </rPr>
      <t>관리지역</t>
    </r>
    <phoneticPr fontId="10" type="noConversion"/>
  </si>
  <si>
    <r>
      <rPr>
        <sz val="9"/>
        <rFont val="바탕"/>
        <family val="1"/>
        <charset val="129"/>
      </rPr>
      <t xml:space="preserve">주거지역
</t>
    </r>
    <r>
      <rPr>
        <sz val="9"/>
        <rFont val="Times New Roman"/>
        <family val="1"/>
      </rPr>
      <t>Residential</t>
    </r>
    <phoneticPr fontId="10" type="noConversion"/>
  </si>
  <si>
    <r>
      <rPr>
        <sz val="9"/>
        <rFont val="바탕"/>
        <family val="1"/>
        <charset val="129"/>
      </rPr>
      <t xml:space="preserve">상업지역
</t>
    </r>
    <r>
      <rPr>
        <sz val="9"/>
        <rFont val="Times New Roman"/>
        <family val="1"/>
      </rPr>
      <t>Commercial</t>
    </r>
    <phoneticPr fontId="10" type="noConversion"/>
  </si>
  <si>
    <r>
      <rPr>
        <sz val="9"/>
        <rFont val="바탕"/>
        <family val="1"/>
        <charset val="129"/>
      </rPr>
      <t xml:space="preserve">공업지역
</t>
    </r>
    <r>
      <rPr>
        <sz val="9"/>
        <rFont val="Times New Roman"/>
        <family val="1"/>
      </rPr>
      <t>Industrial</t>
    </r>
    <phoneticPr fontId="10" type="noConversion"/>
  </si>
  <si>
    <r>
      <rPr>
        <sz val="9"/>
        <rFont val="바탕"/>
        <family val="1"/>
        <charset val="129"/>
      </rPr>
      <t xml:space="preserve">녹지지역
</t>
    </r>
    <r>
      <rPr>
        <sz val="9"/>
        <rFont val="Times New Roman"/>
        <family val="1"/>
      </rPr>
      <t>Green</t>
    </r>
    <phoneticPr fontId="10" type="noConversion"/>
  </si>
  <si>
    <r>
      <rPr>
        <sz val="9"/>
        <rFont val="바탕"/>
        <family val="1"/>
        <charset val="129"/>
      </rPr>
      <t xml:space="preserve">개발제한구역
</t>
    </r>
    <r>
      <rPr>
        <sz val="9"/>
        <rFont val="Times New Roman"/>
        <family val="1"/>
      </rPr>
      <t>Development restriction</t>
    </r>
    <phoneticPr fontId="10" type="noConversion"/>
  </si>
  <si>
    <r>
      <rPr>
        <sz val="9"/>
        <rFont val="바탕"/>
        <family val="1"/>
        <charset val="129"/>
      </rPr>
      <t xml:space="preserve">용도미지정구역
</t>
    </r>
    <r>
      <rPr>
        <sz val="9"/>
        <rFont val="Times New Roman"/>
        <family val="1"/>
      </rPr>
      <t>Use unspecified</t>
    </r>
    <phoneticPr fontId="10" type="noConversion"/>
  </si>
  <si>
    <r>
      <rPr>
        <sz val="9"/>
        <rFont val="바탕"/>
        <family val="1"/>
        <charset val="129"/>
      </rPr>
      <t xml:space="preserve">필지수
</t>
    </r>
    <r>
      <rPr>
        <sz val="9"/>
        <rFont val="Times New Roman"/>
        <family val="1"/>
      </rPr>
      <t>Lot</t>
    </r>
  </si>
  <si>
    <r>
      <rPr>
        <sz val="9"/>
        <rFont val="바탕"/>
        <family val="1"/>
        <charset val="129"/>
      </rPr>
      <t>용도지역별</t>
    </r>
    <r>
      <rPr>
        <sz val="9"/>
        <rFont val="Times New Roman"/>
        <family val="1"/>
      </rPr>
      <t xml:space="preserve">  By use zone</t>
    </r>
    <phoneticPr fontId="10" type="noConversion"/>
  </si>
  <si>
    <r>
      <rPr>
        <sz val="9"/>
        <rFont val="바탕"/>
        <family val="1"/>
        <charset val="129"/>
      </rPr>
      <t>지목별</t>
    </r>
    <phoneticPr fontId="10" type="noConversion"/>
  </si>
  <si>
    <r>
      <rPr>
        <sz val="9"/>
        <rFont val="바탕"/>
        <family val="1"/>
        <charset val="129"/>
      </rPr>
      <t>도시지역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외</t>
    </r>
    <r>
      <rPr>
        <sz val="9"/>
        <rFont val="Times New Roman"/>
        <family val="1"/>
      </rPr>
      <t xml:space="preserve"> Outside urban areas</t>
    </r>
    <phoneticPr fontId="4" type="noConversion"/>
  </si>
  <si>
    <r>
      <rPr>
        <sz val="9"/>
        <rFont val="바탕"/>
        <family val="1"/>
        <charset val="129"/>
      </rPr>
      <t xml:space="preserve">농림지역
</t>
    </r>
    <r>
      <rPr>
        <sz val="9"/>
        <rFont val="Times New Roman"/>
        <family val="1"/>
      </rPr>
      <t>Agricultural</t>
    </r>
    <phoneticPr fontId="10" type="noConversion"/>
  </si>
  <si>
    <r>
      <rPr>
        <sz val="9"/>
        <rFont val="바탕"/>
        <family val="1"/>
        <charset val="129"/>
      </rPr>
      <t xml:space="preserve">자연환경보전지역
</t>
    </r>
    <r>
      <rPr>
        <sz val="9"/>
        <rFont val="Times New Roman"/>
        <family val="1"/>
      </rPr>
      <t>Natural environment 
preservation</t>
    </r>
    <phoneticPr fontId="10" type="noConversion"/>
  </si>
  <si>
    <r>
      <rPr>
        <sz val="9"/>
        <rFont val="바탕"/>
        <family val="1"/>
        <charset val="129"/>
      </rPr>
      <t xml:space="preserve">전
</t>
    </r>
    <r>
      <rPr>
        <sz val="9"/>
        <rFont val="Times New Roman"/>
        <family val="1"/>
      </rPr>
      <t>Dry paddy-field</t>
    </r>
    <phoneticPr fontId="10" type="noConversion"/>
  </si>
  <si>
    <r>
      <rPr>
        <sz val="9"/>
        <rFont val="바탕"/>
        <family val="1"/>
        <charset val="129"/>
      </rPr>
      <t xml:space="preserve">답
</t>
    </r>
    <r>
      <rPr>
        <sz val="9"/>
        <rFont val="Times New Roman"/>
        <family val="1"/>
      </rPr>
      <t>Rice paddy</t>
    </r>
    <phoneticPr fontId="10" type="noConversion"/>
  </si>
  <si>
    <r>
      <rPr>
        <sz val="9"/>
        <rFont val="바탕"/>
        <family val="1"/>
        <charset val="129"/>
      </rPr>
      <t xml:space="preserve">대지
</t>
    </r>
    <r>
      <rPr>
        <sz val="9"/>
        <rFont val="Times New Roman"/>
        <family val="1"/>
      </rPr>
      <t>Building site</t>
    </r>
    <phoneticPr fontId="10" type="noConversion"/>
  </si>
  <si>
    <r>
      <rPr>
        <sz val="9"/>
        <rFont val="바탕"/>
        <family val="1"/>
        <charset val="129"/>
      </rPr>
      <t xml:space="preserve">임야
</t>
    </r>
    <r>
      <rPr>
        <sz val="9"/>
        <rFont val="Times New Roman"/>
        <family val="1"/>
      </rPr>
      <t>Forest Field</t>
    </r>
    <phoneticPr fontId="10" type="noConversion"/>
  </si>
  <si>
    <r>
      <rPr>
        <sz val="9"/>
        <rFont val="바탕"/>
        <family val="1"/>
        <charset val="129"/>
      </rPr>
      <t xml:space="preserve">공장용지
</t>
    </r>
    <r>
      <rPr>
        <sz val="9"/>
        <rFont val="Times New Roman"/>
        <family val="1"/>
      </rPr>
      <t>Factory site</t>
    </r>
    <phoneticPr fontId="10" type="noConversion"/>
  </si>
  <si>
    <r>
      <rPr>
        <sz val="9"/>
        <rFont val="바탕"/>
        <family val="1"/>
        <charset val="129"/>
      </rPr>
      <t xml:space="preserve">기타
</t>
    </r>
    <r>
      <rPr>
        <sz val="9"/>
        <rFont val="Times New Roman"/>
        <family val="1"/>
      </rPr>
      <t>Others</t>
    </r>
    <phoneticPr fontId="10" type="noConversion"/>
  </si>
  <si>
    <t>9. 토지거래 현황(2)</t>
    <phoneticPr fontId="10" type="noConversion"/>
  </si>
  <si>
    <t>9. Land Transactions(2)</t>
    <phoneticPr fontId="10" type="noConversion"/>
  </si>
  <si>
    <t>10. 용도지역(1)</t>
    <phoneticPr fontId="10" type="noConversion"/>
  </si>
  <si>
    <t>10. Land by Use Zone(1)</t>
    <phoneticPr fontId="10" type="noConversion"/>
  </si>
  <si>
    <t>Unit: persronm %, 1,000㎡</t>
    <phoneticPr fontId="10" type="noConversion"/>
  </si>
  <si>
    <r>
      <rPr>
        <sz val="9"/>
        <rFont val="바탕"/>
        <family val="1"/>
        <charset val="129"/>
      </rP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구</t>
    </r>
    <r>
      <rPr>
        <sz val="9"/>
        <rFont val="Times New Roman"/>
        <family val="1"/>
      </rPr>
      <t xml:space="preserve">   Population</t>
    </r>
    <phoneticPr fontId="10" type="noConversion"/>
  </si>
  <si>
    <r>
      <rPr>
        <sz val="9"/>
        <rFont val="바탕"/>
        <family val="1"/>
        <charset val="129"/>
      </rPr>
      <t>용도지역
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Grand
total</t>
    </r>
    <phoneticPr fontId="10" type="noConversion"/>
  </si>
  <si>
    <r>
      <rPr>
        <sz val="9"/>
        <rFont val="바탕"/>
        <family val="1"/>
        <charset val="129"/>
      </rPr>
      <t>도시지역</t>
    </r>
    <r>
      <rPr>
        <sz val="9"/>
        <rFont val="Times New Roman"/>
        <family val="1"/>
      </rPr>
      <t xml:space="preserve"> Urban Area</t>
    </r>
    <phoneticPr fontId="10" type="noConversion"/>
  </si>
  <si>
    <r>
      <rPr>
        <sz val="9"/>
        <rFont val="바탕"/>
        <family val="1"/>
        <charset val="129"/>
      </rPr>
      <t>주거지역</t>
    </r>
    <r>
      <rPr>
        <sz val="9"/>
        <rFont val="Times New Roman"/>
        <family val="1"/>
      </rPr>
      <t xml:space="preserve"> Residentral</t>
    </r>
    <phoneticPr fontId="10" type="noConversion"/>
  </si>
  <si>
    <r>
      <rPr>
        <sz val="9"/>
        <rFont val="바탕"/>
        <family val="1"/>
        <charset val="129"/>
      </rPr>
      <t>합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계</t>
    </r>
    <phoneticPr fontId="10" type="noConversion"/>
  </si>
  <si>
    <r>
      <rPr>
        <sz val="9"/>
        <rFont val="바탕"/>
        <family val="1"/>
        <charset val="129"/>
      </rPr>
      <t>도시지역</t>
    </r>
    <phoneticPr fontId="10" type="noConversion"/>
  </si>
  <si>
    <r>
      <rPr>
        <sz val="9"/>
        <rFont val="바탕"/>
        <family val="1"/>
        <charset val="129"/>
      </rPr>
      <t>비도시지역</t>
    </r>
    <phoneticPr fontId="10" type="noConversion"/>
  </si>
  <si>
    <r>
      <rPr>
        <sz val="9"/>
        <rFont val="바탕"/>
        <family val="1"/>
        <charset val="129"/>
      </rPr>
      <t>합계</t>
    </r>
    <phoneticPr fontId="10" type="noConversion"/>
  </si>
  <si>
    <r>
      <rPr>
        <sz val="9"/>
        <rFont val="바탕"/>
        <family val="1"/>
        <charset val="129"/>
      </rPr>
      <t>전용주거지역</t>
    </r>
    <r>
      <rPr>
        <sz val="9"/>
        <rFont val="Times New Roman"/>
        <family val="1"/>
      </rPr>
      <t xml:space="preserve">  Exclusive residential</t>
    </r>
    <phoneticPr fontId="10" type="noConversion"/>
  </si>
  <si>
    <r>
      <rPr>
        <sz val="9"/>
        <rFont val="바탕"/>
        <family val="1"/>
        <charset val="129"/>
      </rPr>
      <t>일반주거지역</t>
    </r>
    <r>
      <rPr>
        <sz val="9"/>
        <rFont val="Times New Roman"/>
        <family val="1"/>
      </rPr>
      <t xml:space="preserve"> General residential</t>
    </r>
    <phoneticPr fontId="10" type="noConversion"/>
  </si>
  <si>
    <r>
      <rPr>
        <sz val="9"/>
        <rFont val="바탕"/>
        <family val="1"/>
        <charset val="129"/>
      </rPr>
      <t>준주거지역</t>
    </r>
    <phoneticPr fontId="10" type="noConversion"/>
  </si>
  <si>
    <r>
      <rPr>
        <sz val="9"/>
        <rFont val="바탕"/>
        <family val="1"/>
        <charset val="129"/>
      </rPr>
      <t>인구</t>
    </r>
    <r>
      <rPr>
        <vertAlign val="superscript"/>
        <sz val="9"/>
        <rFont val="Times New Roman"/>
        <family val="1"/>
      </rPr>
      <t>1)</t>
    </r>
    <phoneticPr fontId="10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</si>
  <si>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>종전용</t>
    </r>
    <phoneticPr fontId="10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</si>
  <si>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2</t>
    </r>
    <r>
      <rPr>
        <sz val="9"/>
        <rFont val="바탕"/>
        <family val="1"/>
        <charset val="129"/>
      </rPr>
      <t>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전용</t>
    </r>
    <phoneticPr fontId="10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</si>
  <si>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>종일반</t>
    </r>
    <phoneticPr fontId="10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</si>
  <si>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2</t>
    </r>
    <r>
      <rPr>
        <sz val="9"/>
        <rFont val="바탕"/>
        <family val="1"/>
        <charset val="129"/>
      </rPr>
      <t>종일반</t>
    </r>
    <phoneticPr fontId="10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</si>
  <si>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  <charset val="129"/>
      </rPr>
      <t>종일반</t>
    </r>
    <phoneticPr fontId="10" type="noConversion"/>
  </si>
  <si>
    <r>
      <rPr>
        <sz val="9"/>
        <rFont val="바탕"/>
        <family val="1"/>
        <charset val="129"/>
      </rPr>
      <t>도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지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역</t>
    </r>
    <phoneticPr fontId="10" type="noConversion"/>
  </si>
  <si>
    <r>
      <rPr>
        <sz val="9"/>
        <rFont val="바탕"/>
        <family val="1"/>
        <charset val="129"/>
      </rPr>
      <t>상업지역</t>
    </r>
    <r>
      <rPr>
        <sz val="9"/>
        <rFont val="Times New Roman"/>
        <family val="1"/>
      </rPr>
      <t xml:space="preserve"> Commercial</t>
    </r>
    <phoneticPr fontId="10" type="noConversion"/>
  </si>
  <si>
    <r>
      <rPr>
        <sz val="9"/>
        <rFont val="바탕"/>
        <family val="1"/>
        <charset val="129"/>
      </rPr>
      <t>미지정</t>
    </r>
  </si>
  <si>
    <r>
      <rPr>
        <sz val="9"/>
        <rFont val="바탕"/>
        <family val="1"/>
        <charset val="129"/>
      </rPr>
      <t>중심</t>
    </r>
    <phoneticPr fontId="10" type="noConversion"/>
  </si>
  <si>
    <r>
      <rPr>
        <sz val="9"/>
        <rFont val="바탕"/>
        <family val="1"/>
        <charset val="129"/>
      </rPr>
      <t>일반</t>
    </r>
    <phoneticPr fontId="10" type="noConversion"/>
  </si>
  <si>
    <r>
      <rPr>
        <sz val="9"/>
        <rFont val="바탕"/>
        <family val="1"/>
        <charset val="129"/>
      </rPr>
      <t>근린</t>
    </r>
    <phoneticPr fontId="10" type="noConversion"/>
  </si>
  <si>
    <r>
      <rPr>
        <sz val="9"/>
        <rFont val="바탕"/>
        <family val="1"/>
        <charset val="129"/>
      </rPr>
      <t>유통</t>
    </r>
    <phoneticPr fontId="10" type="noConversion"/>
  </si>
  <si>
    <r>
      <rPr>
        <sz val="9"/>
        <rFont val="바탕"/>
        <family val="1"/>
        <charset val="129"/>
      </rPr>
      <t>전용</t>
    </r>
    <phoneticPr fontId="10" type="noConversion"/>
  </si>
  <si>
    <r>
      <rPr>
        <sz val="9"/>
        <rFont val="바탕"/>
        <family val="1"/>
        <charset val="129"/>
      </rPr>
      <t>준공업</t>
    </r>
    <phoneticPr fontId="10" type="noConversion"/>
  </si>
  <si>
    <r>
      <rPr>
        <sz val="9"/>
        <rFont val="바탕"/>
        <family val="1"/>
        <charset val="129"/>
      </rPr>
      <t>보전</t>
    </r>
    <phoneticPr fontId="10" type="noConversion"/>
  </si>
  <si>
    <r>
      <rPr>
        <sz val="9"/>
        <rFont val="바탕"/>
        <family val="1"/>
        <charset val="129"/>
      </rPr>
      <t>자연</t>
    </r>
    <phoneticPr fontId="10" type="noConversion"/>
  </si>
  <si>
    <r>
      <rPr>
        <sz val="9"/>
        <rFont val="바탕"/>
        <family val="1"/>
        <charset val="129"/>
      </rPr>
      <t>생산</t>
    </r>
    <phoneticPr fontId="10" type="noConversion"/>
  </si>
  <si>
    <r>
      <rPr>
        <sz val="9"/>
        <rFont val="바탕"/>
        <family val="1"/>
        <charset val="129"/>
      </rPr>
      <t>비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도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역</t>
    </r>
    <r>
      <rPr>
        <sz val="9"/>
        <rFont val="Times New Roman"/>
        <family val="1"/>
      </rPr>
      <t xml:space="preserve">   </t>
    </r>
    <phoneticPr fontId="10" type="noConversion"/>
  </si>
  <si>
    <r>
      <rPr>
        <sz val="9"/>
        <rFont val="바탕"/>
        <family val="1"/>
        <charset val="129"/>
      </rPr>
      <t xml:space="preserve">생산관리지역
</t>
    </r>
    <r>
      <rPr>
        <sz val="9"/>
        <rFont val="Times New Roman"/>
        <family val="1"/>
      </rPr>
      <t>Production 
management Area</t>
    </r>
    <phoneticPr fontId="10" type="noConversion"/>
  </si>
  <si>
    <r>
      <rPr>
        <sz val="9"/>
        <rFont val="바탕"/>
        <family val="1"/>
        <charset val="129"/>
      </rPr>
      <t xml:space="preserve">보전관리지역
</t>
    </r>
    <r>
      <rPr>
        <sz val="9"/>
        <rFont val="Times New Roman"/>
        <family val="1"/>
      </rPr>
      <t>Conservation management</t>
    </r>
    <phoneticPr fontId="10" type="noConversion"/>
  </si>
  <si>
    <r>
      <rPr>
        <sz val="9"/>
        <rFont val="바탕"/>
        <family val="1"/>
        <charset val="129"/>
      </rPr>
      <t>지정비율</t>
    </r>
    <r>
      <rPr>
        <sz val="9"/>
        <rFont val="Times New Roman"/>
        <family val="1"/>
      </rPr>
      <t>(%)
(B/A)*100</t>
    </r>
    <phoneticPr fontId="4" type="noConversion"/>
  </si>
  <si>
    <t>Industrial</t>
  </si>
  <si>
    <t>공업지역</t>
    <phoneticPr fontId="10" type="noConversion"/>
  </si>
  <si>
    <r>
      <rPr>
        <sz val="9"/>
        <rFont val="바탕"/>
        <family val="1"/>
        <charset val="129"/>
      </rPr>
      <t>녹지지역</t>
    </r>
    <r>
      <rPr>
        <sz val="9"/>
        <rFont val="Times New Roman"/>
        <family val="1"/>
      </rPr>
      <t xml:space="preserve"> Green</t>
    </r>
    <phoneticPr fontId="10" type="noConversion"/>
  </si>
  <si>
    <r>
      <rPr>
        <sz val="9"/>
        <rFont val="바탕"/>
        <family val="1"/>
        <charset val="129"/>
      </rPr>
      <t xml:space="preserve">자연환경보전지역
</t>
    </r>
    <r>
      <rPr>
        <sz val="9"/>
        <rFont val="Times New Roman"/>
        <family val="1"/>
      </rPr>
      <t>Natural Environment Preservation Area</t>
    </r>
    <phoneticPr fontId="10" type="noConversion"/>
  </si>
  <si>
    <t>단위: 명, %, 천㎡</t>
    <phoneticPr fontId="10" type="noConversion"/>
  </si>
  <si>
    <t>주 : 1) 도시지역인구는 읍․동 인구, 비도시지역인구는 면 인구</t>
    <phoneticPr fontId="47" type="noConversion"/>
  </si>
  <si>
    <t>자료 : 「도시계획현황」 한국토지주택공사 공간정보처</t>
    <phoneticPr fontId="47" type="noConversion"/>
  </si>
  <si>
    <t>Source: Korea Land &amp; Housing Corporation</t>
    <phoneticPr fontId="4" type="noConversion"/>
  </si>
  <si>
    <t>10. 용도지역(2)</t>
    <phoneticPr fontId="10" type="noConversion"/>
  </si>
  <si>
    <t>10. Land by Use Zone(2)</t>
    <phoneticPr fontId="10" type="noConversion"/>
  </si>
  <si>
    <t>10. 용도지역(3)</t>
    <phoneticPr fontId="10" type="noConversion"/>
  </si>
  <si>
    <t>10. Land by Use Zone(3)</t>
    <phoneticPr fontId="10" type="noConversion"/>
  </si>
  <si>
    <r>
      <rPr>
        <sz val="9"/>
        <rFont val="바탕"/>
        <family val="1"/>
        <charset val="129"/>
      </rPr>
      <t xml:space="preserve">계획관리지역
</t>
    </r>
    <r>
      <rPr>
        <sz val="9"/>
        <rFont val="Times New Roman"/>
        <family val="1"/>
      </rPr>
      <t>Plan management Area</t>
    </r>
    <phoneticPr fontId="10" type="noConversion"/>
  </si>
  <si>
    <r>
      <rPr>
        <sz val="9"/>
        <rFont val="바탕"/>
        <family val="1"/>
        <charset val="129"/>
      </rPr>
      <t>합</t>
    </r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Total</t>
    </r>
    <phoneticPr fontId="10" type="noConversion"/>
  </si>
  <si>
    <r>
      <rPr>
        <sz val="9"/>
        <color rgb="FF000000"/>
        <rFont val="굴림"/>
        <family val="3"/>
        <charset val="129"/>
      </rPr>
      <t xml:space="preserve">합계
</t>
    </r>
    <r>
      <rPr>
        <sz val="9"/>
        <color rgb="FF000000"/>
        <rFont val="Times New Roman"/>
        <family val="1"/>
      </rPr>
      <t>Total</t>
    </r>
    <phoneticPr fontId="47" type="noConversion"/>
  </si>
  <si>
    <r>
      <rPr>
        <sz val="9"/>
        <color rgb="FF000000"/>
        <rFont val="굴림"/>
        <family val="3"/>
        <charset val="129"/>
      </rPr>
      <t>경관지구</t>
    </r>
    <r>
      <rPr>
        <sz val="9"/>
        <color rgb="FF000000"/>
        <rFont val="Times New Roman"/>
        <family val="1"/>
      </rPr>
      <t xml:space="preserve"> 
Landscape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</si>
  <si>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고도지구
</t>
    </r>
    <r>
      <rPr>
        <sz val="9"/>
        <color rgb="FF000000"/>
        <rFont val="Times New Roman"/>
        <family val="1"/>
      </rPr>
      <t xml:space="preserve">Height limit district  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</si>
  <si>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방화지구
</t>
    </r>
    <r>
      <rPr>
        <sz val="9"/>
        <color rgb="FF000000"/>
        <rFont val="Times New Roman"/>
        <family val="1"/>
      </rPr>
      <t>Fire prevention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</si>
  <si>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방재지구
</t>
    </r>
    <r>
      <rPr>
        <sz val="9"/>
        <color rgb="FF000000"/>
        <rFont val="Times New Roman"/>
        <family val="1"/>
      </rPr>
      <t>Disaster prevention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</si>
  <si>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보호지구
</t>
    </r>
    <r>
      <rPr>
        <sz val="9"/>
        <color rgb="FF000000"/>
        <rFont val="Times New Roman"/>
        <family val="1"/>
      </rPr>
      <t>Protection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</si>
  <si>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소계
</t>
    </r>
    <r>
      <rPr>
        <sz val="9"/>
        <color rgb="FF000000"/>
        <rFont val="Times New Roman"/>
        <family val="1"/>
      </rPr>
      <t>subtotal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</si>
  <si>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자연
</t>
    </r>
    <r>
      <rPr>
        <sz val="9"/>
        <color rgb="FF000000"/>
        <rFont val="Times New Roman"/>
        <family val="1"/>
      </rPr>
      <t>Natural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</si>
  <si>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수변
</t>
    </r>
    <r>
      <rPr>
        <sz val="9"/>
        <color rgb="FF000000"/>
        <rFont val="Times New Roman"/>
        <family val="1"/>
      </rPr>
      <t>Riverside</t>
    </r>
    <phoneticPr fontId="4" type="noConversion"/>
  </si>
  <si>
    <r>
      <rPr>
        <sz val="9"/>
        <color rgb="FF000000"/>
        <rFont val="굴림"/>
        <family val="3"/>
        <charset val="129"/>
      </rPr>
      <t xml:space="preserve">시가지
</t>
    </r>
    <r>
      <rPr>
        <sz val="9"/>
        <color rgb="FF000000"/>
        <rFont val="Times New Roman"/>
        <family val="1"/>
      </rPr>
      <t>Built-up</t>
    </r>
    <phoneticPr fontId="4" type="noConversion"/>
  </si>
  <si>
    <r>
      <rPr>
        <sz val="9"/>
        <color rgb="FF000000"/>
        <rFont val="굴림"/>
        <family val="3"/>
        <charset val="129"/>
      </rPr>
      <t xml:space="preserve">특화
</t>
    </r>
    <r>
      <rPr>
        <sz val="9"/>
        <color rgb="FF000000"/>
        <rFont val="Times New Roman"/>
        <family val="1"/>
      </rPr>
      <t>Spcialized</t>
    </r>
    <phoneticPr fontId="4" type="noConversion"/>
  </si>
  <si>
    <r>
      <rPr>
        <sz val="9"/>
        <color rgb="FF000000"/>
        <rFont val="굴림"/>
        <family val="3"/>
        <charset val="129"/>
      </rPr>
      <t>역사문화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굴림"/>
        <family val="3"/>
        <charset val="129"/>
      </rPr>
      <t>환경</t>
    </r>
    <r>
      <rPr>
        <sz val="9"/>
        <color rgb="FF000000"/>
        <rFont val="Times New Roman"/>
        <family val="1"/>
      </rPr>
      <t xml:space="preserve"> Historic, cultural and environmental</t>
    </r>
    <phoneticPr fontId="47" type="noConversion"/>
  </si>
  <si>
    <r>
      <rPr>
        <sz val="9"/>
        <color rgb="FF000000"/>
        <rFont val="굴림"/>
        <family val="3"/>
        <charset val="129"/>
      </rPr>
      <t>개소</t>
    </r>
    <r>
      <rPr>
        <sz val="9"/>
        <color rgb="FF000000"/>
        <rFont val="Times New Roman"/>
        <family val="1"/>
      </rPr>
      <t xml:space="preserve"> 
Number</t>
    </r>
    <phoneticPr fontId="4" type="noConversion"/>
  </si>
  <si>
    <r>
      <rPr>
        <sz val="9"/>
        <color rgb="FF000000"/>
        <rFont val="굴림"/>
        <family val="3"/>
        <charset val="129"/>
      </rPr>
      <t>면적</t>
    </r>
    <r>
      <rPr>
        <sz val="9"/>
        <color rgb="FF000000"/>
        <rFont val="Times New Roman"/>
        <family val="1"/>
      </rPr>
      <t xml:space="preserve"> 
Area</t>
    </r>
  </si>
  <si>
    <r>
      <rPr>
        <sz val="9"/>
        <color rgb="FF000000"/>
        <rFont val="굴림"/>
        <family val="3"/>
        <charset val="129"/>
      </rPr>
      <t>면적</t>
    </r>
    <r>
      <rPr>
        <sz val="9"/>
        <color rgb="FF000000"/>
        <rFont val="Times New Roman"/>
        <family val="1"/>
      </rPr>
      <t xml:space="preserve"> 
Area</t>
    </r>
    <phoneticPr fontId="4" type="noConversion"/>
  </si>
  <si>
    <r>
      <rPr>
        <sz val="9"/>
        <rFont val="굴림"/>
        <family val="3"/>
        <charset val="129"/>
      </rPr>
      <t xml:space="preserve">보호지구
</t>
    </r>
    <r>
      <rPr>
        <sz val="9"/>
        <rFont val="Times New Roman"/>
        <family val="1"/>
      </rPr>
      <t>Protection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</si>
  <si>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취락지구
</t>
    </r>
    <r>
      <rPr>
        <sz val="9"/>
        <color rgb="FF000000"/>
        <rFont val="Times New Roman"/>
        <family val="1"/>
      </rPr>
      <t>Settlement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</si>
  <si>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특정용도
제한지구
</t>
    </r>
    <r>
      <rPr>
        <sz val="9"/>
        <color rgb="FF000000"/>
        <rFont val="Times New Roman"/>
        <family val="1"/>
      </rPr>
      <t>Limited use
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</si>
  <si>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복합용도
지구
</t>
    </r>
    <r>
      <rPr>
        <sz val="9"/>
        <color rgb="FF000000"/>
        <rFont val="Times New Roman"/>
        <family val="1"/>
      </rPr>
      <t>Combined purpose district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</si>
  <si>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집단
</t>
    </r>
    <r>
      <rPr>
        <sz val="9"/>
        <color rgb="FF000000"/>
        <rFont val="Times New Roman"/>
        <family val="1"/>
      </rPr>
      <t>Collective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</si>
  <si>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주거
</t>
    </r>
    <r>
      <rPr>
        <sz val="9"/>
        <color rgb="FF000000"/>
        <rFont val="Times New Roman"/>
        <family val="1"/>
      </rPr>
      <t>Residence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</si>
  <si>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산업유통
</t>
    </r>
    <r>
      <rPr>
        <sz val="9"/>
        <color rgb="FF000000"/>
        <rFont val="Times New Roman"/>
        <family val="1"/>
      </rPr>
      <t>Industry and distribution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</si>
  <si>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관광휴양
</t>
    </r>
    <r>
      <rPr>
        <sz val="9"/>
        <color rgb="FF000000"/>
        <rFont val="Times New Roman"/>
        <family val="1"/>
      </rPr>
      <t>Tourism and recreation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</si>
  <si>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복합
</t>
    </r>
    <r>
      <rPr>
        <sz val="9"/>
        <color rgb="FF000000"/>
        <rFont val="Times New Roman"/>
        <family val="1"/>
      </rPr>
      <t>Combined</t>
    </r>
    <phoneticPr fontId="47" type="noConversion"/>
  </si>
  <si>
    <r>
      <rPr>
        <sz val="9"/>
        <color rgb="FF000000"/>
        <rFont val="굴림"/>
        <family val="3"/>
        <charset val="129"/>
      </rPr>
      <t xml:space="preserve">특정
</t>
    </r>
    <r>
      <rPr>
        <sz val="9"/>
        <color rgb="FF000000"/>
        <rFont val="Times New Roman"/>
        <family val="1"/>
      </rPr>
      <t>Specific</t>
    </r>
    <phoneticPr fontId="47" type="noConversion"/>
  </si>
  <si>
    <r>
      <rPr>
        <sz val="9"/>
        <color rgb="FF000000"/>
        <rFont val="굴림"/>
        <family val="3"/>
        <charset val="129"/>
      </rPr>
      <t>개소</t>
    </r>
    <r>
      <rPr>
        <sz val="9"/>
        <color rgb="FF000000"/>
        <rFont val="Times New Roman"/>
        <family val="1"/>
      </rPr>
      <t xml:space="preserve"> 
Number</t>
    </r>
  </si>
  <si>
    <t>Development promotion district</t>
    <phoneticPr fontId="4" type="noConversion"/>
  </si>
  <si>
    <r>
      <rPr>
        <sz val="9"/>
        <color rgb="FF000000"/>
        <rFont val="굴림"/>
        <family val="3"/>
        <charset val="129"/>
      </rPr>
      <t xml:space="preserve">생태계
</t>
    </r>
    <r>
      <rPr>
        <sz val="9"/>
        <color rgb="FF000000"/>
        <rFont val="Times New Roman"/>
        <family val="1"/>
      </rPr>
      <t>Eco system</t>
    </r>
    <phoneticPr fontId="47" type="noConversion"/>
  </si>
  <si>
    <r>
      <rPr>
        <sz val="9"/>
        <color rgb="FF000000"/>
        <rFont val="굴림"/>
        <family val="3"/>
        <charset val="129"/>
      </rPr>
      <t>연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굴림"/>
        <family val="3"/>
        <charset val="129"/>
      </rPr>
      <t>별</t>
    </r>
    <phoneticPr fontId="4" type="noConversion"/>
  </si>
  <si>
    <r>
      <rPr>
        <sz val="9"/>
        <rFont val="굴림"/>
        <family val="3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별</t>
    </r>
    <phoneticPr fontId="4" type="noConversion"/>
  </si>
  <si>
    <r>
      <rPr>
        <sz val="9"/>
        <color rgb="FF000000"/>
        <rFont val="굴림"/>
        <family val="3"/>
        <charset val="129"/>
      </rPr>
      <t>개발진흥지구</t>
    </r>
    <phoneticPr fontId="47" type="noConversion"/>
  </si>
  <si>
    <t>11. 용도지구(1)</t>
    <phoneticPr fontId="47" type="noConversion"/>
  </si>
  <si>
    <t>11. Land by Use District(1)</t>
    <phoneticPr fontId="4" type="noConversion"/>
  </si>
  <si>
    <t>단위: ㎢</t>
    <phoneticPr fontId="4" type="noConversion"/>
  </si>
  <si>
    <t>Unit: ㎢</t>
    <phoneticPr fontId="4" type="noConversion"/>
  </si>
  <si>
    <r>
      <rPr>
        <sz val="9"/>
        <color rgb="FF000000"/>
        <rFont val="굴림"/>
        <family val="3"/>
        <charset val="129"/>
      </rPr>
      <t xml:space="preserve">중요
시설물
</t>
    </r>
    <r>
      <rPr>
        <sz val="9"/>
        <color rgb="FF000000"/>
        <rFont val="Times New Roman"/>
        <family val="1"/>
      </rPr>
      <t>Major facilities</t>
    </r>
    <phoneticPr fontId="47" type="noConversion"/>
  </si>
  <si>
    <t>11. 용도지구(2)</t>
    <phoneticPr fontId="47" type="noConversion"/>
  </si>
  <si>
    <t>11. Land by Use District(2)</t>
    <phoneticPr fontId="4" type="noConversion"/>
  </si>
  <si>
    <r>
      <t>12. 공원</t>
    </r>
    <r>
      <rPr>
        <b/>
        <vertAlign val="superscript"/>
        <sz val="18"/>
        <rFont val="HY견명조"/>
        <family val="1"/>
        <charset val="129"/>
      </rPr>
      <t>1)</t>
    </r>
    <phoneticPr fontId="10" type="noConversion"/>
  </si>
  <si>
    <t>단위: 개소, 천㎡</t>
    <phoneticPr fontId="10" type="noConversion"/>
  </si>
  <si>
    <t>Unit : number, 1,000㎡</t>
    <phoneticPr fontId="10" type="noConversion"/>
  </si>
  <si>
    <t>Parks in residential area</t>
    <phoneticPr fontId="4" type="noConversion"/>
  </si>
  <si>
    <t>생활권공원</t>
    <phoneticPr fontId="4" type="noConversion"/>
  </si>
  <si>
    <t>주: 도시공원 및 녹지 등에 관한 법률 제15조 제1호에 따른 분류</t>
    <phoneticPr fontId="10" type="noConversion"/>
  </si>
  <si>
    <t>Note: Classifications according to Article 15-1 of the Act on Urban Parks, Green Area, etc.</t>
    <phoneticPr fontId="4" type="noConversion"/>
  </si>
  <si>
    <t xml:space="preserve">    1) 조성기준</t>
    <phoneticPr fontId="10" type="noConversion"/>
  </si>
  <si>
    <t xml:space="preserve">      1) Based on established areas</t>
    <phoneticPr fontId="4" type="noConversion"/>
  </si>
  <si>
    <r>
      <t>S</t>
    </r>
    <r>
      <rPr>
        <sz val="10"/>
        <rFont val="바탕체"/>
        <family val="1"/>
        <charset val="129"/>
      </rPr>
      <t>ource: Korea Land &amp; Housing Corporation</t>
    </r>
    <phoneticPr fontId="4" type="noConversion"/>
  </si>
  <si>
    <t>자료: 「도시계획현황」 한국토지주택공사 공간정보처</t>
    <phoneticPr fontId="4" type="noConversion"/>
  </si>
  <si>
    <t>자료: 「도시계획현황」 한국토지주택공사 공간정보처</t>
    <phoneticPr fontId="47" type="noConversion"/>
  </si>
  <si>
    <t>Source: Korea Land &amp; Housing Corporation</t>
    <phoneticPr fontId="47" type="noConversion"/>
  </si>
  <si>
    <r>
      <t>도시자연공원구역</t>
    </r>
    <r>
      <rPr>
        <vertAlign val="superscript"/>
        <sz val="9"/>
        <rFont val="바탕체"/>
        <family val="1"/>
        <charset val="129"/>
      </rPr>
      <t xml:space="preserve">
</t>
    </r>
    <r>
      <rPr>
        <sz val="9"/>
        <rFont val="Times New Roman"/>
        <family val="1"/>
      </rPr>
      <t>Natural 
park zone</t>
    </r>
    <phoneticPr fontId="10" type="noConversion"/>
  </si>
  <si>
    <r>
      <t>12. Parks</t>
    </r>
    <r>
      <rPr>
        <b/>
        <vertAlign val="superscript"/>
        <sz val="17"/>
        <rFont val="Arial Narrow"/>
        <family val="2"/>
      </rPr>
      <t>1)</t>
    </r>
    <phoneticPr fontId="10" type="noConversion"/>
  </si>
  <si>
    <t>13. 도로</t>
    <phoneticPr fontId="10" type="noConversion"/>
  </si>
  <si>
    <t>13. Roads</t>
    <phoneticPr fontId="10" type="noConversion"/>
  </si>
  <si>
    <t>Unit: m, ㎡, %</t>
    <phoneticPr fontId="4" type="noConversion"/>
  </si>
  <si>
    <t>단위: m, ㎡, %</t>
    <phoneticPr fontId="10" type="noConversion"/>
  </si>
  <si>
    <t>자료: 건설과「도로현황조서」</t>
    <phoneticPr fontId="10" type="noConversion"/>
  </si>
  <si>
    <t>Source: Construction Division</t>
    <phoneticPr fontId="10" type="noConversion"/>
  </si>
  <si>
    <t>단위: m</t>
    <phoneticPr fontId="10" type="noConversion"/>
  </si>
  <si>
    <t>Unit: m</t>
    <phoneticPr fontId="4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</si>
  <si>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10" type="noConversion"/>
  </si>
  <si>
    <r>
      <rPr>
        <sz val="9"/>
        <rFont val="바탕"/>
        <family val="1"/>
        <charset val="129"/>
      </rPr>
      <t>도로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폭원별</t>
    </r>
    <r>
      <rPr>
        <sz val="9"/>
        <rFont val="Times New Roman"/>
        <family val="1"/>
      </rPr>
      <t>) Roads by Size</t>
    </r>
    <phoneticPr fontId="10" type="noConversion"/>
  </si>
  <si>
    <r>
      <rPr>
        <sz val="9"/>
        <rFont val="바탕"/>
        <family val="1"/>
        <charset val="129"/>
      </rPr>
      <t xml:space="preserve">광장
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>)
Squares
(Number)</t>
    </r>
    <phoneticPr fontId="10" type="noConversion"/>
  </si>
  <si>
    <r>
      <rPr>
        <sz val="9"/>
        <rFont val="바탕"/>
        <family val="1"/>
        <charset val="129"/>
      </rPr>
      <t xml:space="preserve">광로
</t>
    </r>
    <r>
      <rPr>
        <sz val="9"/>
        <rFont val="Times New Roman"/>
        <family val="1"/>
      </rPr>
      <t xml:space="preserve">(40m </t>
    </r>
    <r>
      <rPr>
        <sz val="9"/>
        <rFont val="바탕"/>
        <family val="1"/>
        <charset val="129"/>
      </rPr>
      <t>이상</t>
    </r>
    <r>
      <rPr>
        <sz val="9"/>
        <rFont val="Times New Roman"/>
        <family val="1"/>
      </rPr>
      <t>)</t>
    </r>
    <phoneticPr fontId="10" type="noConversion"/>
  </si>
  <si>
    <r>
      <rPr>
        <sz val="9"/>
        <rFont val="바탕"/>
        <family val="1"/>
        <charset val="129"/>
      </rPr>
      <t xml:space="preserve">대로
</t>
    </r>
    <r>
      <rPr>
        <sz val="9"/>
        <rFont val="Times New Roman"/>
        <family val="1"/>
      </rPr>
      <t>(25~40m</t>
    </r>
    <r>
      <rPr>
        <sz val="9"/>
        <rFont val="바탕"/>
        <family val="1"/>
        <charset val="129"/>
      </rPr>
      <t>미만</t>
    </r>
    <r>
      <rPr>
        <sz val="9"/>
        <rFont val="Times New Roman"/>
        <family val="1"/>
      </rPr>
      <t>)</t>
    </r>
    <phoneticPr fontId="10" type="noConversion"/>
  </si>
  <si>
    <r>
      <rPr>
        <sz val="9"/>
        <rFont val="바탕"/>
        <family val="1"/>
        <charset val="129"/>
      </rPr>
      <t xml:space="preserve">중로
</t>
    </r>
    <r>
      <rPr>
        <sz val="9"/>
        <rFont val="Times New Roman"/>
        <family val="1"/>
      </rPr>
      <t>(12~25m</t>
    </r>
    <r>
      <rPr>
        <sz val="9"/>
        <rFont val="바탕"/>
        <family val="1"/>
        <charset val="129"/>
      </rPr>
      <t>미만</t>
    </r>
    <r>
      <rPr>
        <sz val="9"/>
        <rFont val="Times New Roman"/>
        <family val="1"/>
      </rPr>
      <t>)</t>
    </r>
    <phoneticPr fontId="10" type="noConversion"/>
  </si>
  <si>
    <r>
      <rPr>
        <sz val="9"/>
        <rFont val="바탕"/>
        <family val="1"/>
        <charset val="129"/>
      </rPr>
      <t xml:space="preserve">소로
</t>
    </r>
    <r>
      <rPr>
        <sz val="9"/>
        <rFont val="Times New Roman"/>
        <family val="1"/>
      </rPr>
      <t xml:space="preserve">(12m </t>
    </r>
    <r>
      <rPr>
        <sz val="9"/>
        <rFont val="바탕"/>
        <family val="1"/>
        <charset val="129"/>
      </rPr>
      <t>미만</t>
    </r>
    <r>
      <rPr>
        <sz val="9"/>
        <rFont val="Times New Roman"/>
        <family val="1"/>
      </rPr>
      <t>)</t>
    </r>
    <phoneticPr fontId="10" type="noConversion"/>
  </si>
  <si>
    <t>Source: Construction Division</t>
    <phoneticPr fontId="4" type="noConversion"/>
  </si>
  <si>
    <t>단위: 개소, m</t>
    <phoneticPr fontId="10" type="noConversion"/>
  </si>
  <si>
    <t>Unit: number, m</t>
    <phoneticPr fontId="10" type="noConversion"/>
  </si>
  <si>
    <t xml:space="preserve"> Bridges</t>
    <phoneticPr fontId="4" type="noConversion"/>
  </si>
  <si>
    <t>14. 교량</t>
    <phoneticPr fontId="10" type="noConversion"/>
  </si>
  <si>
    <t>자료: 건설과</t>
    <phoneticPr fontId="10" type="noConversion"/>
  </si>
  <si>
    <t>단위: 대</t>
    <phoneticPr fontId="10" type="noConversion"/>
  </si>
  <si>
    <t>Unit: number</t>
    <phoneticPr fontId="10" type="noConversion"/>
  </si>
  <si>
    <t>15. 건설장비(1)</t>
    <phoneticPr fontId="10" type="noConversion"/>
  </si>
  <si>
    <t>15. Construction Machinery and Equipments(1)</t>
    <phoneticPr fontId="10" type="noConversion"/>
  </si>
  <si>
    <t>15. 건설장비(2)</t>
    <phoneticPr fontId="10" type="noConversion"/>
  </si>
  <si>
    <t>15. Construction Machinery and Equipments(2)</t>
    <phoneticPr fontId="10" type="noConversion"/>
  </si>
  <si>
    <t>자료: 교통행정과</t>
    <phoneticPr fontId="10" type="noConversion"/>
  </si>
  <si>
    <t>Source : Department of traffic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</si>
</sst>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#,##0.0_ "/>
    <numFmt numFmtId="179" formatCode="&quot;₩&quot;#,##0.00;[Red]&quot;₩&quot;\-#,##0.00"/>
    <numFmt numFmtId="180" formatCode="&quot;$&quot;#,##0_);[Red]\(&quot;$&quot;#,##0\)"/>
    <numFmt numFmtId="181" formatCode="_ &quot;₩&quot;* #,##0_ ;_ &quot;₩&quot;* \-#,##0_ ;_ &quot;₩&quot;* &quot;-&quot;_ ;_ @_ "/>
    <numFmt numFmtId="182" formatCode="&quot;₩&quot;#,##0;[Red]&quot;₩&quot;\-#,##0"/>
    <numFmt numFmtId="183" formatCode="&quot;$&quot;#,##0.00_);[Red]\(&quot;$&quot;#,##0.00\)"/>
    <numFmt numFmtId="184" formatCode="_ &quot;₩&quot;* #,##0.00_ ;_ &quot;₩&quot;* \-#,##0.00_ ;_ &quot;₩&quot;* &quot;-&quot;??_ ;_ @_ "/>
    <numFmt numFmtId="185" formatCode="_ * #,##0_ ;_ * \-#,##0_ ;_ * &quot;-&quot;_ ;_ @_ "/>
    <numFmt numFmtId="186" formatCode="_ * #,##0.00_ ;_ * \-#,##0.00_ ;_ * &quot;-&quot;??_ ;_ @_ "/>
    <numFmt numFmtId="187" formatCode="\$&quot;_x000c__x0009__x0001_-)_x0008__x0004__x0000__x0000__x0005__x0002_&quot;;[Red]\(\$#,##0\)"/>
    <numFmt numFmtId="188" formatCode="0.0000000000%"/>
    <numFmt numFmtId="189" formatCode="&quot;0412-&quot;00&quot;-&quot;0000"/>
    <numFmt numFmtId="190" formatCode="#,##0.0"/>
    <numFmt numFmtId="191" formatCode="#,##0.0\ ;\(#,##0.0\);&quot;-&quot;\ "/>
    <numFmt numFmtId="192" formatCode="_(&quot;$&quot;* #,##0.0_);_(&quot;$&quot;* \(#,##0.0\);_(&quot;$&quot;* &quot;-&quot;??_);_(@_)"/>
    <numFmt numFmtId="193" formatCode="&quot;0452-&quot;00&quot;-&quot;0000"/>
    <numFmt numFmtId="194" formatCode="&quot;?#,##0.00;[Red]\-&quot;&quot;?&quot;#,##0.00"/>
    <numFmt numFmtId="195" formatCode="&quot;R$&quot;#,##0.00;&quot;R$&quot;\-#,##0.00"/>
    <numFmt numFmtId="196" formatCode="_-* #,##0_-;&quot;₩&quot;\!\-* #,##0_-;_-* &quot;-&quot;_-;_-@_-"/>
    <numFmt numFmtId="197" formatCode="_-* #,##0.0_-;\-* #,##0.0_-;_-* &quot;-&quot;?_-;_-@_-"/>
    <numFmt numFmtId="198" formatCode="_-* #,##0.0_-;\-* #,##0.0_-;_-* &quot;-&quot;_-;_-@_-"/>
    <numFmt numFmtId="199" formatCode="_-* #,##0_-;\-* #,##0_-;_-* &quot;-&quot;?_-;_-@_-"/>
    <numFmt numFmtId="200" formatCode="0.0_ "/>
    <numFmt numFmtId="201" formatCode="_-* #,##0_-;\-* #,##0_-;_-* &quot;-&quot;??_-;_-@_-"/>
    <numFmt numFmtId="202" formatCode="#,##0_);\(#,##0\)"/>
    <numFmt numFmtId="203" formatCode="#,##0_);[Red]\(#,##0\)"/>
    <numFmt numFmtId="204" formatCode="_(* #,##0_);_(* \(#,##0\);_(* &quot;-&quot;_);_(@_)"/>
    <numFmt numFmtId="205" formatCode="_-* #,##0.000_-;\-* #,##0.000_-;_-* &quot;-&quot;_-;_-@_-"/>
  </numFmts>
  <fonts count="89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8"/>
      <name val="바탕"/>
      <family val="1"/>
      <charset val="129"/>
    </font>
    <font>
      <sz val="9"/>
      <name val="Times New Roman"/>
      <family val="1"/>
    </font>
    <font>
      <sz val="9"/>
      <name val="바탕"/>
      <family val="1"/>
      <charset val="129"/>
    </font>
    <font>
      <sz val="10"/>
      <name val="Times New Roman"/>
      <family val="1"/>
    </font>
    <font>
      <sz val="18"/>
      <name val="바탕체"/>
      <family val="1"/>
      <charset val="129"/>
    </font>
    <font>
      <sz val="10"/>
      <name val="굴림"/>
      <family val="3"/>
      <charset val="129"/>
    </font>
    <font>
      <sz val="14"/>
      <name val="바탕체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9"/>
      <name val="돋움"/>
      <family val="3"/>
      <charset val="129"/>
    </font>
    <font>
      <sz val="12"/>
      <name val="뼻뮝"/>
      <family val="3"/>
      <charset val="129"/>
    </font>
    <font>
      <sz val="10"/>
      <color indexed="8"/>
      <name val="맑은 고딕"/>
      <family val="3"/>
      <charset val="129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9"/>
      <name val="바탕체"/>
      <family val="1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name val="바탕"/>
      <family val="1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바탕체"/>
      <family val="1"/>
      <charset val="129"/>
    </font>
    <font>
      <sz val="11"/>
      <color indexed="8"/>
      <name val="굴림체"/>
      <family val="3"/>
      <charset val="129"/>
    </font>
    <font>
      <vertAlign val="superscript"/>
      <sz val="9"/>
      <name val="바탕체"/>
      <family val="1"/>
      <charset val="129"/>
    </font>
    <font>
      <sz val="6"/>
      <name val="바탕체"/>
      <family val="1"/>
      <charset val="129"/>
    </font>
    <font>
      <b/>
      <sz val="18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name val="HY중고딕"/>
      <family val="1"/>
      <charset val="129"/>
    </font>
    <font>
      <sz val="9"/>
      <color rgb="FF000000"/>
      <name val="굴림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18"/>
      <name val="HY견명조"/>
      <family val="1"/>
      <charset val="129"/>
    </font>
    <font>
      <b/>
      <sz val="17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0"/>
      <name val="바탕"/>
      <family val="1"/>
      <charset val="129"/>
    </font>
    <font>
      <b/>
      <sz val="10"/>
      <color theme="1"/>
      <name val="Arial Narrow"/>
      <family val="2"/>
    </font>
    <font>
      <vertAlign val="superscript"/>
      <sz val="10"/>
      <name val="바탕"/>
      <family val="1"/>
      <charset val="129"/>
    </font>
    <font>
      <vertAlign val="superscript"/>
      <sz val="9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바탕체"/>
      <family val="1"/>
      <charset val="129"/>
    </font>
    <font>
      <sz val="18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바탕체"/>
      <family val="1"/>
      <charset val="129"/>
    </font>
    <font>
      <sz val="9"/>
      <color theme="1"/>
      <name val="Times New Roman"/>
      <family val="1"/>
    </font>
    <font>
      <sz val="9"/>
      <color theme="1"/>
      <name val="맑은 고딕"/>
      <family val="3"/>
      <charset val="129"/>
    </font>
    <font>
      <sz val="9"/>
      <color theme="1"/>
      <name val="바탕"/>
      <family val="1"/>
      <charset val="129"/>
    </font>
    <font>
      <sz val="10"/>
      <color theme="1"/>
      <name val="바탕"/>
      <family val="1"/>
      <charset val="129"/>
    </font>
    <font>
      <b/>
      <sz val="10"/>
      <color theme="1"/>
      <name val="바탕"/>
      <family val="1"/>
      <charset val="129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rgb="FF000000"/>
      <name val="Times New Roman"/>
      <family val="1"/>
    </font>
    <font>
      <sz val="9"/>
      <color rgb="FF000000"/>
      <name val="Arial Narrow"/>
      <family val="2"/>
    </font>
    <font>
      <b/>
      <vertAlign val="superscript"/>
      <sz val="18"/>
      <name val="HY견명조"/>
      <family val="1"/>
      <charset val="129"/>
    </font>
    <font>
      <b/>
      <vertAlign val="superscript"/>
      <sz val="17"/>
      <name val="Arial Narrow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2">
    <xf numFmtId="176" fontId="0" fillId="0" borderId="0">
      <alignment horizontal="right"/>
    </xf>
    <xf numFmtId="41" fontId="3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0" borderId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/>
    <xf numFmtId="0" fontId="19" fillId="0" borderId="0"/>
    <xf numFmtId="0" fontId="20" fillId="0" borderId="0"/>
    <xf numFmtId="0" fontId="21" fillId="0" borderId="0"/>
    <xf numFmtId="0" fontId="20" fillId="0" borderId="0"/>
    <xf numFmtId="0" fontId="23" fillId="0" borderId="0"/>
    <xf numFmtId="0" fontId="26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6" fillId="0" borderId="0"/>
    <xf numFmtId="0" fontId="21" fillId="0" borderId="0"/>
    <xf numFmtId="0" fontId="27" fillId="0" borderId="0"/>
    <xf numFmtId="0" fontId="28" fillId="0" borderId="0"/>
    <xf numFmtId="0" fontId="24" fillId="0" borderId="0"/>
    <xf numFmtId="0" fontId="24" fillId="0" borderId="0"/>
    <xf numFmtId="0" fontId="27" fillId="0" borderId="0"/>
    <xf numFmtId="0" fontId="28" fillId="0" borderId="0"/>
    <xf numFmtId="0" fontId="22" fillId="0" borderId="0"/>
    <xf numFmtId="0" fontId="23" fillId="0" borderId="0"/>
    <xf numFmtId="0" fontId="29" fillId="0" borderId="0"/>
    <xf numFmtId="185" fontId="18" fillId="0" borderId="0" applyFont="0" applyFill="0" applyBorder="0" applyAlignment="0" applyProtection="0"/>
    <xf numFmtId="187" fontId="30" fillId="0" borderId="0"/>
    <xf numFmtId="186" fontId="18" fillId="0" borderId="0" applyFont="0" applyFill="0" applyBorder="0" applyAlignment="0" applyProtection="0"/>
    <xf numFmtId="176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189" fontId="30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30" fillId="0" borderId="0"/>
    <xf numFmtId="2" fontId="31" fillId="0" borderId="0" applyFill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32" fillId="3" borderId="13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0" borderId="14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30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37" fillId="0" borderId="0"/>
    <xf numFmtId="0" fontId="31" fillId="0" borderId="15" applyNumberFormat="0" applyFill="0" applyAlignment="0" applyProtection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8" fillId="0" borderId="0" applyFill="0" applyBorder="0" applyProtection="0">
      <alignment horizontal="left" shrinkToFit="1"/>
    </xf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195" fontId="17" fillId="0" borderId="0"/>
    <xf numFmtId="0" fontId="39" fillId="0" borderId="0">
      <alignment horizontal="centerContinuous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>
      <alignment horizontal="center" vertical="center"/>
    </xf>
    <xf numFmtId="0" fontId="42" fillId="0" borderId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3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196" fontId="3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8" fillId="0" borderId="0"/>
    <xf numFmtId="0" fontId="17" fillId="0" borderId="0"/>
    <xf numFmtId="38" fontId="44" fillId="0" borderId="0" applyFont="0" applyFill="0" applyBorder="0" applyAlignment="0">
      <alignment vertical="center"/>
    </xf>
    <xf numFmtId="185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>
      <alignment vertical="center"/>
    </xf>
    <xf numFmtId="0" fontId="3" fillId="0" borderId="0"/>
    <xf numFmtId="0" fontId="17" fillId="0" borderId="0"/>
    <xf numFmtId="0" fontId="17" fillId="0" borderId="0"/>
    <xf numFmtId="0" fontId="45" fillId="0" borderId="0">
      <alignment vertical="center"/>
    </xf>
    <xf numFmtId="0" fontId="45" fillId="0" borderId="0">
      <alignment vertical="center"/>
    </xf>
    <xf numFmtId="0" fontId="2" fillId="0" borderId="0">
      <alignment vertical="center"/>
    </xf>
    <xf numFmtId="176" fontId="3" fillId="0" borderId="0">
      <alignment horizontal="right"/>
    </xf>
    <xf numFmtId="41" fontId="30" fillId="0" borderId="0" applyFont="0" applyFill="0" applyBorder="0" applyAlignment="0" applyProtection="0"/>
    <xf numFmtId="185" fontId="48" fillId="0" borderId="0" applyFont="0" applyFill="0" applyBorder="0" applyAlignment="0" applyProtection="0"/>
    <xf numFmtId="19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48" fillId="0" borderId="0">
      <alignment horizontal="right"/>
    </xf>
    <xf numFmtId="185" fontId="17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1" fontId="3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</cellStyleXfs>
  <cellXfs count="707">
    <xf numFmtId="176" fontId="0" fillId="0" borderId="0" xfId="0">
      <alignment horizontal="right"/>
    </xf>
    <xf numFmtId="176" fontId="9" fillId="0" borderId="0" xfId="0" applyFont="1" applyFill="1" applyAlignment="1" applyProtection="1">
      <alignment horizontal="right" vertical="center"/>
    </xf>
    <xf numFmtId="176" fontId="16" fillId="0" borderId="0" xfId="0" applyFont="1" applyFill="1" applyAlignment="1">
      <alignment horizontal="centerContinuous"/>
    </xf>
    <xf numFmtId="176" fontId="16" fillId="0" borderId="0" xfId="0" applyFont="1" applyFill="1" applyBorder="1" applyAlignment="1">
      <alignment horizontal="centerContinuous"/>
    </xf>
    <xf numFmtId="176" fontId="16" fillId="0" borderId="0" xfId="0" applyFont="1" applyFill="1">
      <alignment horizontal="right"/>
    </xf>
    <xf numFmtId="176" fontId="6" fillId="0" borderId="0" xfId="0" applyFont="1" applyFill="1">
      <alignment horizontal="right"/>
    </xf>
    <xf numFmtId="176" fontId="6" fillId="0" borderId="0" xfId="0" applyFont="1" applyFill="1" applyBorder="1">
      <alignment horizontal="right"/>
    </xf>
    <xf numFmtId="176" fontId="11" fillId="0" borderId="0" xfId="0" applyFont="1" applyFill="1" applyAlignment="1">
      <alignment horizontal="right" vertical="center"/>
    </xf>
    <xf numFmtId="176" fontId="13" fillId="0" borderId="3" xfId="0" applyFont="1" applyFill="1" applyBorder="1" applyAlignment="1">
      <alignment horizontal="center" vertical="center"/>
    </xf>
    <xf numFmtId="176" fontId="49" fillId="0" borderId="4" xfId="0" applyFont="1" applyFill="1" applyBorder="1" applyAlignment="1">
      <alignment horizontal="center" vertical="center"/>
    </xf>
    <xf numFmtId="176" fontId="49" fillId="0" borderId="8" xfId="0" applyFont="1" applyFill="1" applyBorder="1" applyAlignment="1">
      <alignment horizontal="center" vertical="center"/>
    </xf>
    <xf numFmtId="176" fontId="49" fillId="0" borderId="16" xfId="0" applyFont="1" applyFill="1" applyBorder="1" applyAlignment="1">
      <alignment horizontal="center" vertical="center"/>
    </xf>
    <xf numFmtId="176" fontId="49" fillId="0" borderId="3" xfId="0" applyFont="1" applyFill="1" applyBorder="1" applyAlignment="1">
      <alignment horizontal="center" vertical="center"/>
    </xf>
    <xf numFmtId="176" fontId="49" fillId="0" borderId="10" xfId="0" applyFont="1" applyFill="1" applyBorder="1" applyAlignment="1">
      <alignment horizontal="center" vertical="center"/>
    </xf>
    <xf numFmtId="176" fontId="49" fillId="0" borderId="4" xfId="0" applyFont="1" applyFill="1" applyBorder="1" applyAlignment="1">
      <alignment horizontal="center" vertical="center" wrapText="1"/>
    </xf>
    <xf numFmtId="176" fontId="13" fillId="0" borderId="4" xfId="0" applyFont="1" applyFill="1" applyBorder="1" applyAlignment="1">
      <alignment horizontal="center" vertical="center"/>
    </xf>
    <xf numFmtId="176" fontId="13" fillId="0" borderId="10" xfId="0" applyFont="1" applyFill="1" applyBorder="1" applyAlignment="1">
      <alignment horizontal="center" vertical="center"/>
    </xf>
    <xf numFmtId="176" fontId="13" fillId="0" borderId="2" xfId="0" applyFont="1" applyFill="1" applyBorder="1" applyAlignment="1">
      <alignment horizontal="center" vertical="center"/>
    </xf>
    <xf numFmtId="176" fontId="13" fillId="0" borderId="9" xfId="0" applyFont="1" applyFill="1" applyBorder="1" applyAlignment="1">
      <alignment horizontal="center" vertical="center"/>
    </xf>
    <xf numFmtId="176" fontId="13" fillId="0" borderId="5" xfId="0" applyFont="1" applyFill="1" applyBorder="1" applyAlignment="1">
      <alignment horizontal="center" vertical="center" wrapText="1"/>
    </xf>
    <xf numFmtId="176" fontId="13" fillId="0" borderId="5" xfId="0" applyFont="1" applyFill="1" applyBorder="1" applyAlignment="1">
      <alignment horizontal="center" vertical="center"/>
    </xf>
    <xf numFmtId="176" fontId="9" fillId="0" borderId="0" xfId="0" applyFont="1" applyFill="1" applyBorder="1" applyAlignment="1">
      <alignment horizontal="right" vertical="center"/>
    </xf>
    <xf numFmtId="176" fontId="7" fillId="0" borderId="0" xfId="0" applyFont="1" applyFill="1" applyBorder="1" applyAlignment="1">
      <alignment horizontal="right" vertical="center"/>
    </xf>
    <xf numFmtId="176" fontId="9" fillId="0" borderId="0" xfId="0" applyFont="1" applyFill="1">
      <alignment horizontal="right"/>
    </xf>
    <xf numFmtId="176" fontId="9" fillId="0" borderId="0" xfId="0" applyFont="1" applyFill="1" applyProtection="1">
      <alignment horizontal="right"/>
    </xf>
    <xf numFmtId="176" fontId="0" fillId="0" borderId="0" xfId="0" applyFill="1">
      <alignment horizontal="right"/>
    </xf>
    <xf numFmtId="176" fontId="0" fillId="0" borderId="0" xfId="0" applyFill="1" applyBorder="1">
      <alignment horizontal="right"/>
    </xf>
    <xf numFmtId="176" fontId="16" fillId="0" borderId="0" xfId="0" applyFont="1" applyFill="1" applyProtection="1">
      <alignment horizontal="right"/>
    </xf>
    <xf numFmtId="176" fontId="16" fillId="0" borderId="0" xfId="0" applyFont="1" applyFill="1" applyAlignment="1" applyProtection="1">
      <alignment horizontal="centerContinuous"/>
    </xf>
    <xf numFmtId="176" fontId="16" fillId="0" borderId="0" xfId="0" applyFont="1" applyFill="1" applyBorder="1" applyAlignment="1" applyProtection="1">
      <alignment horizontal="centerContinuous"/>
    </xf>
    <xf numFmtId="176" fontId="6" fillId="0" borderId="0" xfId="0" applyFont="1" applyFill="1" applyProtection="1">
      <alignment horizontal="right"/>
    </xf>
    <xf numFmtId="176" fontId="6" fillId="0" borderId="0" xfId="0" applyFont="1" applyFill="1" applyBorder="1" applyProtection="1">
      <alignment horizontal="right"/>
    </xf>
    <xf numFmtId="176" fontId="11" fillId="0" borderId="0" xfId="0" applyFont="1" applyFill="1" applyAlignment="1" applyProtection="1">
      <alignment horizontal="center" vertical="center"/>
    </xf>
    <xf numFmtId="176" fontId="12" fillId="0" borderId="16" xfId="0" applyFont="1" applyFill="1" applyBorder="1" applyAlignment="1" applyProtection="1">
      <alignment horizontal="center" vertical="center"/>
    </xf>
    <xf numFmtId="176" fontId="12" fillId="0" borderId="16" xfId="0" applyFont="1" applyFill="1" applyBorder="1" applyAlignment="1" applyProtection="1">
      <alignment horizontal="center" vertical="center" wrapText="1"/>
    </xf>
    <xf numFmtId="176" fontId="11" fillId="0" borderId="9" xfId="0" applyFont="1" applyFill="1" applyBorder="1" applyAlignment="1" applyProtection="1">
      <alignment horizontal="center" vertical="center" wrapText="1"/>
    </xf>
    <xf numFmtId="176" fontId="9" fillId="0" borderId="0" xfId="0" applyFont="1" applyFill="1" applyBorder="1" applyProtection="1">
      <alignment horizontal="right"/>
    </xf>
    <xf numFmtId="176" fontId="0" fillId="0" borderId="0" xfId="0" applyFill="1" applyProtection="1">
      <alignment horizontal="right"/>
    </xf>
    <xf numFmtId="176" fontId="0" fillId="0" borderId="0" xfId="0" applyFill="1" applyBorder="1" applyProtection="1">
      <alignment horizontal="right"/>
    </xf>
    <xf numFmtId="176" fontId="6" fillId="0" borderId="0" xfId="0" applyFont="1" applyFill="1" applyAlignment="1" applyProtection="1">
      <alignment horizontal="left"/>
    </xf>
    <xf numFmtId="176" fontId="11" fillId="0" borderId="0" xfId="0" applyFont="1" applyFill="1" applyAlignment="1" applyProtection="1">
      <alignment horizontal="right" vertical="center"/>
    </xf>
    <xf numFmtId="176" fontId="7" fillId="0" borderId="0" xfId="0" applyFont="1" applyFill="1" applyAlignment="1" applyProtection="1">
      <alignment horizontal="right" vertical="center"/>
    </xf>
    <xf numFmtId="176" fontId="15" fillId="0" borderId="0" xfId="0" applyFont="1" applyFill="1" applyProtection="1">
      <alignment horizontal="right"/>
    </xf>
    <xf numFmtId="176" fontId="13" fillId="0" borderId="3" xfId="0" applyFont="1" applyFill="1" applyBorder="1" applyAlignment="1" applyProtection="1">
      <alignment horizontal="center" vertical="center"/>
    </xf>
    <xf numFmtId="176" fontId="13" fillId="0" borderId="10" xfId="0" applyFont="1" applyFill="1" applyBorder="1" applyAlignment="1" applyProtection="1">
      <alignment horizontal="center" vertical="center"/>
    </xf>
    <xf numFmtId="176" fontId="13" fillId="0" borderId="4" xfId="0" applyFont="1" applyFill="1" applyBorder="1" applyAlignment="1" applyProtection="1">
      <alignment horizontal="center" vertical="center"/>
    </xf>
    <xf numFmtId="176" fontId="13" fillId="0" borderId="9" xfId="0" applyFont="1" applyFill="1" applyBorder="1" applyAlignment="1" applyProtection="1">
      <alignment horizontal="center" vertical="center"/>
    </xf>
    <xf numFmtId="176" fontId="49" fillId="0" borderId="10" xfId="0" applyFont="1" applyFill="1" applyBorder="1" applyAlignment="1" applyProtection="1">
      <alignment horizontal="centerContinuous" vertical="center"/>
    </xf>
    <xf numFmtId="176" fontId="13" fillId="0" borderId="10" xfId="0" applyFont="1" applyFill="1" applyBorder="1" applyAlignment="1" applyProtection="1">
      <alignment horizontal="centerContinuous" vertical="center"/>
    </xf>
    <xf numFmtId="176" fontId="15" fillId="0" borderId="0" xfId="0" applyFont="1" applyFill="1">
      <alignment horizontal="right"/>
    </xf>
    <xf numFmtId="176" fontId="49" fillId="0" borderId="10" xfId="0" applyFont="1" applyFill="1" applyBorder="1" applyAlignment="1" applyProtection="1">
      <alignment horizontal="center" vertical="center"/>
    </xf>
    <xf numFmtId="176" fontId="9" fillId="0" borderId="0" xfId="0" applyFont="1" applyFill="1" applyBorder="1" applyAlignment="1" applyProtection="1">
      <alignment horizontal="centerContinuous" vertical="center"/>
    </xf>
    <xf numFmtId="176" fontId="15" fillId="0" borderId="0" xfId="0" applyFont="1" applyFill="1" applyBorder="1" applyProtection="1">
      <alignment horizontal="right"/>
    </xf>
    <xf numFmtId="176" fontId="16" fillId="0" borderId="0" xfId="0" applyFont="1" applyFill="1" applyBorder="1" applyProtection="1">
      <alignment horizontal="right"/>
    </xf>
    <xf numFmtId="176" fontId="11" fillId="0" borderId="0" xfId="0" applyFont="1" applyFill="1" applyBorder="1" applyAlignment="1" applyProtection="1">
      <alignment horizontal="centerContinuous" vertical="center"/>
    </xf>
    <xf numFmtId="176" fontId="11" fillId="0" borderId="0" xfId="0" applyFont="1" applyFill="1" applyAlignment="1" applyProtection="1">
      <alignment horizontal="centerContinuous" vertical="center"/>
    </xf>
    <xf numFmtId="176" fontId="11" fillId="0" borderId="12" xfId="0" applyFont="1" applyFill="1" applyBorder="1" applyAlignment="1" applyProtection="1">
      <alignment horizontal="centerContinuous" vertical="center"/>
    </xf>
    <xf numFmtId="176" fontId="11" fillId="0" borderId="18" xfId="0" applyFont="1" applyFill="1" applyBorder="1" applyAlignment="1" applyProtection="1">
      <alignment horizontal="centerContinuous" vertical="center"/>
    </xf>
    <xf numFmtId="176" fontId="12" fillId="0" borderId="10" xfId="0" applyFont="1" applyFill="1" applyBorder="1" applyAlignment="1" applyProtection="1">
      <alignment horizontal="center" vertical="center"/>
    </xf>
    <xf numFmtId="176" fontId="12" fillId="0" borderId="4" xfId="0" applyFont="1" applyFill="1" applyBorder="1" applyAlignment="1" applyProtection="1">
      <alignment horizontal="center" vertical="center"/>
    </xf>
    <xf numFmtId="176" fontId="11" fillId="0" borderId="9" xfId="0" applyFont="1" applyFill="1" applyBorder="1" applyAlignment="1" applyProtection="1">
      <alignment horizontal="centerContinuous" vertical="center"/>
    </xf>
    <xf numFmtId="176" fontId="7" fillId="0" borderId="0" xfId="0" applyFont="1" applyFill="1" applyBorder="1" applyAlignment="1" applyProtection="1">
      <alignment horizontal="centerContinuous" vertical="center"/>
    </xf>
    <xf numFmtId="176" fontId="13" fillId="0" borderId="0" xfId="0" applyFont="1" applyFill="1" applyAlignment="1" applyProtection="1">
      <alignment horizontal="right" vertical="center"/>
    </xf>
    <xf numFmtId="176" fontId="11" fillId="0" borderId="17" xfId="0" applyFont="1" applyFill="1" applyBorder="1" applyAlignment="1" applyProtection="1">
      <alignment horizontal="centerContinuous" vertical="center"/>
    </xf>
    <xf numFmtId="176" fontId="11" fillId="0" borderId="2" xfId="0" applyFont="1" applyFill="1" applyBorder="1" applyAlignment="1" applyProtection="1">
      <alignment horizontal="centerContinuous" vertical="center"/>
    </xf>
    <xf numFmtId="176" fontId="11" fillId="0" borderId="5" xfId="0" applyFont="1" applyFill="1" applyBorder="1" applyAlignment="1" applyProtection="1">
      <alignment horizontal="centerContinuous" vertical="center" wrapText="1"/>
    </xf>
    <xf numFmtId="176" fontId="15" fillId="0" borderId="0" xfId="0" applyFont="1" applyFill="1" applyBorder="1" applyAlignment="1" applyProtection="1">
      <alignment horizontal="right" vertical="center"/>
    </xf>
    <xf numFmtId="176" fontId="52" fillId="0" borderId="0" xfId="0" applyFont="1" applyFill="1" applyAlignment="1" applyProtection="1">
      <alignment horizontal="right" vertical="center"/>
    </xf>
    <xf numFmtId="177" fontId="51" fillId="0" borderId="0" xfId="0" quotePrefix="1" applyNumberFormat="1" applyFont="1" applyFill="1" applyBorder="1" applyAlignment="1" applyProtection="1">
      <alignment horizontal="center" vertical="center"/>
    </xf>
    <xf numFmtId="176" fontId="5" fillId="0" borderId="0" xfId="0" applyFont="1" applyFill="1" applyProtection="1">
      <alignment horizontal="right"/>
    </xf>
    <xf numFmtId="176" fontId="12" fillId="0" borderId="0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right" vertical="center"/>
    </xf>
    <xf numFmtId="176" fontId="12" fillId="0" borderId="9" xfId="0" applyFont="1" applyFill="1" applyBorder="1" applyAlignment="1" applyProtection="1">
      <alignment horizontal="center" vertical="center" wrapText="1"/>
    </xf>
    <xf numFmtId="176" fontId="11" fillId="0" borderId="13" xfId="0" applyFont="1" applyFill="1" applyBorder="1" applyAlignment="1" applyProtection="1">
      <alignment horizontal="centerContinuous" vertical="center"/>
    </xf>
    <xf numFmtId="177" fontId="9" fillId="0" borderId="3" xfId="0" applyNumberFormat="1" applyFont="1" applyFill="1" applyBorder="1" applyAlignment="1" applyProtection="1">
      <alignment horizontal="center" vertical="center"/>
    </xf>
    <xf numFmtId="176" fontId="9" fillId="0" borderId="0" xfId="0" applyFont="1" applyFill="1" applyBorder="1" applyAlignment="1" applyProtection="1">
      <alignment horizontal="right" vertical="center"/>
    </xf>
    <xf numFmtId="176" fontId="6" fillId="0" borderId="0" xfId="0" applyFont="1" applyFill="1" applyBorder="1" applyAlignment="1" applyProtection="1">
      <alignment horizontal="right"/>
    </xf>
    <xf numFmtId="176" fontId="12" fillId="0" borderId="7" xfId="0" applyFont="1" applyFill="1" applyBorder="1" applyAlignment="1" applyProtection="1">
      <alignment vertical="center"/>
    </xf>
    <xf numFmtId="176" fontId="15" fillId="0" borderId="0" xfId="0" applyFont="1" applyFill="1" applyAlignment="1" applyProtection="1">
      <alignment horizontal="right" vertical="center"/>
    </xf>
    <xf numFmtId="176" fontId="9" fillId="0" borderId="0" xfId="0" applyFont="1" applyFill="1" applyBorder="1" applyAlignment="1" applyProtection="1"/>
    <xf numFmtId="178" fontId="7" fillId="0" borderId="0" xfId="0" applyNumberFormat="1" applyFont="1" applyFill="1" applyBorder="1" applyAlignment="1" applyProtection="1">
      <alignment horizontal="right" vertical="center"/>
    </xf>
    <xf numFmtId="176" fontId="8" fillId="0" borderId="0" xfId="0" applyFont="1" applyFill="1" applyAlignment="1" applyProtection="1">
      <alignment horizontal="right" vertical="center"/>
    </xf>
    <xf numFmtId="176" fontId="6" fillId="0" borderId="0" xfId="0" applyFont="1" applyFill="1" applyBorder="1" applyAlignment="1" applyProtection="1">
      <alignment horizontal="left"/>
    </xf>
    <xf numFmtId="176" fontId="49" fillId="0" borderId="0" xfId="0" applyFont="1" applyFill="1" applyAlignment="1" applyProtection="1">
      <alignment horizontal="center" vertical="center"/>
    </xf>
    <xf numFmtId="176" fontId="12" fillId="0" borderId="0" xfId="0" applyFont="1" applyFill="1" applyAlignment="1" applyProtection="1">
      <alignment horizontal="center" vertical="center"/>
    </xf>
    <xf numFmtId="177" fontId="11" fillId="0" borderId="1" xfId="0" quotePrefix="1" applyNumberFormat="1" applyFont="1" applyFill="1" applyBorder="1" applyAlignment="1" applyProtection="1">
      <alignment horizontal="center" vertical="center"/>
    </xf>
    <xf numFmtId="176" fontId="51" fillId="0" borderId="0" xfId="0" applyFont="1" applyFill="1" applyAlignment="1" applyProtection="1">
      <alignment horizontal="right" vertical="center"/>
    </xf>
    <xf numFmtId="176" fontId="6" fillId="0" borderId="0" xfId="0" applyFont="1" applyFill="1" applyBorder="1" applyAlignment="1" applyProtection="1"/>
    <xf numFmtId="176" fontId="5" fillId="0" borderId="0" xfId="0" applyFont="1" applyFill="1" applyAlignment="1" applyProtection="1">
      <alignment horizontal="left"/>
    </xf>
    <xf numFmtId="176" fontId="11" fillId="0" borderId="2" xfId="0" applyFont="1" applyFill="1" applyBorder="1" applyAlignment="1" applyProtection="1">
      <alignment horizontal="centerContinuous" vertical="center" wrapText="1"/>
    </xf>
    <xf numFmtId="176" fontId="16" fillId="0" borderId="0" xfId="272" applyFont="1" applyFill="1" applyAlignment="1" applyProtection="1">
      <alignment horizontal="centerContinuous"/>
    </xf>
    <xf numFmtId="176" fontId="16" fillId="0" borderId="0" xfId="272" applyFont="1" applyFill="1" applyProtection="1">
      <alignment horizontal="right"/>
    </xf>
    <xf numFmtId="176" fontId="11" fillId="0" borderId="0" xfId="272" applyFont="1" applyFill="1" applyAlignment="1" applyProtection="1">
      <alignment horizontal="right" vertical="center"/>
    </xf>
    <xf numFmtId="176" fontId="11" fillId="0" borderId="3" xfId="272" applyFont="1" applyFill="1" applyBorder="1" applyAlignment="1" applyProtection="1">
      <alignment horizontal="center" vertical="center"/>
    </xf>
    <xf numFmtId="176" fontId="12" fillId="0" borderId="9" xfId="272" applyFont="1" applyFill="1" applyBorder="1" applyAlignment="1" applyProtection="1">
      <alignment horizontal="center" vertical="center" wrapText="1"/>
    </xf>
    <xf numFmtId="176" fontId="12" fillId="0" borderId="2" xfId="272" applyFont="1" applyFill="1" applyBorder="1" applyAlignment="1" applyProtection="1">
      <alignment horizontal="center" vertical="center" wrapText="1"/>
    </xf>
    <xf numFmtId="176" fontId="12" fillId="0" borderId="5" xfId="272" applyFont="1" applyFill="1" applyBorder="1" applyAlignment="1" applyProtection="1">
      <alignment horizontal="center" vertical="center" wrapText="1"/>
    </xf>
    <xf numFmtId="176" fontId="12" fillId="0" borderId="13" xfId="272" applyFont="1" applyFill="1" applyBorder="1" applyAlignment="1" applyProtection="1">
      <alignment horizontal="center" vertical="center" wrapText="1"/>
    </xf>
    <xf numFmtId="176" fontId="9" fillId="0" borderId="0" xfId="272" applyFont="1" applyFill="1" applyAlignment="1" applyProtection="1">
      <alignment horizontal="right" vertical="center"/>
    </xf>
    <xf numFmtId="176" fontId="7" fillId="0" borderId="0" xfId="272" applyFont="1" applyFill="1" applyAlignment="1" applyProtection="1">
      <alignment horizontal="right" vertical="center"/>
    </xf>
    <xf numFmtId="176" fontId="3" fillId="0" borderId="0" xfId="272" applyFill="1" applyProtection="1">
      <alignment horizontal="right"/>
    </xf>
    <xf numFmtId="176" fontId="55" fillId="0" borderId="0" xfId="272" applyFont="1" applyFill="1" applyProtection="1">
      <alignment horizontal="right"/>
    </xf>
    <xf numFmtId="176" fontId="12" fillId="0" borderId="3" xfId="0" applyFont="1" applyFill="1" applyBorder="1" applyAlignment="1">
      <alignment horizontal="center" vertical="center"/>
    </xf>
    <xf numFmtId="176" fontId="12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76" fontId="9" fillId="0" borderId="0" xfId="0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14" fillId="0" borderId="0" xfId="0" applyFont="1" applyFill="1" applyAlignment="1" applyProtection="1">
      <alignment horizontal="right" vertical="center"/>
    </xf>
    <xf numFmtId="41" fontId="9" fillId="0" borderId="0" xfId="0" applyNumberFormat="1" applyFont="1" applyFill="1" applyBorder="1" applyAlignment="1" applyProtection="1">
      <alignment horizontal="center" wrapText="1"/>
    </xf>
    <xf numFmtId="176" fontId="56" fillId="0" borderId="0" xfId="0" applyFont="1" applyFill="1" applyBorder="1" applyProtection="1">
      <alignment horizontal="right"/>
    </xf>
    <xf numFmtId="176" fontId="56" fillId="0" borderId="0" xfId="0" applyFont="1" applyFill="1" applyProtection="1">
      <alignment horizontal="right"/>
    </xf>
    <xf numFmtId="176" fontId="9" fillId="0" borderId="0" xfId="272" applyFont="1" applyFill="1" applyBorder="1" applyAlignment="1" applyProtection="1">
      <alignment horizontal="right" vertical="center"/>
    </xf>
    <xf numFmtId="176" fontId="56" fillId="0" borderId="0" xfId="0" applyFont="1" applyFill="1" applyAlignment="1" applyProtection="1">
      <alignment horizontal="left" vertical="center"/>
    </xf>
    <xf numFmtId="176" fontId="56" fillId="0" borderId="0" xfId="0" applyFont="1" applyFill="1" applyAlignment="1" applyProtection="1">
      <alignment horizontal="right" vertical="center"/>
    </xf>
    <xf numFmtId="176" fontId="0" fillId="0" borderId="0" xfId="0" applyFont="1" applyFill="1" applyBorder="1">
      <alignment horizontal="right"/>
    </xf>
    <xf numFmtId="176" fontId="14" fillId="0" borderId="0" xfId="0" applyFont="1" applyFill="1" applyAlignment="1">
      <alignment horizontal="right" vertical="center"/>
    </xf>
    <xf numFmtId="176" fontId="14" fillId="0" borderId="0" xfId="0" applyFont="1" applyFill="1" applyBorder="1" applyAlignment="1">
      <alignment vertical="center"/>
    </xf>
    <xf numFmtId="176" fontId="56" fillId="0" borderId="0" xfId="0" applyFont="1" applyFill="1" applyAlignment="1">
      <alignment horizontal="right" vertical="center"/>
    </xf>
    <xf numFmtId="176" fontId="0" fillId="0" borderId="0" xfId="0" applyFont="1" applyFill="1" applyAlignment="1" applyProtection="1">
      <alignment horizontal="right" vertical="center"/>
    </xf>
    <xf numFmtId="176" fontId="56" fillId="0" borderId="0" xfId="272" applyFont="1" applyFill="1" applyAlignment="1" applyProtection="1">
      <alignment horizontal="right" vertical="center"/>
    </xf>
    <xf numFmtId="176" fontId="0" fillId="0" borderId="0" xfId="0" applyFont="1" applyFill="1" applyAlignment="1">
      <alignment horizontal="right" vertical="center"/>
    </xf>
    <xf numFmtId="176" fontId="30" fillId="0" borderId="0" xfId="0" applyFont="1" applyFill="1" applyAlignment="1">
      <alignment vertical="center"/>
    </xf>
    <xf numFmtId="176" fontId="12" fillId="0" borderId="0" xfId="272" applyFont="1" applyFill="1" applyBorder="1" applyAlignment="1" applyProtection="1">
      <alignment horizontal="center" vertical="center"/>
    </xf>
    <xf numFmtId="176" fontId="13" fillId="0" borderId="17" xfId="0" applyFont="1" applyFill="1" applyBorder="1" applyAlignment="1">
      <alignment horizontal="center" vertical="center"/>
    </xf>
    <xf numFmtId="176" fontId="11" fillId="0" borderId="4" xfId="0" applyFont="1" applyFill="1" applyBorder="1" applyAlignment="1" applyProtection="1">
      <alignment horizontal="center" vertical="center"/>
    </xf>
    <xf numFmtId="176" fontId="11" fillId="0" borderId="0" xfId="0" applyFont="1" applyFill="1" applyBorder="1" applyAlignment="1" applyProtection="1">
      <alignment horizontal="center" vertical="center"/>
    </xf>
    <xf numFmtId="0" fontId="30" fillId="0" borderId="0" xfId="281" applyFont="1" applyFill="1" applyAlignment="1">
      <alignment vertical="top"/>
    </xf>
    <xf numFmtId="0" fontId="30" fillId="0" borderId="0" xfId="281" applyFont="1" applyFill="1">
      <alignment vertical="center"/>
    </xf>
    <xf numFmtId="0" fontId="30" fillId="0" borderId="0" xfId="281" applyFont="1" applyFill="1" applyBorder="1">
      <alignment vertical="center"/>
    </xf>
    <xf numFmtId="176" fontId="11" fillId="0" borderId="5" xfId="0" applyFont="1" applyFill="1" applyBorder="1" applyAlignment="1" applyProtection="1">
      <alignment horizontal="center" vertical="center" shrinkToFit="1"/>
    </xf>
    <xf numFmtId="176" fontId="0" fillId="0" borderId="0" xfId="0" applyFont="1" applyFill="1">
      <alignment horizontal="right"/>
    </xf>
    <xf numFmtId="176" fontId="13" fillId="0" borderId="9" xfId="0" applyFont="1" applyFill="1" applyBorder="1" applyAlignment="1">
      <alignment horizontal="center" vertical="center" wrapText="1"/>
    </xf>
    <xf numFmtId="176" fontId="11" fillId="0" borderId="2" xfId="0" applyFont="1" applyFill="1" applyBorder="1" applyAlignment="1" applyProtection="1">
      <alignment horizontal="center" vertical="center"/>
    </xf>
    <xf numFmtId="176" fontId="11" fillId="0" borderId="2" xfId="272" applyFont="1" applyFill="1" applyBorder="1" applyAlignment="1" applyProtection="1">
      <alignment horizontal="center" vertical="center"/>
    </xf>
    <xf numFmtId="176" fontId="13" fillId="0" borderId="2" xfId="0" applyFont="1" applyFill="1" applyBorder="1" applyAlignment="1" applyProtection="1">
      <alignment horizontal="center" vertical="center"/>
    </xf>
    <xf numFmtId="41" fontId="53" fillId="0" borderId="1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quotePrefix="1" applyNumberFormat="1" applyFont="1" applyFill="1" applyBorder="1" applyAlignment="1" applyProtection="1">
      <alignment horizontal="centerContinuous" vertical="center"/>
    </xf>
    <xf numFmtId="176" fontId="56" fillId="0" borderId="0" xfId="0" applyFont="1" applyFill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4" xfId="0" applyNumberFormat="1" applyFont="1" applyFill="1" applyBorder="1" applyAlignment="1">
      <alignment horizontal="center" vertical="center"/>
    </xf>
    <xf numFmtId="176" fontId="11" fillId="0" borderId="0" xfId="0" applyFont="1" applyFill="1" applyBorder="1" applyAlignment="1">
      <alignment horizontal="center" vertical="center"/>
    </xf>
    <xf numFmtId="176" fontId="11" fillId="0" borderId="3" xfId="0" applyFont="1" applyFill="1" applyBorder="1" applyAlignment="1">
      <alignment horizontal="center" vertical="center"/>
    </xf>
    <xf numFmtId="176" fontId="11" fillId="0" borderId="1" xfId="0" applyFont="1" applyFill="1" applyBorder="1" applyAlignment="1">
      <alignment horizontal="center" vertical="center"/>
    </xf>
    <xf numFmtId="176" fontId="11" fillId="0" borderId="5" xfId="0" applyFont="1" applyFill="1" applyBorder="1" applyAlignment="1">
      <alignment horizontal="center" vertical="center"/>
    </xf>
    <xf numFmtId="176" fontId="11" fillId="0" borderId="4" xfId="0" applyFont="1" applyFill="1" applyBorder="1" applyAlignment="1">
      <alignment horizontal="center" vertical="center"/>
    </xf>
    <xf numFmtId="176" fontId="11" fillId="0" borderId="5" xfId="0" applyFont="1" applyFill="1" applyBorder="1" applyAlignment="1" applyProtection="1">
      <alignment horizontal="center" vertical="center" wrapText="1"/>
    </xf>
    <xf numFmtId="176" fontId="11" fillId="0" borderId="2" xfId="0" applyFont="1" applyFill="1" applyBorder="1" applyAlignment="1" applyProtection="1">
      <alignment horizontal="center" vertical="center" wrapText="1"/>
    </xf>
    <xf numFmtId="176" fontId="11" fillId="0" borderId="8" xfId="0" applyFont="1" applyFill="1" applyBorder="1" applyAlignment="1" applyProtection="1">
      <alignment horizontal="center" vertical="center"/>
    </xf>
    <xf numFmtId="176" fontId="12" fillId="0" borderId="8" xfId="0" applyFont="1" applyFill="1" applyBorder="1" applyAlignment="1" applyProtection="1">
      <alignment horizontal="center" vertical="center" wrapText="1"/>
    </xf>
    <xf numFmtId="176" fontId="11" fillId="0" borderId="4" xfId="0" applyFont="1" applyFill="1" applyBorder="1" applyAlignment="1" applyProtection="1">
      <alignment horizontal="center" vertical="center" wrapText="1"/>
    </xf>
    <xf numFmtId="176" fontId="11" fillId="0" borderId="3" xfId="0" applyFont="1" applyFill="1" applyBorder="1" applyAlignment="1" applyProtection="1">
      <alignment horizontal="center" vertical="center" wrapText="1"/>
    </xf>
    <xf numFmtId="176" fontId="11" fillId="0" borderId="0" xfId="0" applyFont="1" applyFill="1" applyBorder="1" applyAlignment="1" applyProtection="1">
      <alignment horizontal="center" vertical="center" wrapText="1"/>
    </xf>
    <xf numFmtId="176" fontId="11" fillId="0" borderId="1" xfId="0" applyFont="1" applyFill="1" applyBorder="1" applyAlignment="1" applyProtection="1">
      <alignment horizontal="center" vertical="center" wrapText="1"/>
    </xf>
    <xf numFmtId="176" fontId="11" fillId="0" borderId="10" xfId="0" applyFont="1" applyFill="1" applyBorder="1" applyAlignment="1" applyProtection="1">
      <alignment horizontal="center" vertical="center"/>
    </xf>
    <xf numFmtId="176" fontId="11" fillId="0" borderId="3" xfId="0" applyFont="1" applyFill="1" applyBorder="1" applyAlignment="1" applyProtection="1">
      <alignment horizontal="center" vertical="center"/>
    </xf>
    <xf numFmtId="176" fontId="11" fillId="0" borderId="2" xfId="0" applyFont="1" applyFill="1" applyBorder="1" applyAlignment="1" applyProtection="1">
      <alignment horizontal="center" vertical="center"/>
    </xf>
    <xf numFmtId="176" fontId="11" fillId="0" borderId="9" xfId="0" applyFont="1" applyFill="1" applyBorder="1" applyAlignment="1" applyProtection="1">
      <alignment horizontal="center" vertical="center"/>
    </xf>
    <xf numFmtId="176" fontId="12" fillId="0" borderId="6" xfId="0" applyFont="1" applyFill="1" applyBorder="1" applyAlignment="1" applyProtection="1">
      <alignment horizontal="center" vertical="center" wrapText="1"/>
    </xf>
    <xf numFmtId="0" fontId="60" fillId="0" borderId="0" xfId="281" applyFont="1" applyFill="1" applyBorder="1" applyAlignment="1">
      <alignment horizontal="left" vertical="top"/>
    </xf>
    <xf numFmtId="176" fontId="11" fillId="0" borderId="5" xfId="0" applyFont="1" applyFill="1" applyBorder="1" applyAlignment="1" applyProtection="1">
      <alignment horizontal="center" vertical="center"/>
    </xf>
    <xf numFmtId="176" fontId="11" fillId="0" borderId="1" xfId="0" applyFont="1" applyFill="1" applyBorder="1" applyAlignment="1" applyProtection="1">
      <alignment horizontal="center" vertical="center"/>
    </xf>
    <xf numFmtId="176" fontId="12" fillId="0" borderId="7" xfId="0" applyFont="1" applyFill="1" applyBorder="1" applyAlignment="1" applyProtection="1">
      <alignment horizontal="center" vertical="center"/>
    </xf>
    <xf numFmtId="176" fontId="12" fillId="0" borderId="18" xfId="0" applyFont="1" applyFill="1" applyBorder="1" applyAlignment="1" applyProtection="1">
      <alignment horizontal="center" vertical="center" wrapText="1"/>
    </xf>
    <xf numFmtId="176" fontId="12" fillId="0" borderId="12" xfId="0" applyFont="1" applyFill="1" applyBorder="1" applyAlignment="1" applyProtection="1">
      <alignment horizontal="center" vertical="center" wrapText="1"/>
    </xf>
    <xf numFmtId="176" fontId="11" fillId="0" borderId="8" xfId="0" applyFont="1" applyFill="1" applyBorder="1" applyAlignment="1" applyProtection="1">
      <alignment horizontal="center" vertical="center"/>
    </xf>
    <xf numFmtId="176" fontId="12" fillId="0" borderId="8" xfId="0" applyFont="1" applyFill="1" applyBorder="1" applyAlignment="1" applyProtection="1">
      <alignment horizontal="center" vertical="center"/>
    </xf>
    <xf numFmtId="176" fontId="12" fillId="0" borderId="8" xfId="0" applyFont="1" applyFill="1" applyBorder="1" applyAlignment="1" applyProtection="1">
      <alignment horizontal="center" vertical="center" wrapText="1"/>
    </xf>
    <xf numFmtId="176" fontId="12" fillId="0" borderId="5" xfId="0" applyFont="1" applyFill="1" applyBorder="1" applyAlignment="1" applyProtection="1">
      <alignment horizontal="center" vertical="center" wrapText="1"/>
    </xf>
    <xf numFmtId="176" fontId="11" fillId="0" borderId="4" xfId="0" applyFont="1" applyFill="1" applyBorder="1" applyAlignment="1" applyProtection="1">
      <alignment horizontal="center" vertical="center" wrapText="1"/>
    </xf>
    <xf numFmtId="176" fontId="11" fillId="0" borderId="7" xfId="0" applyFont="1" applyFill="1" applyBorder="1" applyAlignment="1" applyProtection="1">
      <alignment horizontal="center" vertical="center" wrapText="1"/>
    </xf>
    <xf numFmtId="176" fontId="11" fillId="0" borderId="0" xfId="0" applyFont="1" applyFill="1" applyBorder="1" applyAlignment="1" applyProtection="1">
      <alignment horizontal="center" vertical="center" wrapText="1"/>
    </xf>
    <xf numFmtId="176" fontId="11" fillId="0" borderId="3" xfId="0" applyFont="1" applyFill="1" applyBorder="1" applyAlignment="1" applyProtection="1">
      <alignment horizontal="center" vertical="center"/>
    </xf>
    <xf numFmtId="176" fontId="11" fillId="0" borderId="2" xfId="0" applyFont="1" applyFill="1" applyBorder="1" applyAlignment="1" applyProtection="1">
      <alignment horizontal="center" vertical="center"/>
    </xf>
    <xf numFmtId="176" fontId="12" fillId="0" borderId="2" xfId="0" applyFont="1" applyFill="1" applyBorder="1" applyAlignment="1" applyProtection="1">
      <alignment horizontal="center" vertical="center" wrapText="1"/>
    </xf>
    <xf numFmtId="176" fontId="12" fillId="0" borderId="4" xfId="272" applyFont="1" applyFill="1" applyBorder="1" applyAlignment="1" applyProtection="1">
      <alignment horizontal="center" vertical="center"/>
    </xf>
    <xf numFmtId="176" fontId="12" fillId="0" borderId="3" xfId="272" applyFont="1" applyFill="1" applyBorder="1" applyAlignment="1" applyProtection="1">
      <alignment horizontal="center" vertical="center"/>
    </xf>
    <xf numFmtId="176" fontId="9" fillId="0" borderId="0" xfId="0" applyFont="1" applyFill="1" applyBorder="1" applyAlignment="1" applyProtection="1">
      <alignment horizontal="center" vertical="center"/>
    </xf>
    <xf numFmtId="176" fontId="11" fillId="0" borderId="5" xfId="0" applyFont="1" applyFill="1" applyBorder="1" applyAlignment="1" applyProtection="1">
      <alignment horizontal="center" vertical="center"/>
    </xf>
    <xf numFmtId="176" fontId="11" fillId="0" borderId="1" xfId="0" applyFont="1" applyFill="1" applyBorder="1" applyAlignment="1" applyProtection="1">
      <alignment horizontal="center" vertical="center"/>
    </xf>
    <xf numFmtId="176" fontId="9" fillId="0" borderId="4" xfId="0" applyFont="1" applyFill="1" applyBorder="1" applyAlignment="1" applyProtection="1">
      <alignment horizontal="center" vertical="center"/>
    </xf>
    <xf numFmtId="176" fontId="13" fillId="0" borderId="5" xfId="0" applyFont="1" applyFill="1" applyBorder="1" applyAlignment="1" applyProtection="1">
      <alignment horizontal="center" vertical="center"/>
    </xf>
    <xf numFmtId="176" fontId="13" fillId="0" borderId="2" xfId="0" applyFont="1" applyFill="1" applyBorder="1" applyAlignment="1" applyProtection="1">
      <alignment horizontal="center" vertical="center"/>
    </xf>
    <xf numFmtId="176" fontId="46" fillId="0" borderId="0" xfId="0" applyFont="1" applyFill="1" applyAlignment="1">
      <alignment horizontal="left" vertical="center"/>
    </xf>
    <xf numFmtId="176" fontId="46" fillId="0" borderId="0" xfId="0" applyFont="1" applyFill="1" applyAlignment="1">
      <alignment horizontal="right" vertical="center"/>
    </xf>
    <xf numFmtId="176" fontId="46" fillId="0" borderId="0" xfId="0" applyFont="1" applyFill="1" applyBorder="1" applyAlignment="1">
      <alignment horizontal="right" vertical="center"/>
    </xf>
    <xf numFmtId="176" fontId="49" fillId="0" borderId="20" xfId="0" applyFont="1" applyFill="1" applyBorder="1" applyAlignment="1">
      <alignment horizontal="center" vertical="center"/>
    </xf>
    <xf numFmtId="176" fontId="49" fillId="0" borderId="24" xfId="0" applyFont="1" applyFill="1" applyBorder="1" applyAlignment="1">
      <alignment horizontal="center" vertical="center" wrapText="1"/>
    </xf>
    <xf numFmtId="176" fontId="13" fillId="0" borderId="3" xfId="0" applyFont="1" applyFill="1" applyBorder="1" applyAlignment="1">
      <alignment horizontal="center"/>
    </xf>
    <xf numFmtId="176" fontId="13" fillId="0" borderId="3" xfId="0" applyFont="1" applyFill="1" applyBorder="1" applyAlignment="1">
      <alignment horizontal="center" vertical="top"/>
    </xf>
    <xf numFmtId="176" fontId="13" fillId="0" borderId="4" xfId="0" applyFont="1" applyFill="1" applyBorder="1" applyAlignment="1">
      <alignment horizontal="center"/>
    </xf>
    <xf numFmtId="176" fontId="13" fillId="0" borderId="4" xfId="0" applyFont="1" applyFill="1" applyBorder="1" applyAlignment="1">
      <alignment horizontal="center" vertical="top" wrapText="1"/>
    </xf>
    <xf numFmtId="0" fontId="12" fillId="0" borderId="3" xfId="0" quotePrefix="1" applyNumberFormat="1" applyFont="1" applyFill="1" applyBorder="1" applyAlignment="1">
      <alignment horizontal="center" vertical="center"/>
    </xf>
    <xf numFmtId="41" fontId="65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66" fillId="0" borderId="0" xfId="0" applyNumberFormat="1" applyFont="1" applyFill="1" applyBorder="1" applyAlignment="1">
      <alignment horizontal="center" vertical="center"/>
    </xf>
    <xf numFmtId="41" fontId="66" fillId="0" borderId="0" xfId="0" applyNumberFormat="1" applyFont="1" applyFill="1" applyBorder="1" applyAlignment="1" applyProtection="1">
      <alignment horizontal="center" vertical="center"/>
      <protection locked="0"/>
    </xf>
    <xf numFmtId="176" fontId="65" fillId="0" borderId="0" xfId="0" applyNumberFormat="1" applyFont="1" applyBorder="1" applyAlignment="1">
      <alignment vertical="center"/>
    </xf>
    <xf numFmtId="0" fontId="67" fillId="0" borderId="2" xfId="0" quotePrefix="1" applyNumberFormat="1" applyFont="1" applyFill="1" applyBorder="1" applyAlignment="1">
      <alignment horizontal="center" vertical="center"/>
    </xf>
    <xf numFmtId="176" fontId="68" fillId="0" borderId="1" xfId="0" applyNumberFormat="1" applyFont="1" applyBorder="1" applyAlignment="1">
      <alignment vertical="center"/>
    </xf>
    <xf numFmtId="176" fontId="46" fillId="0" borderId="0" xfId="0" applyFont="1" applyFill="1" applyAlignment="1">
      <alignment vertical="center"/>
    </xf>
    <xf numFmtId="176" fontId="46" fillId="0" borderId="0" xfId="0" applyFont="1" applyFill="1" applyAlignment="1" applyProtection="1">
      <alignment horizontal="right" vertical="center"/>
    </xf>
    <xf numFmtId="176" fontId="30" fillId="0" borderId="0" xfId="0" applyFont="1" applyFill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 wrapText="1"/>
    </xf>
    <xf numFmtId="0" fontId="67" fillId="0" borderId="2" xfId="0" applyNumberFormat="1" applyFont="1" applyBorder="1" applyAlignment="1">
      <alignment horizontal="center" vertical="center" wrapText="1"/>
    </xf>
    <xf numFmtId="41" fontId="66" fillId="0" borderId="4" xfId="280" applyFont="1" applyBorder="1" applyAlignment="1">
      <alignment horizontal="center" vertical="center"/>
    </xf>
    <xf numFmtId="41" fontId="66" fillId="0" borderId="0" xfId="280" applyFont="1" applyBorder="1" applyAlignment="1">
      <alignment horizontal="center" vertical="center"/>
    </xf>
    <xf numFmtId="41" fontId="72" fillId="0" borderId="1" xfId="280" applyFont="1" applyBorder="1" applyAlignment="1">
      <alignment horizontal="center" vertical="center"/>
    </xf>
    <xf numFmtId="176" fontId="46" fillId="0" borderId="25" xfId="0" applyFont="1" applyBorder="1" applyAlignment="1">
      <alignment vertical="center"/>
    </xf>
    <xf numFmtId="176" fontId="46" fillId="0" borderId="1" xfId="0" applyFont="1" applyBorder="1" applyAlignment="1">
      <alignment vertical="center"/>
    </xf>
    <xf numFmtId="176" fontId="46" fillId="0" borderId="0" xfId="0" applyFont="1" applyBorder="1" applyAlignment="1">
      <alignment horizontal="left" vertical="center" wrapText="1"/>
    </xf>
    <xf numFmtId="176" fontId="9" fillId="0" borderId="23" xfId="0" applyFont="1" applyBorder="1" applyAlignment="1">
      <alignment horizontal="center" vertical="center" wrapText="1"/>
    </xf>
    <xf numFmtId="176" fontId="11" fillId="0" borderId="26" xfId="0" applyFont="1" applyFill="1" applyBorder="1" applyAlignment="1">
      <alignment horizontal="center" vertical="center" wrapText="1"/>
    </xf>
    <xf numFmtId="176" fontId="11" fillId="0" borderId="21" xfId="0" applyFont="1" applyFill="1" applyBorder="1" applyAlignment="1">
      <alignment horizontal="center" vertical="center" wrapText="1"/>
    </xf>
    <xf numFmtId="176" fontId="11" fillId="0" borderId="23" xfId="0" applyFont="1" applyFill="1" applyBorder="1" applyAlignment="1">
      <alignment horizontal="center" vertical="center" wrapText="1"/>
    </xf>
    <xf numFmtId="176" fontId="46" fillId="0" borderId="0" xfId="0" applyFont="1" applyFill="1" applyAlignment="1">
      <alignment horizontal="left"/>
    </xf>
    <xf numFmtId="176" fontId="46" fillId="0" borderId="0" xfId="0" applyFont="1" applyFill="1">
      <alignment horizontal="right"/>
    </xf>
    <xf numFmtId="176" fontId="46" fillId="0" borderId="0" xfId="0" applyFont="1" applyFill="1" applyBorder="1">
      <alignment horizontal="right"/>
    </xf>
    <xf numFmtId="176" fontId="46" fillId="0" borderId="0" xfId="0" applyFont="1" applyFill="1" applyBorder="1" applyAlignment="1">
      <alignment horizontal="right"/>
    </xf>
    <xf numFmtId="176" fontId="56" fillId="0" borderId="0" xfId="0" applyFont="1" applyFill="1" applyAlignment="1">
      <alignment vertical="center"/>
    </xf>
    <xf numFmtId="176" fontId="56" fillId="0" borderId="0" xfId="0" applyFont="1" applyFill="1" applyBorder="1" applyAlignment="1">
      <alignment vertical="center"/>
    </xf>
    <xf numFmtId="176" fontId="11" fillId="0" borderId="9" xfId="0" applyFont="1" applyFill="1" applyBorder="1" applyAlignment="1">
      <alignment horizontal="center" vertical="center"/>
    </xf>
    <xf numFmtId="41" fontId="66" fillId="0" borderId="0" xfId="0" applyNumberFormat="1" applyFont="1" applyFill="1" applyBorder="1" applyAlignment="1">
      <alignment horizontal="right" vertical="center"/>
    </xf>
    <xf numFmtId="41" fontId="66" fillId="0" borderId="1" xfId="0" applyNumberFormat="1" applyFont="1" applyFill="1" applyBorder="1" applyAlignment="1">
      <alignment horizontal="right" vertical="center"/>
    </xf>
    <xf numFmtId="0" fontId="67" fillId="0" borderId="3" xfId="0" quotePrefix="1" applyNumberFormat="1" applyFont="1" applyFill="1" applyBorder="1" applyAlignment="1">
      <alignment horizontal="center" vertical="center"/>
    </xf>
    <xf numFmtId="176" fontId="12" fillId="0" borderId="2" xfId="0" applyFont="1" applyFill="1" applyBorder="1" applyAlignment="1">
      <alignment horizontal="center" vertical="center" wrapText="1"/>
    </xf>
    <xf numFmtId="41" fontId="72" fillId="0" borderId="8" xfId="280" applyFont="1" applyFill="1" applyBorder="1" applyAlignment="1">
      <alignment horizontal="right" vertical="center"/>
    </xf>
    <xf numFmtId="41" fontId="72" fillId="0" borderId="7" xfId="280" applyFont="1" applyFill="1" applyBorder="1" applyAlignment="1">
      <alignment horizontal="right" vertical="center"/>
    </xf>
    <xf numFmtId="41" fontId="72" fillId="0" borderId="7" xfId="280" applyFont="1" applyFill="1" applyBorder="1" applyAlignment="1">
      <alignment vertical="center"/>
    </xf>
    <xf numFmtId="41" fontId="72" fillId="0" borderId="7" xfId="280" applyFont="1" applyFill="1" applyBorder="1" applyAlignment="1">
      <alignment horizontal="center" vertical="center"/>
    </xf>
    <xf numFmtId="41" fontId="66" fillId="0" borderId="4" xfId="280" applyFont="1" applyFill="1" applyBorder="1" applyAlignment="1">
      <alignment horizontal="right" vertical="center"/>
    </xf>
    <xf numFmtId="41" fontId="66" fillId="0" borderId="0" xfId="280" applyFont="1" applyFill="1" applyBorder="1" applyAlignment="1">
      <alignment horizontal="right" vertical="center"/>
    </xf>
    <xf numFmtId="41" fontId="66" fillId="0" borderId="5" xfId="280" applyFont="1" applyFill="1" applyBorder="1" applyAlignment="1">
      <alignment horizontal="right" vertical="center"/>
    </xf>
    <xf numFmtId="41" fontId="66" fillId="0" borderId="1" xfId="280" applyFont="1" applyFill="1" applyBorder="1" applyAlignment="1">
      <alignment horizontal="right" vertical="center"/>
    </xf>
    <xf numFmtId="176" fontId="73" fillId="0" borderId="0" xfId="0" applyFont="1" applyFill="1" applyBorder="1" applyAlignment="1">
      <alignment horizontal="left" vertical="center"/>
    </xf>
    <xf numFmtId="176" fontId="46" fillId="0" borderId="0" xfId="0" applyFont="1" applyFill="1" applyBorder="1" applyAlignment="1">
      <alignment horizontal="left" vertical="center"/>
    </xf>
    <xf numFmtId="176" fontId="73" fillId="0" borderId="0" xfId="0" quotePrefix="1" applyFont="1" applyFill="1" applyBorder="1" applyAlignment="1">
      <alignment horizontal="left" vertical="center"/>
    </xf>
    <xf numFmtId="41" fontId="66" fillId="0" borderId="0" xfId="280" quotePrefix="1" applyFont="1" applyFill="1" applyBorder="1" applyAlignment="1">
      <alignment horizontal="right" vertical="center"/>
    </xf>
    <xf numFmtId="176" fontId="12" fillId="0" borderId="20" xfId="0" applyFont="1" applyFill="1" applyBorder="1" applyAlignment="1">
      <alignment horizontal="center" vertical="center"/>
    </xf>
    <xf numFmtId="176" fontId="12" fillId="0" borderId="24" xfId="0" applyFont="1" applyFill="1" applyBorder="1" applyAlignment="1">
      <alignment horizontal="center" vertical="center"/>
    </xf>
    <xf numFmtId="176" fontId="12" fillId="0" borderId="19" xfId="0" applyFont="1" applyFill="1" applyBorder="1" applyAlignment="1">
      <alignment horizontal="center" vertical="center"/>
    </xf>
    <xf numFmtId="176" fontId="12" fillId="0" borderId="24" xfId="0" applyFont="1" applyFill="1" applyBorder="1" applyAlignment="1">
      <alignment horizontal="center" vertical="center" wrapText="1"/>
    </xf>
    <xf numFmtId="176" fontId="11" fillId="0" borderId="4" xfId="0" applyFont="1" applyFill="1" applyBorder="1" applyAlignment="1">
      <alignment horizontal="center" wrapText="1"/>
    </xf>
    <xf numFmtId="176" fontId="11" fillId="0" borderId="5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1" fontId="66" fillId="0" borderId="4" xfId="0" applyNumberFormat="1" applyFont="1" applyFill="1" applyBorder="1" applyAlignment="1">
      <alignment horizontal="center" vertical="center"/>
    </xf>
    <xf numFmtId="41" fontId="66" fillId="0" borderId="5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Alignment="1">
      <alignment horizontal="right" vertical="center"/>
    </xf>
    <xf numFmtId="41" fontId="66" fillId="0" borderId="0" xfId="0" applyNumberFormat="1" applyFont="1" applyFill="1" applyAlignment="1">
      <alignment horizontal="right" vertical="center"/>
    </xf>
    <xf numFmtId="41" fontId="66" fillId="0" borderId="0" xfId="280" applyFont="1" applyFill="1" applyAlignment="1">
      <alignment horizontal="right" vertical="center"/>
    </xf>
    <xf numFmtId="3" fontId="66" fillId="0" borderId="0" xfId="0" applyNumberFormat="1" applyFont="1" applyFill="1" applyAlignment="1">
      <alignment horizontal="right" vertical="center"/>
    </xf>
    <xf numFmtId="41" fontId="66" fillId="0" borderId="0" xfId="280" applyFont="1" applyFill="1" applyAlignment="1">
      <alignment horizontal="center" vertical="center"/>
    </xf>
    <xf numFmtId="0" fontId="66" fillId="0" borderId="1" xfId="0" applyNumberFormat="1" applyFont="1" applyFill="1" applyBorder="1" applyAlignment="1">
      <alignment horizontal="right" vertical="center"/>
    </xf>
    <xf numFmtId="41" fontId="66" fillId="0" borderId="1" xfId="280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41" fontId="72" fillId="0" borderId="4" xfId="0" applyNumberFormat="1" applyFont="1" applyFill="1" applyBorder="1" applyAlignment="1">
      <alignment horizontal="center" vertical="center"/>
    </xf>
    <xf numFmtId="41" fontId="72" fillId="0" borderId="0" xfId="0" applyNumberFormat="1" applyFont="1" applyFill="1" applyBorder="1" applyAlignment="1">
      <alignment horizontal="center" vertical="center"/>
    </xf>
    <xf numFmtId="41" fontId="72" fillId="0" borderId="0" xfId="280" applyFont="1" applyFill="1" applyBorder="1" applyAlignment="1">
      <alignment horizontal="center" vertical="center"/>
    </xf>
    <xf numFmtId="176" fontId="74" fillId="0" borderId="0" xfId="0" applyFont="1" applyFill="1" applyAlignment="1" applyProtection="1">
      <alignment horizontal="right" vertical="center"/>
    </xf>
    <xf numFmtId="176" fontId="46" fillId="0" borderId="0" xfId="0" applyFont="1" applyFill="1" applyProtection="1">
      <alignment horizontal="right"/>
    </xf>
    <xf numFmtId="176" fontId="9" fillId="0" borderId="0" xfId="0" applyFont="1" applyFill="1" applyAlignment="1" applyProtection="1">
      <alignment horizontal="center" vertical="center"/>
    </xf>
    <xf numFmtId="176" fontId="7" fillId="0" borderId="0" xfId="0" applyFont="1" applyFill="1" applyAlignment="1" applyProtection="1">
      <alignment horizontal="center" vertical="center"/>
    </xf>
    <xf numFmtId="176" fontId="46" fillId="0" borderId="0" xfId="0" applyFont="1" applyFill="1" applyBorder="1" applyProtection="1">
      <alignment horizontal="right"/>
    </xf>
    <xf numFmtId="176" fontId="46" fillId="0" borderId="0" xfId="0" applyFont="1" applyFill="1" applyAlignment="1" applyProtection="1">
      <alignment horizontal="right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46" fillId="0" borderId="0" xfId="0" applyFont="1" applyFill="1" applyBorder="1" applyAlignment="1" applyProtection="1"/>
    <xf numFmtId="41" fontId="66" fillId="0" borderId="0" xfId="0" applyNumberFormat="1" applyFont="1" applyFill="1" applyBorder="1" applyAlignment="1" applyProtection="1">
      <alignment vertical="center"/>
    </xf>
    <xf numFmtId="41" fontId="66" fillId="0" borderId="4" xfId="0" applyNumberFormat="1" applyFont="1" applyFill="1" applyBorder="1" applyAlignment="1" applyProtection="1">
      <alignment vertical="center"/>
    </xf>
    <xf numFmtId="41" fontId="65" fillId="0" borderId="4" xfId="0" applyNumberFormat="1" applyFont="1" applyFill="1" applyBorder="1" applyAlignment="1" applyProtection="1">
      <alignment vertical="center"/>
    </xf>
    <xf numFmtId="41" fontId="65" fillId="0" borderId="0" xfId="0" applyNumberFormat="1" applyFont="1" applyFill="1" applyBorder="1" applyAlignment="1" applyProtection="1">
      <alignment vertical="center"/>
    </xf>
    <xf numFmtId="41" fontId="65" fillId="0" borderId="0" xfId="0" applyNumberFormat="1" applyFont="1" applyFill="1" applyBorder="1" applyAlignment="1" applyProtection="1">
      <alignment horizontal="right" vertical="center"/>
    </xf>
    <xf numFmtId="41" fontId="65" fillId="0" borderId="5" xfId="0" applyNumberFormat="1" applyFont="1" applyFill="1" applyBorder="1" applyAlignment="1" applyProtection="1">
      <alignment vertical="center"/>
    </xf>
    <xf numFmtId="41" fontId="65" fillId="0" borderId="1" xfId="0" applyNumberFormat="1" applyFont="1" applyFill="1" applyBorder="1" applyAlignment="1" applyProtection="1">
      <alignment vertical="center"/>
    </xf>
    <xf numFmtId="0" fontId="67" fillId="0" borderId="3" xfId="0" applyNumberFormat="1" applyFont="1" applyFill="1" applyBorder="1" applyAlignment="1">
      <alignment horizontal="center" vertical="center"/>
    </xf>
    <xf numFmtId="41" fontId="68" fillId="0" borderId="4" xfId="0" applyNumberFormat="1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horizontal="right" vertical="center"/>
    </xf>
    <xf numFmtId="41" fontId="68" fillId="0" borderId="5" xfId="0" applyNumberFormat="1" applyFont="1" applyFill="1" applyBorder="1" applyAlignment="1" applyProtection="1">
      <alignment vertical="center"/>
    </xf>
    <xf numFmtId="41" fontId="68" fillId="0" borderId="1" xfId="0" applyNumberFormat="1" applyFont="1" applyFill="1" applyBorder="1" applyAlignment="1" applyProtection="1">
      <alignment vertical="center"/>
    </xf>
    <xf numFmtId="41" fontId="68" fillId="0" borderId="1" xfId="0" applyNumberFormat="1" applyFont="1" applyFill="1" applyBorder="1" applyAlignment="1" applyProtection="1">
      <alignment horizontal="right" vertical="center"/>
    </xf>
    <xf numFmtId="0" fontId="67" fillId="0" borderId="2" xfId="0" applyNumberFormat="1" applyFont="1" applyFill="1" applyBorder="1" applyAlignment="1">
      <alignment horizontal="center" vertical="center"/>
    </xf>
    <xf numFmtId="176" fontId="9" fillId="0" borderId="0" xfId="0" applyFont="1" applyFill="1" applyAlignment="1" applyProtection="1">
      <alignment vertical="center"/>
    </xf>
    <xf numFmtId="0" fontId="76" fillId="0" borderId="0" xfId="290" applyFont="1" applyBorder="1" applyAlignment="1">
      <alignment horizontal="left" vertical="center"/>
    </xf>
    <xf numFmtId="176" fontId="65" fillId="0" borderId="0" xfId="0" applyFont="1" applyFill="1" applyBorder="1" applyAlignment="1" applyProtection="1">
      <alignment horizontal="right" vertical="center"/>
      <protection locked="0"/>
    </xf>
    <xf numFmtId="41" fontId="65" fillId="0" borderId="0" xfId="0" applyNumberFormat="1" applyFont="1" applyFill="1" applyBorder="1" applyAlignment="1" applyProtection="1">
      <alignment horizontal="right" vertical="center"/>
      <protection locked="0"/>
    </xf>
    <xf numFmtId="41" fontId="65" fillId="0" borderId="1" xfId="0" applyNumberFormat="1" applyFont="1" applyFill="1" applyBorder="1" applyAlignment="1" applyProtection="1">
      <alignment horizontal="right" vertical="center"/>
      <protection locked="0"/>
    </xf>
    <xf numFmtId="0" fontId="75" fillId="0" borderId="0" xfId="289" applyFont="1" applyBorder="1" applyAlignment="1">
      <alignment horizontal="right" vertical="center"/>
    </xf>
    <xf numFmtId="0" fontId="76" fillId="0" borderId="0" xfId="289" applyFont="1" applyBorder="1" applyAlignment="1">
      <alignment vertical="center"/>
    </xf>
    <xf numFmtId="176" fontId="11" fillId="0" borderId="20" xfId="0" applyFont="1" applyBorder="1" applyAlignment="1">
      <alignment horizontal="center" vertical="center"/>
    </xf>
    <xf numFmtId="176" fontId="11" fillId="0" borderId="3" xfId="0" applyFont="1" applyBorder="1" applyAlignment="1">
      <alignment horizontal="center" vertical="center"/>
    </xf>
    <xf numFmtId="176" fontId="12" fillId="0" borderId="13" xfId="0" applyFont="1" applyBorder="1" applyAlignment="1">
      <alignment horizontal="center" vertical="center"/>
    </xf>
    <xf numFmtId="176" fontId="11" fillId="0" borderId="13" xfId="0" applyFont="1" applyBorder="1" applyAlignment="1">
      <alignment horizontal="center" vertical="center"/>
    </xf>
    <xf numFmtId="176" fontId="12" fillId="0" borderId="18" xfId="0" applyFont="1" applyBorder="1" applyAlignment="1">
      <alignment horizontal="center" vertical="center"/>
    </xf>
    <xf numFmtId="176" fontId="11" fillId="0" borderId="18" xfId="0" applyFont="1" applyBorder="1" applyAlignment="1">
      <alignment horizontal="center" vertical="center"/>
    </xf>
    <xf numFmtId="176" fontId="11" fillId="0" borderId="2" xfId="0" applyFont="1" applyBorder="1" applyAlignment="1">
      <alignment horizontal="center" vertical="center"/>
    </xf>
    <xf numFmtId="176" fontId="11" fillId="0" borderId="17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176" fontId="12" fillId="0" borderId="3" xfId="0" applyFont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46" fillId="0" borderId="0" xfId="0" applyFont="1">
      <alignment horizontal="right"/>
    </xf>
    <xf numFmtId="198" fontId="66" fillId="0" borderId="0" xfId="280" applyNumberFormat="1" applyFont="1" applyAlignment="1">
      <alignment horizontal="right" vertical="center"/>
    </xf>
    <xf numFmtId="198" fontId="66" fillId="0" borderId="1" xfId="280" applyNumberFormat="1" applyFont="1" applyBorder="1" applyAlignment="1">
      <alignment horizontal="right" vertical="center"/>
    </xf>
    <xf numFmtId="0" fontId="67" fillId="0" borderId="3" xfId="0" applyNumberFormat="1" applyFont="1" applyBorder="1" applyAlignment="1">
      <alignment horizontal="center" vertical="center"/>
    </xf>
    <xf numFmtId="198" fontId="72" fillId="0" borderId="0" xfId="280" applyNumberFormat="1" applyFont="1" applyAlignment="1">
      <alignment horizontal="right" vertical="center"/>
    </xf>
    <xf numFmtId="176" fontId="46" fillId="0" borderId="0" xfId="0" applyFont="1" applyFill="1" applyAlignment="1" applyProtection="1">
      <alignment horizontal="left"/>
    </xf>
    <xf numFmtId="176" fontId="0" fillId="0" borderId="0" xfId="0" applyFont="1" applyFill="1" applyProtection="1">
      <alignment horizontal="right"/>
    </xf>
    <xf numFmtId="176" fontId="11" fillId="0" borderId="13" xfId="0" applyFont="1" applyFill="1" applyBorder="1" applyAlignment="1" applyProtection="1">
      <alignment horizontal="center" vertical="center" wrapText="1"/>
    </xf>
    <xf numFmtId="176" fontId="11" fillId="0" borderId="17" xfId="0" applyFont="1" applyFill="1" applyBorder="1" applyAlignment="1" applyProtection="1">
      <alignment horizontal="center" vertical="center" wrapText="1"/>
    </xf>
    <xf numFmtId="176" fontId="11" fillId="0" borderId="12" xfId="0" applyFont="1" applyFill="1" applyBorder="1" applyAlignment="1" applyProtection="1">
      <alignment horizontal="center" vertical="center" wrapText="1"/>
    </xf>
    <xf numFmtId="176" fontId="46" fillId="0" borderId="0" xfId="0" applyFont="1" applyFill="1" applyBorder="1" applyAlignment="1" applyProtection="1">
      <alignment horizontal="right"/>
    </xf>
    <xf numFmtId="176" fontId="12" fillId="0" borderId="20" xfId="0" applyFont="1" applyFill="1" applyBorder="1" applyAlignment="1" applyProtection="1">
      <alignment horizontal="center" vertical="center"/>
    </xf>
    <xf numFmtId="177" fontId="12" fillId="0" borderId="3" xfId="0" quotePrefix="1" applyNumberFormat="1" applyFont="1" applyFill="1" applyBorder="1" applyAlignment="1" applyProtection="1">
      <alignment horizontal="centerContinuous" vertical="center"/>
    </xf>
    <xf numFmtId="41" fontId="66" fillId="0" borderId="4" xfId="0" applyNumberFormat="1" applyFont="1" applyFill="1" applyBorder="1" applyAlignment="1" applyProtection="1">
      <alignment horizontal="center" vertical="center"/>
    </xf>
    <xf numFmtId="41" fontId="66" fillId="0" borderId="0" xfId="0" applyNumberFormat="1" applyFont="1" applyFill="1" applyBorder="1" applyAlignment="1" applyProtection="1">
      <alignment horizontal="center" vertical="center"/>
    </xf>
    <xf numFmtId="41" fontId="71" fillId="0" borderId="0" xfId="0" applyNumberFormat="1" applyFont="1" applyFill="1" applyBorder="1" applyAlignment="1" applyProtection="1">
      <alignment horizontal="right" vertical="center"/>
      <protection locked="0"/>
    </xf>
    <xf numFmtId="41" fontId="66" fillId="0" borderId="0" xfId="0" applyNumberFormat="1" applyFont="1" applyFill="1" applyBorder="1" applyAlignment="1" applyProtection="1">
      <alignment horizontal="right" vertical="center"/>
    </xf>
    <xf numFmtId="41" fontId="71" fillId="0" borderId="0" xfId="0" applyNumberFormat="1" applyFont="1" applyFill="1" applyBorder="1" applyAlignment="1" applyProtection="1">
      <alignment horizontal="center" vertical="center"/>
      <protection locked="0"/>
    </xf>
    <xf numFmtId="41" fontId="66" fillId="0" borderId="0" xfId="0" applyNumberFormat="1" applyFont="1" applyFill="1" applyBorder="1" applyAlignment="1" applyProtection="1">
      <alignment horizontal="right" vertical="center"/>
      <protection locked="0"/>
    </xf>
    <xf numFmtId="41" fontId="66" fillId="0" borderId="4" xfId="0" applyNumberFormat="1" applyFont="1" applyFill="1" applyBorder="1" applyAlignment="1" applyProtection="1">
      <alignment horizontal="right" vertical="center"/>
    </xf>
    <xf numFmtId="177" fontId="67" fillId="0" borderId="2" xfId="0" quotePrefix="1" applyNumberFormat="1" applyFont="1" applyFill="1" applyBorder="1" applyAlignment="1" applyProtection="1">
      <alignment horizontal="centerContinuous" vertical="center"/>
    </xf>
    <xf numFmtId="204" fontId="72" fillId="0" borderId="1" xfId="0" applyNumberFormat="1" applyFont="1" applyFill="1" applyBorder="1" applyAlignment="1" applyProtection="1">
      <alignment horizontal="right" vertical="center"/>
    </xf>
    <xf numFmtId="204" fontId="72" fillId="0" borderId="1" xfId="0" applyNumberFormat="1" applyFont="1" applyFill="1" applyBorder="1" applyAlignment="1" applyProtection="1">
      <alignment horizontal="right" vertical="center"/>
      <protection locked="0"/>
    </xf>
    <xf numFmtId="176" fontId="46" fillId="0" borderId="0" xfId="0" applyFont="1" applyFill="1" applyAlignment="1" applyProtection="1">
      <alignment horizontal="left" vertical="center"/>
    </xf>
    <xf numFmtId="49" fontId="77" fillId="0" borderId="17" xfId="291" applyNumberFormat="1" applyFont="1" applyFill="1" applyBorder="1" applyAlignment="1" applyProtection="1">
      <alignment horizontal="center" vertical="center" wrapText="1" shrinkToFit="1"/>
      <protection locked="0"/>
    </xf>
    <xf numFmtId="176" fontId="77" fillId="0" borderId="13" xfId="0" applyFont="1" applyFill="1" applyBorder="1" applyAlignment="1">
      <alignment horizontal="center" vertical="center" wrapText="1"/>
    </xf>
    <xf numFmtId="49" fontId="77" fillId="0" borderId="3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0" xfId="291" applyNumberFormat="1" applyFont="1" applyFill="1" applyBorder="1" applyAlignment="1" applyProtection="1">
      <alignment horizontal="center" vertical="center" wrapText="1" shrinkToFit="1"/>
      <protection locked="0"/>
    </xf>
    <xf numFmtId="176" fontId="46" fillId="0" borderId="0" xfId="0" applyFont="1" applyAlignment="1">
      <alignment horizontal="left"/>
    </xf>
    <xf numFmtId="176" fontId="65" fillId="0" borderId="0" xfId="0" applyFont="1" applyAlignment="1">
      <alignment vertical="center"/>
    </xf>
    <xf numFmtId="205" fontId="65" fillId="0" borderId="0" xfId="280" applyNumberFormat="1" applyFont="1" applyBorder="1" applyAlignment="1" applyProtection="1">
      <alignment horizontal="right" vertical="center" shrinkToFit="1"/>
      <protection locked="0"/>
    </xf>
    <xf numFmtId="49" fontId="80" fillId="0" borderId="3" xfId="289" applyNumberFormat="1" applyFont="1" applyBorder="1" applyAlignment="1">
      <alignment horizontal="center" vertical="center"/>
    </xf>
    <xf numFmtId="0" fontId="81" fillId="0" borderId="3" xfId="291" applyNumberFormat="1" applyFont="1" applyBorder="1" applyAlignment="1" applyProtection="1">
      <alignment horizontal="center" vertical="center" wrapText="1" shrinkToFit="1"/>
      <protection locked="0"/>
    </xf>
    <xf numFmtId="49" fontId="80" fillId="0" borderId="2" xfId="289" applyNumberFormat="1" applyFont="1" applyBorder="1" applyAlignment="1">
      <alignment horizontal="center" vertical="center"/>
    </xf>
    <xf numFmtId="205" fontId="66" fillId="0" borderId="0" xfId="280" applyNumberFormat="1" applyFont="1" applyBorder="1" applyAlignment="1">
      <alignment horizontal="right"/>
    </xf>
    <xf numFmtId="205" fontId="65" fillId="0" borderId="0" xfId="280" applyNumberFormat="1" applyFont="1" applyFill="1" applyBorder="1" applyAlignment="1">
      <alignment horizontal="right" vertical="center" indent="1"/>
    </xf>
    <xf numFmtId="205" fontId="68" fillId="0" borderId="0" xfId="280" applyNumberFormat="1" applyFont="1" applyBorder="1" applyAlignment="1" applyProtection="1">
      <alignment horizontal="right" vertical="center" shrinkToFit="1"/>
      <protection locked="0"/>
    </xf>
    <xf numFmtId="205" fontId="65" fillId="0" borderId="1" xfId="280" applyNumberFormat="1" applyFont="1" applyFill="1" applyBorder="1" applyAlignment="1">
      <alignment horizontal="right" vertical="center" indent="1"/>
    </xf>
    <xf numFmtId="205" fontId="66" fillId="0" borderId="1" xfId="280" applyNumberFormat="1" applyFont="1" applyBorder="1" applyAlignment="1">
      <alignment horizontal="right"/>
    </xf>
    <xf numFmtId="176" fontId="46" fillId="0" borderId="0" xfId="0" applyFont="1" applyFill="1" applyBorder="1" applyAlignment="1" applyProtection="1">
      <alignment horizontal="right" vertical="center"/>
    </xf>
    <xf numFmtId="176" fontId="12" fillId="0" borderId="20" xfId="0" applyFont="1" applyFill="1" applyBorder="1" applyAlignment="1" applyProtection="1">
      <alignment horizontal="center" vertical="center"/>
    </xf>
    <xf numFmtId="176" fontId="11" fillId="0" borderId="13" xfId="0" applyFont="1" applyFill="1" applyBorder="1" applyAlignment="1" applyProtection="1">
      <alignment horizontal="centerContinuous" vertical="center" wrapText="1"/>
    </xf>
    <xf numFmtId="176" fontId="11" fillId="0" borderId="18" xfId="0" applyFont="1" applyFill="1" applyBorder="1" applyAlignment="1" applyProtection="1">
      <alignment horizontal="center" vertical="center" wrapText="1"/>
    </xf>
    <xf numFmtId="176" fontId="11" fillId="0" borderId="17" xfId="0" applyFont="1" applyFill="1" applyBorder="1" applyAlignment="1" applyProtection="1">
      <alignment horizontal="centerContinuous" vertical="center" wrapText="1"/>
    </xf>
    <xf numFmtId="176" fontId="11" fillId="0" borderId="18" xfId="0" applyFont="1" applyFill="1" applyBorder="1" applyAlignment="1" applyProtection="1">
      <alignment horizontal="centerContinuous" vertical="center" wrapText="1"/>
    </xf>
    <xf numFmtId="176" fontId="11" fillId="0" borderId="1" xfId="0" applyFont="1" applyFill="1" applyBorder="1" applyProtection="1">
      <alignment horizontal="right"/>
    </xf>
    <xf numFmtId="176" fontId="11" fillId="0" borderId="12" xfId="0" applyFont="1" applyFill="1" applyBorder="1" applyAlignment="1" applyProtection="1">
      <alignment horizontal="center" vertical="center"/>
    </xf>
    <xf numFmtId="176" fontId="46" fillId="0" borderId="0" xfId="0" applyFont="1" applyFill="1" applyBorder="1" applyAlignment="1" applyProtection="1">
      <alignment horizontal="left"/>
    </xf>
    <xf numFmtId="176" fontId="46" fillId="0" borderId="0" xfId="0" applyFont="1" applyFill="1" applyBorder="1" applyAlignment="1" applyProtection="1">
      <alignment horizontal="left" vertical="center"/>
    </xf>
    <xf numFmtId="41" fontId="66" fillId="0" borderId="0" xfId="0" applyNumberFormat="1" applyFont="1" applyFill="1" applyBorder="1" applyAlignment="1" applyProtection="1">
      <alignment horizontal="center" vertical="center" wrapText="1"/>
    </xf>
    <xf numFmtId="41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66" fillId="0" borderId="0" xfId="280" applyFont="1" applyFill="1" applyBorder="1" applyAlignment="1" applyProtection="1">
      <alignment horizontal="center" vertical="center" wrapText="1"/>
    </xf>
    <xf numFmtId="41" fontId="66" fillId="0" borderId="0" xfId="280" applyFont="1" applyFill="1" applyBorder="1" applyAlignment="1" applyProtection="1">
      <alignment horizontal="center" vertical="center" wrapText="1"/>
      <protection locked="0"/>
    </xf>
    <xf numFmtId="41" fontId="66" fillId="0" borderId="0" xfId="280" applyFont="1" applyFill="1" applyBorder="1" applyAlignment="1" applyProtection="1">
      <alignment horizontal="right" vertical="center"/>
    </xf>
    <xf numFmtId="41" fontId="66" fillId="0" borderId="0" xfId="280" applyFont="1" applyFill="1" applyBorder="1" applyAlignment="1" applyProtection="1">
      <alignment horizontal="right" vertical="center"/>
      <protection locked="0"/>
    </xf>
    <xf numFmtId="41" fontId="66" fillId="0" borderId="0" xfId="280" applyFont="1" applyFill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1" fontId="72" fillId="0" borderId="1" xfId="280" applyFont="1" applyFill="1" applyBorder="1" applyAlignment="1">
      <alignment vertical="center"/>
    </xf>
    <xf numFmtId="41" fontId="72" fillId="0" borderId="1" xfId="280" applyFont="1" applyFill="1" applyBorder="1" applyAlignment="1">
      <alignment horizontal="right" vertical="center"/>
    </xf>
    <xf numFmtId="204" fontId="72" fillId="0" borderId="1" xfId="0" applyNumberFormat="1" applyFont="1" applyFill="1" applyBorder="1" applyAlignment="1">
      <alignment horizontal="right" vertical="center"/>
    </xf>
    <xf numFmtId="176" fontId="11" fillId="0" borderId="16" xfId="0" applyFont="1" applyFill="1" applyBorder="1" applyAlignment="1" applyProtection="1">
      <alignment horizontal="center" vertical="center"/>
    </xf>
    <xf numFmtId="176" fontId="11" fillId="0" borderId="16" xfId="0" applyFont="1" applyFill="1" applyBorder="1" applyAlignment="1" applyProtection="1">
      <alignment horizontal="center" vertical="center" wrapText="1"/>
    </xf>
    <xf numFmtId="176" fontId="11" fillId="0" borderId="10" xfId="0" applyFont="1" applyFill="1" applyBorder="1" applyAlignment="1" applyProtection="1">
      <alignment horizontal="center" vertical="top" wrapText="1"/>
    </xf>
    <xf numFmtId="176" fontId="11" fillId="0" borderId="10" xfId="0" applyFont="1" applyFill="1" applyBorder="1" applyAlignment="1" applyProtection="1">
      <alignment horizontal="center" vertical="top"/>
    </xf>
    <xf numFmtId="176" fontId="11" fillId="0" borderId="8" xfId="0" applyFont="1" applyFill="1" applyBorder="1" applyAlignment="1" applyProtection="1">
      <alignment horizontal="center" vertical="center" wrapText="1"/>
    </xf>
    <xf numFmtId="176" fontId="11" fillId="0" borderId="8" xfId="0" applyFont="1" applyFill="1" applyBorder="1" applyAlignment="1" applyProtection="1">
      <alignment horizontal="center" vertical="center" wrapText="1"/>
    </xf>
    <xf numFmtId="176" fontId="11" fillId="0" borderId="10" xfId="0" applyFont="1" applyFill="1" applyBorder="1" applyAlignment="1" applyProtection="1">
      <alignment horizontal="center" vertical="center" wrapText="1"/>
    </xf>
    <xf numFmtId="176" fontId="11" fillId="0" borderId="7" xfId="0" applyFont="1" applyFill="1" applyBorder="1" applyAlignment="1" applyProtection="1">
      <alignment horizontal="center" vertical="center"/>
    </xf>
    <xf numFmtId="176" fontId="11" fillId="0" borderId="6" xfId="0" applyFont="1" applyFill="1" applyBorder="1" applyAlignment="1" applyProtection="1">
      <alignment horizontal="center" vertical="center"/>
    </xf>
    <xf numFmtId="41" fontId="53" fillId="0" borderId="5" xfId="0" applyNumberFormat="1" applyFont="1" applyFill="1" applyBorder="1" applyAlignment="1" applyProtection="1">
      <alignment horizontal="center" vertical="center"/>
    </xf>
    <xf numFmtId="176" fontId="11" fillId="0" borderId="4" xfId="0" applyFont="1" applyFill="1" applyBorder="1" applyAlignment="1" applyProtection="1">
      <alignment vertical="center" wrapText="1"/>
    </xf>
    <xf numFmtId="176" fontId="11" fillId="0" borderId="3" xfId="0" applyFont="1" applyFill="1" applyBorder="1" applyAlignment="1" applyProtection="1">
      <alignment vertical="center" wrapText="1"/>
    </xf>
    <xf numFmtId="176" fontId="46" fillId="0" borderId="7" xfId="0" applyFont="1" applyFill="1" applyBorder="1" applyAlignment="1" applyProtection="1"/>
    <xf numFmtId="176" fontId="46" fillId="0" borderId="0" xfId="0" applyFont="1" applyFill="1" applyAlignment="1" applyProtection="1">
      <alignment horizontal="left"/>
    </xf>
    <xf numFmtId="41" fontId="66" fillId="0" borderId="0" xfId="0" quotePrefix="1" applyNumberFormat="1" applyFont="1" applyFill="1" applyBorder="1" applyAlignment="1" applyProtection="1">
      <alignment horizontal="center" vertical="center"/>
    </xf>
    <xf numFmtId="41" fontId="66" fillId="0" borderId="0" xfId="0" quotePrefix="1" applyNumberFormat="1" applyFont="1" applyFill="1" applyBorder="1" applyAlignment="1" applyProtection="1">
      <alignment horizontal="center" vertical="center"/>
      <protection locked="0"/>
    </xf>
    <xf numFmtId="41" fontId="82" fillId="0" borderId="0" xfId="0" applyNumberFormat="1" applyFont="1" applyFill="1" applyBorder="1" applyAlignment="1" applyProtection="1">
      <alignment horizontal="center" vertical="center"/>
    </xf>
    <xf numFmtId="41" fontId="82" fillId="0" borderId="0" xfId="0" applyNumberFormat="1" applyFont="1" applyFill="1" applyBorder="1" applyAlignment="1" applyProtection="1">
      <alignment horizontal="center" vertical="center"/>
      <protection locked="0"/>
    </xf>
    <xf numFmtId="41" fontId="66" fillId="0" borderId="0" xfId="0" applyNumberFormat="1" applyFont="1" applyFill="1" applyBorder="1" applyAlignment="1">
      <alignment vertical="center"/>
    </xf>
    <xf numFmtId="203" fontId="66" fillId="0" borderId="0" xfId="0" applyNumberFormat="1" applyFont="1" applyFill="1" applyBorder="1" applyAlignment="1">
      <alignment vertical="center"/>
    </xf>
    <xf numFmtId="41" fontId="72" fillId="0" borderId="1" xfId="0" applyNumberFormat="1" applyFont="1" applyFill="1" applyBorder="1" applyAlignment="1">
      <alignment vertical="center"/>
    </xf>
    <xf numFmtId="203" fontId="72" fillId="0" borderId="1" xfId="0" applyNumberFormat="1" applyFont="1" applyFill="1" applyBorder="1" applyAlignment="1">
      <alignment vertical="center"/>
    </xf>
    <xf numFmtId="0" fontId="12" fillId="0" borderId="3" xfId="0" quotePrefix="1" applyNumberFormat="1" applyFont="1" applyFill="1" applyBorder="1" applyAlignment="1" applyProtection="1">
      <alignment horizontal="centerContinuous" vertical="center"/>
    </xf>
    <xf numFmtId="0" fontId="67" fillId="0" borderId="2" xfId="0" quotePrefix="1" applyNumberFormat="1" applyFont="1" applyFill="1" applyBorder="1" applyAlignment="1" applyProtection="1">
      <alignment horizontal="centerContinuous" vertical="center"/>
    </xf>
    <xf numFmtId="41" fontId="82" fillId="0" borderId="0" xfId="0" quotePrefix="1" applyNumberFormat="1" applyFont="1" applyFill="1" applyBorder="1" applyAlignment="1" applyProtection="1">
      <alignment horizontal="center" vertical="center"/>
    </xf>
    <xf numFmtId="41" fontId="82" fillId="0" borderId="0" xfId="1" applyNumberFormat="1" applyFont="1" applyFill="1" applyBorder="1" applyAlignment="1" applyProtection="1">
      <alignment horizontal="center" vertical="center"/>
    </xf>
    <xf numFmtId="41" fontId="82" fillId="0" borderId="4" xfId="0" applyNumberFormat="1" applyFont="1" applyFill="1" applyBorder="1" applyAlignment="1" applyProtection="1">
      <alignment horizontal="center" vertical="center"/>
    </xf>
    <xf numFmtId="202" fontId="66" fillId="0" borderId="0" xfId="279" applyNumberFormat="1" applyFont="1" applyFill="1" applyBorder="1" applyAlignment="1">
      <alignment vertical="center"/>
    </xf>
    <xf numFmtId="202" fontId="72" fillId="0" borderId="1" xfId="279" applyNumberFormat="1" applyFont="1" applyFill="1" applyBorder="1" applyAlignment="1">
      <alignment vertical="center"/>
    </xf>
    <xf numFmtId="41" fontId="72" fillId="0" borderId="1" xfId="0" applyNumberFormat="1" applyFont="1" applyFill="1" applyBorder="1" applyAlignment="1" applyProtection="1">
      <alignment horizontal="center" vertical="center"/>
    </xf>
    <xf numFmtId="41" fontId="83" fillId="0" borderId="1" xfId="0" applyNumberFormat="1" applyFont="1" applyFill="1" applyBorder="1" applyAlignment="1" applyProtection="1">
      <alignment horizontal="center" vertical="center"/>
    </xf>
    <xf numFmtId="41" fontId="8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quotePrefix="1" applyNumberFormat="1" applyFont="1" applyFill="1" applyBorder="1" applyAlignment="1" applyProtection="1">
      <alignment horizontal="center" vertical="center"/>
    </xf>
    <xf numFmtId="43" fontId="66" fillId="0" borderId="0" xfId="0" applyNumberFormat="1" applyFont="1" applyFill="1" applyBorder="1" applyAlignment="1">
      <alignment vertical="center"/>
    </xf>
    <xf numFmtId="43" fontId="82" fillId="0" borderId="0" xfId="0" applyNumberFormat="1" applyFont="1" applyFill="1" applyBorder="1" applyAlignment="1" applyProtection="1">
      <alignment vertical="center"/>
      <protection locked="0"/>
    </xf>
    <xf numFmtId="0" fontId="67" fillId="0" borderId="2" xfId="0" quotePrefix="1" applyNumberFormat="1" applyFont="1" applyFill="1" applyBorder="1" applyAlignment="1" applyProtection="1">
      <alignment horizontal="center" vertical="center"/>
    </xf>
    <xf numFmtId="43" fontId="83" fillId="0" borderId="1" xfId="0" applyNumberFormat="1" applyFont="1" applyFill="1" applyBorder="1" applyAlignment="1" applyProtection="1">
      <alignment vertical="center"/>
      <protection locked="0"/>
    </xf>
    <xf numFmtId="0" fontId="84" fillId="0" borderId="18" xfId="281" applyFont="1" applyFill="1" applyBorder="1" applyAlignment="1">
      <alignment horizontal="center" vertical="center" wrapText="1"/>
    </xf>
    <xf numFmtId="0" fontId="84" fillId="0" borderId="13" xfId="281" applyFont="1" applyFill="1" applyBorder="1" applyAlignment="1">
      <alignment horizontal="center" vertical="center" wrapText="1"/>
    </xf>
    <xf numFmtId="0" fontId="84" fillId="0" borderId="17" xfId="281" applyFont="1" applyFill="1" applyBorder="1" applyAlignment="1">
      <alignment horizontal="center" vertical="center" wrapText="1"/>
    </xf>
    <xf numFmtId="41" fontId="85" fillId="0" borderId="0" xfId="280" applyFont="1" applyFill="1" applyBorder="1" applyAlignment="1">
      <alignment horizontal="center" vertical="center" wrapText="1"/>
    </xf>
    <xf numFmtId="41" fontId="66" fillId="0" borderId="0" xfId="280" applyFont="1" applyFill="1" applyBorder="1" applyAlignment="1" applyProtection="1">
      <alignment horizontal="center" vertical="center"/>
      <protection locked="0"/>
    </xf>
    <xf numFmtId="41" fontId="85" fillId="0" borderId="0" xfId="280" applyFont="1" applyFill="1" applyBorder="1" applyAlignment="1">
      <alignment vertical="center" wrapText="1"/>
    </xf>
    <xf numFmtId="41" fontId="85" fillId="0" borderId="4" xfId="280" applyFont="1" applyFill="1" applyBorder="1" applyAlignment="1">
      <alignment horizontal="center" vertical="center" wrapText="1"/>
    </xf>
    <xf numFmtId="41" fontId="85" fillId="0" borderId="0" xfId="288" applyFont="1" applyFill="1" applyBorder="1" applyAlignment="1">
      <alignment horizontal="center" vertical="center" wrapText="1"/>
    </xf>
    <xf numFmtId="41" fontId="66" fillId="0" borderId="0" xfId="288" applyFont="1" applyFill="1" applyBorder="1" applyAlignment="1" applyProtection="1">
      <alignment horizontal="center" vertical="center"/>
      <protection locked="0"/>
    </xf>
    <xf numFmtId="41" fontId="85" fillId="0" borderId="0" xfId="288" applyFont="1" applyFill="1" applyBorder="1" applyAlignment="1">
      <alignment vertical="center" wrapText="1"/>
    </xf>
    <xf numFmtId="41" fontId="85" fillId="0" borderId="1" xfId="288" applyFont="1" applyFill="1" applyBorder="1" applyAlignment="1">
      <alignment horizontal="center" vertical="center" wrapText="1"/>
    </xf>
    <xf numFmtId="41" fontId="66" fillId="0" borderId="1" xfId="288" applyFont="1" applyFill="1" applyBorder="1" applyAlignment="1" applyProtection="1">
      <alignment horizontal="center" vertical="center"/>
      <protection locked="0"/>
    </xf>
    <xf numFmtId="41" fontId="85" fillId="0" borderId="1" xfId="288" applyFont="1" applyFill="1" applyBorder="1" applyAlignment="1">
      <alignment vertical="center" wrapText="1"/>
    </xf>
    <xf numFmtId="177" fontId="12" fillId="0" borderId="3" xfId="0" quotePrefix="1" applyNumberFormat="1" applyFont="1" applyFill="1" applyBorder="1" applyAlignment="1" applyProtection="1">
      <alignment horizontal="center" vertical="center"/>
    </xf>
    <xf numFmtId="177" fontId="12" fillId="0" borderId="2" xfId="0" quotePrefix="1" applyNumberFormat="1" applyFont="1" applyFill="1" applyBorder="1" applyAlignment="1" applyProtection="1">
      <alignment horizontal="center" vertical="center"/>
    </xf>
    <xf numFmtId="0" fontId="46" fillId="0" borderId="0" xfId="281" applyFont="1" applyFill="1" applyBorder="1" applyAlignment="1">
      <alignment horizontal="left" vertical="center"/>
    </xf>
    <xf numFmtId="0" fontId="46" fillId="0" borderId="0" xfId="281" applyFont="1" applyFill="1" applyBorder="1">
      <alignment vertical="center"/>
    </xf>
    <xf numFmtId="0" fontId="46" fillId="0" borderId="0" xfId="281" applyFont="1" applyFill="1">
      <alignment vertical="center"/>
    </xf>
    <xf numFmtId="205" fontId="85" fillId="0" borderId="0" xfId="280" applyNumberFormat="1" applyFont="1" applyFill="1" applyBorder="1" applyAlignment="1">
      <alignment horizontal="center" vertical="center" wrapText="1"/>
    </xf>
    <xf numFmtId="205" fontId="85" fillId="0" borderId="0" xfId="288" applyNumberFormat="1" applyFont="1" applyFill="1" applyBorder="1" applyAlignment="1">
      <alignment horizontal="center" vertical="center" wrapText="1"/>
    </xf>
    <xf numFmtId="205" fontId="85" fillId="0" borderId="1" xfId="288" applyNumberFormat="1" applyFont="1" applyFill="1" applyBorder="1" applyAlignment="1">
      <alignment horizontal="center" vertical="center" wrapText="1"/>
    </xf>
    <xf numFmtId="205" fontId="85" fillId="0" borderId="1" xfId="280" applyNumberFormat="1" applyFont="1" applyFill="1" applyBorder="1" applyAlignment="1">
      <alignment horizontal="center" vertical="center" wrapText="1"/>
    </xf>
    <xf numFmtId="0" fontId="64" fillId="0" borderId="0" xfId="281" applyFont="1" applyFill="1" applyBorder="1" applyAlignment="1">
      <alignment vertical="center"/>
    </xf>
    <xf numFmtId="0" fontId="46" fillId="0" borderId="7" xfId="281" applyFont="1" applyFill="1" applyBorder="1" applyAlignment="1">
      <alignment vertical="center"/>
    </xf>
    <xf numFmtId="205" fontId="85" fillId="0" borderId="0" xfId="288" applyNumberFormat="1" applyFont="1" applyFill="1" applyBorder="1" applyAlignment="1">
      <alignment horizontal="right" vertical="center" wrapText="1"/>
    </xf>
    <xf numFmtId="205" fontId="66" fillId="0" borderId="0" xfId="280" applyNumberFormat="1" applyFont="1" applyFill="1" applyBorder="1" applyAlignment="1" applyProtection="1">
      <alignment horizontal="center" vertical="center"/>
      <protection locked="0"/>
    </xf>
    <xf numFmtId="176" fontId="46" fillId="0" borderId="0" xfId="272" applyFont="1" applyFill="1" applyAlignment="1" applyProtection="1">
      <alignment horizontal="left"/>
    </xf>
    <xf numFmtId="176" fontId="46" fillId="0" borderId="0" xfId="272" applyFont="1" applyFill="1" applyProtection="1">
      <alignment horizontal="right"/>
    </xf>
    <xf numFmtId="176" fontId="46" fillId="0" borderId="0" xfId="272" applyFont="1" applyFill="1" applyAlignment="1" applyProtection="1">
      <alignment horizontal="right"/>
    </xf>
    <xf numFmtId="41" fontId="66" fillId="0" borderId="0" xfId="272" applyNumberFormat="1" applyFont="1" applyFill="1" applyBorder="1" applyAlignment="1" applyProtection="1">
      <alignment horizontal="right" vertical="center" shrinkToFit="1"/>
    </xf>
    <xf numFmtId="41" fontId="66" fillId="0" borderId="0" xfId="272" applyNumberFormat="1" applyFont="1" applyFill="1" applyBorder="1" applyAlignment="1" applyProtection="1">
      <alignment horizontal="right" vertical="center" shrinkToFit="1"/>
      <protection locked="0"/>
    </xf>
    <xf numFmtId="41" fontId="66" fillId="0" borderId="0" xfId="272" quotePrefix="1" applyNumberFormat="1" applyFont="1" applyFill="1" applyBorder="1" applyAlignment="1" applyProtection="1">
      <alignment horizontal="right" vertical="center" shrinkToFit="1"/>
    </xf>
    <xf numFmtId="41" fontId="66" fillId="0" borderId="0" xfId="272" quotePrefix="1" applyNumberFormat="1" applyFont="1" applyFill="1" applyBorder="1" applyAlignment="1" applyProtection="1">
      <alignment horizontal="right" vertical="center" shrinkToFit="1"/>
      <protection locked="0"/>
    </xf>
    <xf numFmtId="176" fontId="66" fillId="0" borderId="0" xfId="272" quotePrefix="1" applyNumberFormat="1" applyFont="1" applyFill="1" applyBorder="1" applyAlignment="1" applyProtection="1">
      <alignment horizontal="right" vertical="center" shrinkToFit="1"/>
      <protection locked="0"/>
    </xf>
    <xf numFmtId="41" fontId="66" fillId="0" borderId="4" xfId="272" applyNumberFormat="1" applyFont="1" applyFill="1" applyBorder="1" applyAlignment="1" applyProtection="1">
      <alignment horizontal="right" vertical="center" shrinkToFit="1"/>
    </xf>
    <xf numFmtId="176" fontId="12" fillId="0" borderId="20" xfId="272" applyFont="1" applyFill="1" applyBorder="1" applyAlignment="1" applyProtection="1">
      <alignment horizontal="center" vertical="center"/>
    </xf>
    <xf numFmtId="0" fontId="12" fillId="0" borderId="3" xfId="272" quotePrefix="1" applyNumberFormat="1" applyFont="1" applyFill="1" applyBorder="1" applyAlignment="1" applyProtection="1">
      <alignment horizontal="center" vertical="center"/>
    </xf>
    <xf numFmtId="0" fontId="12" fillId="0" borderId="0" xfId="272" quotePrefix="1" applyNumberFormat="1" applyFont="1" applyFill="1" applyBorder="1" applyAlignment="1" applyProtection="1">
      <alignment horizontal="center" vertical="center"/>
    </xf>
    <xf numFmtId="176" fontId="46" fillId="0" borderId="0" xfId="272" applyFont="1" applyFill="1" applyAlignment="1" applyProtection="1">
      <alignment vertical="center"/>
    </xf>
    <xf numFmtId="176" fontId="46" fillId="0" borderId="0" xfId="272" applyFont="1" applyFill="1" applyAlignment="1" applyProtection="1">
      <alignment horizontal="right" vertical="center"/>
    </xf>
    <xf numFmtId="176" fontId="46" fillId="0" borderId="0" xfId="272" applyFont="1" applyFill="1" applyAlignment="1" applyProtection="1">
      <alignment horizontal="left" vertical="center"/>
    </xf>
    <xf numFmtId="176" fontId="3" fillId="0" borderId="0" xfId="272" applyFont="1" applyFill="1" applyAlignment="1" applyProtection="1">
      <alignment horizontal="right" vertical="center"/>
    </xf>
    <xf numFmtId="176" fontId="3" fillId="0" borderId="0" xfId="272" applyFont="1" applyFill="1" applyAlignment="1" applyProtection="1">
      <alignment horizontal="left" vertical="center"/>
    </xf>
    <xf numFmtId="0" fontId="67" fillId="0" borderId="2" xfId="272" quotePrefix="1" applyNumberFormat="1" applyFont="1" applyFill="1" applyBorder="1" applyAlignment="1" applyProtection="1">
      <alignment horizontal="center" vertical="center"/>
    </xf>
    <xf numFmtId="41" fontId="72" fillId="0" borderId="1" xfId="272" applyNumberFormat="1" applyFont="1" applyFill="1" applyBorder="1" applyAlignment="1" applyProtection="1">
      <alignment horizontal="right" vertical="center" shrinkToFit="1"/>
    </xf>
    <xf numFmtId="41" fontId="72" fillId="0" borderId="1" xfId="272" applyNumberFormat="1" applyFont="1" applyFill="1" applyBorder="1" applyAlignment="1" applyProtection="1">
      <alignment horizontal="right" vertical="center" shrinkToFit="1"/>
      <protection locked="0"/>
    </xf>
    <xf numFmtId="41" fontId="72" fillId="0" borderId="1" xfId="272" quotePrefix="1" applyNumberFormat="1" applyFont="1" applyFill="1" applyBorder="1" applyAlignment="1" applyProtection="1">
      <alignment horizontal="right" vertical="center" shrinkToFit="1"/>
    </xf>
    <xf numFmtId="41" fontId="72" fillId="0" borderId="1" xfId="272" quotePrefix="1" applyNumberFormat="1" applyFont="1" applyFill="1" applyBorder="1" applyAlignment="1" applyProtection="1">
      <alignment horizontal="right" vertical="center" shrinkToFit="1"/>
      <protection locked="0"/>
    </xf>
    <xf numFmtId="176" fontId="72" fillId="0" borderId="1" xfId="272" quotePrefix="1" applyNumberFormat="1" applyFont="1" applyFill="1" applyBorder="1" applyAlignment="1" applyProtection="1">
      <alignment horizontal="right" vertical="center" shrinkToFit="1"/>
      <protection locked="0"/>
    </xf>
    <xf numFmtId="176" fontId="12" fillId="0" borderId="27" xfId="0" applyFont="1" applyFill="1" applyBorder="1" applyAlignment="1" applyProtection="1">
      <alignment horizontal="center" vertical="center" wrapText="1"/>
    </xf>
    <xf numFmtId="176" fontId="88" fillId="0" borderId="5" xfId="0" applyFont="1" applyFill="1" applyBorder="1" applyAlignment="1" applyProtection="1">
      <alignment horizontal="center" vertical="center" shrinkToFit="1"/>
    </xf>
    <xf numFmtId="41" fontId="66" fillId="0" borderId="0" xfId="1" applyFont="1" applyFill="1" applyBorder="1" applyAlignment="1" applyProtection="1">
      <alignment horizontal="right" vertical="center"/>
    </xf>
    <xf numFmtId="198" fontId="66" fillId="0" borderId="0" xfId="1" applyNumberFormat="1" applyFont="1" applyFill="1" applyBorder="1" applyAlignment="1" applyProtection="1">
      <alignment horizontal="right" vertical="center"/>
    </xf>
    <xf numFmtId="176" fontId="66" fillId="0" borderId="0" xfId="0" applyFont="1" applyFill="1" applyBorder="1" applyAlignment="1" applyProtection="1">
      <alignment horizontal="center" vertical="center"/>
    </xf>
    <xf numFmtId="176" fontId="66" fillId="0" borderId="0" xfId="0" applyNumberFormat="1" applyFont="1" applyFill="1" applyBorder="1" applyAlignment="1" applyProtection="1">
      <alignment horizontal="right" vertical="center"/>
    </xf>
    <xf numFmtId="197" fontId="66" fillId="0" borderId="0" xfId="0" applyNumberFormat="1" applyFont="1" applyFill="1" applyBorder="1" applyAlignment="1" applyProtection="1">
      <alignment horizontal="right" vertical="center"/>
    </xf>
    <xf numFmtId="199" fontId="66" fillId="0" borderId="0" xfId="0" applyNumberFormat="1" applyFont="1" applyFill="1" applyBorder="1" applyAlignment="1" applyProtection="1">
      <alignment horizontal="right" vertical="center"/>
    </xf>
    <xf numFmtId="176" fontId="66" fillId="0" borderId="0" xfId="0" applyFont="1" applyFill="1" applyBorder="1" applyAlignment="1" applyProtection="1">
      <alignment horizontal="right" vertical="center"/>
    </xf>
    <xf numFmtId="200" fontId="66" fillId="0" borderId="0" xfId="0" applyNumberFormat="1" applyFont="1" applyFill="1" applyBorder="1" applyAlignment="1" applyProtection="1">
      <alignment horizontal="right" vertical="center"/>
    </xf>
    <xf numFmtId="41" fontId="66" fillId="0" borderId="4" xfId="1" applyFont="1" applyFill="1" applyBorder="1" applyAlignment="1" applyProtection="1">
      <alignment horizontal="right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41" fontId="72" fillId="0" borderId="5" xfId="1" applyFont="1" applyFill="1" applyBorder="1" applyAlignment="1" applyProtection="1">
      <alignment horizontal="right" vertical="center"/>
    </xf>
    <xf numFmtId="41" fontId="72" fillId="0" borderId="1" xfId="1" applyFont="1" applyFill="1" applyBorder="1" applyAlignment="1" applyProtection="1">
      <alignment horizontal="right" vertical="center"/>
    </xf>
    <xf numFmtId="198" fontId="72" fillId="0" borderId="1" xfId="1" applyNumberFormat="1" applyFont="1" applyFill="1" applyBorder="1" applyAlignment="1" applyProtection="1">
      <alignment horizontal="right" vertical="center"/>
    </xf>
    <xf numFmtId="176" fontId="72" fillId="0" borderId="1" xfId="0" applyFont="1" applyFill="1" applyBorder="1" applyAlignment="1" applyProtection="1">
      <alignment horizontal="center" vertical="center"/>
    </xf>
    <xf numFmtId="176" fontId="72" fillId="0" borderId="1" xfId="0" applyNumberFormat="1" applyFont="1" applyFill="1" applyBorder="1" applyAlignment="1" applyProtection="1">
      <alignment horizontal="right" vertical="center"/>
    </xf>
    <xf numFmtId="197" fontId="72" fillId="0" borderId="1" xfId="0" applyNumberFormat="1" applyFont="1" applyFill="1" applyBorder="1" applyAlignment="1" applyProtection="1">
      <alignment horizontal="right" vertical="center"/>
    </xf>
    <xf numFmtId="199" fontId="72" fillId="0" borderId="1" xfId="0" applyNumberFormat="1" applyFont="1" applyFill="1" applyBorder="1" applyAlignment="1" applyProtection="1">
      <alignment horizontal="right" vertical="center"/>
    </xf>
    <xf numFmtId="176" fontId="72" fillId="0" borderId="1" xfId="0" applyFont="1" applyFill="1" applyBorder="1" applyAlignment="1" applyProtection="1">
      <alignment horizontal="right" vertical="center"/>
    </xf>
    <xf numFmtId="41" fontId="72" fillId="0" borderId="1" xfId="0" applyNumberFormat="1" applyFont="1" applyFill="1" applyBorder="1" applyAlignment="1" applyProtection="1">
      <alignment horizontal="right" vertical="center"/>
    </xf>
    <xf numFmtId="200" fontId="72" fillId="0" borderId="1" xfId="0" applyNumberFormat="1" applyFont="1" applyFill="1" applyBorder="1" applyAlignment="1" applyProtection="1">
      <alignment horizontal="right" vertical="center"/>
    </xf>
    <xf numFmtId="176" fontId="73" fillId="0" borderId="0" xfId="0" applyFont="1" applyFill="1" applyBorder="1" applyAlignment="1" applyProtection="1">
      <alignment horizontal="right" vertical="center"/>
    </xf>
    <xf numFmtId="178" fontId="73" fillId="0" borderId="0" xfId="0" applyNumberFormat="1" applyFont="1" applyFill="1" applyBorder="1" applyAlignment="1" applyProtection="1">
      <alignment horizontal="right" vertical="center"/>
    </xf>
    <xf numFmtId="41" fontId="73" fillId="0" borderId="0" xfId="0" applyNumberFormat="1" applyFont="1" applyFill="1" applyBorder="1" applyAlignment="1" applyProtection="1">
      <alignment horizontal="right" vertical="center"/>
    </xf>
    <xf numFmtId="176" fontId="73" fillId="0" borderId="0" xfId="0" applyFont="1" applyFill="1" applyAlignment="1" applyProtection="1">
      <alignment horizontal="right" vertical="center"/>
    </xf>
    <xf numFmtId="177" fontId="11" fillId="0" borderId="20" xfId="0" applyNumberFormat="1" applyFont="1" applyFill="1" applyBorder="1" applyAlignment="1" applyProtection="1">
      <alignment horizontal="center" vertical="center"/>
    </xf>
    <xf numFmtId="177" fontId="11" fillId="0" borderId="0" xfId="0" quotePrefix="1" applyNumberFormat="1" applyFont="1" applyFill="1" applyBorder="1" applyAlignment="1" applyProtection="1">
      <alignment horizontal="center" vertical="center"/>
    </xf>
    <xf numFmtId="176" fontId="8" fillId="0" borderId="1" xfId="0" applyFont="1" applyFill="1" applyBorder="1" applyAlignment="1" applyProtection="1">
      <alignment horizontal="center" vertical="center"/>
    </xf>
    <xf numFmtId="177" fontId="67" fillId="0" borderId="2" xfId="0" quotePrefix="1" applyNumberFormat="1" applyFont="1" applyFill="1" applyBorder="1" applyAlignment="1" applyProtection="1">
      <alignment horizontal="center" vertical="center"/>
    </xf>
    <xf numFmtId="197" fontId="66" fillId="0" borderId="0" xfId="0" applyNumberFormat="1" applyFont="1" applyFill="1" applyBorder="1" applyAlignment="1" applyProtection="1">
      <alignment horizontal="center" vertical="center"/>
    </xf>
    <xf numFmtId="176" fontId="12" fillId="0" borderId="13" xfId="0" applyFont="1" applyFill="1" applyBorder="1" applyAlignment="1" applyProtection="1">
      <alignment horizontal="center" vertical="center" wrapText="1"/>
    </xf>
    <xf numFmtId="197" fontId="72" fillId="0" borderId="1" xfId="0" applyNumberFormat="1" applyFont="1" applyFill="1" applyBorder="1" applyAlignment="1" applyProtection="1">
      <alignment horizontal="center" vertical="center"/>
    </xf>
    <xf numFmtId="41" fontId="72" fillId="0" borderId="1" xfId="0" applyNumberFormat="1" applyFont="1" applyFill="1" applyBorder="1" applyAlignment="1" applyProtection="1">
      <alignment vertical="center"/>
    </xf>
    <xf numFmtId="176" fontId="46" fillId="0" borderId="0" xfId="0" applyFont="1" applyFill="1" applyBorder="1" applyAlignment="1" applyProtection="1">
      <alignment vertical="center"/>
    </xf>
    <xf numFmtId="176" fontId="49" fillId="0" borderId="20" xfId="0" applyFont="1" applyFill="1" applyBorder="1" applyAlignment="1" applyProtection="1">
      <alignment horizontal="center" vertical="center"/>
    </xf>
    <xf numFmtId="176" fontId="49" fillId="0" borderId="27" xfId="0" applyFont="1" applyFill="1" applyBorder="1" applyAlignment="1" applyProtection="1">
      <alignment horizontal="center" vertical="center"/>
    </xf>
    <xf numFmtId="176" fontId="49" fillId="0" borderId="24" xfId="0" applyFont="1" applyFill="1" applyBorder="1" applyAlignment="1" applyProtection="1">
      <alignment horizontal="center" vertical="center"/>
    </xf>
    <xf numFmtId="41" fontId="72" fillId="0" borderId="1" xfId="0" applyNumberFormat="1" applyFont="1" applyFill="1" applyBorder="1" applyAlignment="1" applyProtection="1">
      <alignment horizontal="right" vertical="center"/>
      <protection locked="0"/>
    </xf>
    <xf numFmtId="176" fontId="46" fillId="0" borderId="0" xfId="0" applyFont="1" applyFill="1" applyAlignment="1" applyProtection="1"/>
    <xf numFmtId="41" fontId="66" fillId="0" borderId="0" xfId="0" applyNumberFormat="1" applyFont="1" applyFill="1" applyBorder="1" applyAlignment="1" applyProtection="1">
      <alignment vertical="center"/>
      <protection locked="0"/>
    </xf>
    <xf numFmtId="41" fontId="72" fillId="0" borderId="1" xfId="0" applyNumberFormat="1" applyFont="1" applyFill="1" applyBorder="1" applyAlignment="1" applyProtection="1">
      <alignment vertical="center"/>
      <protection locked="0"/>
    </xf>
    <xf numFmtId="176" fontId="63" fillId="0" borderId="0" xfId="0" applyFont="1" applyFill="1" applyAlignment="1">
      <alignment horizontal="center" vertical="center"/>
    </xf>
    <xf numFmtId="176" fontId="64" fillId="0" borderId="0" xfId="0" applyFont="1" applyFill="1" applyAlignment="1">
      <alignment horizontal="center" vertical="center"/>
    </xf>
    <xf numFmtId="176" fontId="13" fillId="0" borderId="21" xfId="0" applyFont="1" applyFill="1" applyBorder="1" applyAlignment="1">
      <alignment horizontal="center" vertical="center"/>
    </xf>
    <xf numFmtId="176" fontId="49" fillId="0" borderId="22" xfId="0" applyFont="1" applyFill="1" applyBorder="1" applyAlignment="1">
      <alignment horizontal="center" vertical="center"/>
    </xf>
    <xf numFmtId="176" fontId="49" fillId="0" borderId="23" xfId="0" applyFont="1" applyFill="1" applyBorder="1" applyAlignment="1">
      <alignment horizontal="center" vertical="center"/>
    </xf>
    <xf numFmtId="176" fontId="13" fillId="0" borderId="10" xfId="0" applyFont="1" applyFill="1" applyBorder="1" applyAlignment="1">
      <alignment horizontal="center" vertical="center" wrapText="1"/>
    </xf>
    <xf numFmtId="176" fontId="13" fillId="0" borderId="9" xfId="0" applyFont="1" applyFill="1" applyBorder="1" applyAlignment="1">
      <alignment horizontal="center" vertical="center" wrapText="1"/>
    </xf>
    <xf numFmtId="0" fontId="62" fillId="0" borderId="0" xfId="289" applyFont="1" applyAlignment="1">
      <alignment horizontal="left" vertical="top"/>
    </xf>
    <xf numFmtId="176" fontId="46" fillId="0" borderId="0" xfId="0" applyFont="1" applyBorder="1" applyAlignment="1">
      <alignment horizontal="left" vertical="center" wrapText="1"/>
    </xf>
    <xf numFmtId="176" fontId="46" fillId="0" borderId="1" xfId="0" applyFont="1" applyFill="1" applyBorder="1" applyAlignment="1">
      <alignment horizontal="left" vertical="center"/>
    </xf>
    <xf numFmtId="176" fontId="46" fillId="0" borderId="7" xfId="0" applyFont="1" applyBorder="1" applyAlignment="1">
      <alignment horizontal="left" vertical="center" wrapText="1"/>
    </xf>
    <xf numFmtId="176" fontId="56" fillId="0" borderId="0" xfId="0" applyFont="1" applyFill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76" fontId="46" fillId="0" borderId="0" xfId="0" applyFont="1" applyFill="1" applyBorder="1" applyAlignment="1">
      <alignment horizontal="right" vertical="center"/>
    </xf>
    <xf numFmtId="176" fontId="11" fillId="0" borderId="19" xfId="0" applyFont="1" applyFill="1" applyBorder="1" applyAlignment="1">
      <alignment horizontal="center" vertical="center" wrapText="1"/>
    </xf>
    <xf numFmtId="176" fontId="11" fillId="0" borderId="0" xfId="0" applyFont="1" applyFill="1" applyBorder="1" applyAlignment="1">
      <alignment horizontal="center" vertical="center" wrapText="1"/>
    </xf>
    <xf numFmtId="176" fontId="11" fillId="0" borderId="1" xfId="0" applyFont="1" applyFill="1" applyBorder="1" applyAlignment="1">
      <alignment horizontal="center" vertical="center" wrapText="1"/>
    </xf>
    <xf numFmtId="176" fontId="11" fillId="0" borderId="24" xfId="0" applyFont="1" applyFill="1" applyBorder="1" applyAlignment="1">
      <alignment horizontal="center" vertical="center" wrapText="1"/>
    </xf>
    <xf numFmtId="176" fontId="11" fillId="0" borderId="4" xfId="0" applyFont="1" applyFill="1" applyBorder="1" applyAlignment="1">
      <alignment horizontal="center" vertical="center" wrapText="1"/>
    </xf>
    <xf numFmtId="176" fontId="11" fillId="0" borderId="5" xfId="0" applyFont="1" applyFill="1" applyBorder="1" applyAlignment="1">
      <alignment horizontal="center" vertical="center" wrapText="1"/>
    </xf>
    <xf numFmtId="176" fontId="12" fillId="0" borderId="27" xfId="0" applyFont="1" applyFill="1" applyBorder="1" applyAlignment="1">
      <alignment horizontal="center" vertical="center"/>
    </xf>
    <xf numFmtId="176" fontId="12" fillId="0" borderId="10" xfId="0" applyFont="1" applyFill="1" applyBorder="1" applyAlignment="1">
      <alignment horizontal="center" vertical="center"/>
    </xf>
    <xf numFmtId="176" fontId="12" fillId="0" borderId="9" xfId="0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76" fontId="12" fillId="0" borderId="0" xfId="0" applyFont="1" applyFill="1" applyBorder="1" applyAlignment="1" applyProtection="1">
      <alignment horizontal="center" vertical="center" wrapText="1"/>
    </xf>
    <xf numFmtId="176" fontId="11" fillId="0" borderId="3" xfId="0" applyFont="1" applyFill="1" applyBorder="1" applyAlignment="1" applyProtection="1">
      <alignment horizontal="center" vertical="center" wrapText="1"/>
    </xf>
    <xf numFmtId="176" fontId="63" fillId="0" borderId="0" xfId="0" applyFont="1" applyFill="1" applyAlignment="1" applyProtection="1">
      <alignment horizontal="center" vertical="center"/>
    </xf>
    <xf numFmtId="176" fontId="64" fillId="0" borderId="0" xfId="0" applyFont="1" applyFill="1" applyAlignment="1" applyProtection="1">
      <alignment horizontal="center" vertical="center"/>
    </xf>
    <xf numFmtId="176" fontId="12" fillId="0" borderId="1" xfId="0" applyFont="1" applyFill="1" applyBorder="1" applyAlignment="1" applyProtection="1">
      <alignment horizontal="center" vertical="center"/>
    </xf>
    <xf numFmtId="176" fontId="11" fillId="0" borderId="2" xfId="0" applyFont="1" applyFill="1" applyBorder="1" applyAlignment="1" applyProtection="1">
      <alignment horizontal="center" vertical="center"/>
    </xf>
    <xf numFmtId="176" fontId="12" fillId="0" borderId="19" xfId="0" applyFont="1" applyFill="1" applyBorder="1" applyAlignment="1" applyProtection="1">
      <alignment horizontal="center" vertical="center" wrapText="1"/>
    </xf>
    <xf numFmtId="176" fontId="11" fillId="0" borderId="20" xfId="0" applyFont="1" applyFill="1" applyBorder="1" applyAlignment="1" applyProtection="1">
      <alignment horizontal="center" vertical="center" wrapText="1"/>
    </xf>
    <xf numFmtId="176" fontId="12" fillId="0" borderId="21" xfId="0" applyFont="1" applyFill="1" applyBorder="1" applyAlignment="1" applyProtection="1">
      <alignment horizontal="center" vertical="center" wrapText="1"/>
    </xf>
    <xf numFmtId="176" fontId="11" fillId="0" borderId="22" xfId="0" applyFont="1" applyFill="1" applyBorder="1" applyAlignment="1" applyProtection="1">
      <alignment horizontal="center" vertical="center" wrapText="1"/>
    </xf>
    <xf numFmtId="176" fontId="12" fillId="0" borderId="22" xfId="0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67" fillId="0" borderId="3" xfId="0" applyNumberFormat="1" applyFont="1" applyFill="1" applyBorder="1" applyAlignment="1">
      <alignment horizontal="center" vertical="center"/>
    </xf>
    <xf numFmtId="0" fontId="67" fillId="0" borderId="2" xfId="0" applyNumberFormat="1" applyFont="1" applyFill="1" applyBorder="1" applyAlignment="1">
      <alignment horizontal="center" vertical="center"/>
    </xf>
    <xf numFmtId="176" fontId="46" fillId="0" borderId="0" xfId="0" applyFont="1" applyFill="1" applyAlignment="1" applyProtection="1">
      <alignment horizontal="left" vertical="center"/>
    </xf>
    <xf numFmtId="176" fontId="12" fillId="0" borderId="7" xfId="0" applyFont="1" applyFill="1" applyBorder="1" applyAlignment="1">
      <alignment horizontal="left" vertical="center"/>
    </xf>
    <xf numFmtId="176" fontId="63" fillId="0" borderId="0" xfId="0" applyFont="1" applyAlignment="1">
      <alignment horizontal="center" vertical="center"/>
    </xf>
    <xf numFmtId="176" fontId="64" fillId="0" borderId="0" xfId="0" applyFont="1" applyAlignment="1">
      <alignment horizontal="center" vertical="center"/>
    </xf>
    <xf numFmtId="176" fontId="11" fillId="0" borderId="21" xfId="0" applyFont="1" applyBorder="1" applyAlignment="1">
      <alignment horizontal="center" wrapText="1"/>
    </xf>
    <xf numFmtId="176" fontId="11" fillId="0" borderId="22" xfId="0" applyFont="1" applyBorder="1" applyAlignment="1">
      <alignment horizontal="center"/>
    </xf>
    <xf numFmtId="176" fontId="11" fillId="0" borderId="26" xfId="0" applyFont="1" applyBorder="1" applyAlignment="1">
      <alignment horizontal="center" wrapText="1"/>
    </xf>
    <xf numFmtId="176" fontId="11" fillId="0" borderId="21" xfId="0" applyFont="1" applyBorder="1" applyAlignment="1">
      <alignment horizontal="center"/>
    </xf>
    <xf numFmtId="176" fontId="12" fillId="0" borderId="21" xfId="0" applyFont="1" applyFill="1" applyBorder="1" applyAlignment="1" applyProtection="1">
      <alignment horizontal="center" vertical="center"/>
    </xf>
    <xf numFmtId="176" fontId="12" fillId="0" borderId="22" xfId="0" applyFont="1" applyFill="1" applyBorder="1" applyAlignment="1" applyProtection="1">
      <alignment horizontal="center" vertical="center"/>
    </xf>
    <xf numFmtId="176" fontId="12" fillId="0" borderId="24" xfId="0" applyFont="1" applyFill="1" applyBorder="1" applyAlignment="1" applyProtection="1">
      <alignment horizontal="center" vertical="center"/>
    </xf>
    <xf numFmtId="176" fontId="12" fillId="0" borderId="19" xfId="0" applyFont="1" applyFill="1" applyBorder="1" applyAlignment="1" applyProtection="1">
      <alignment horizontal="center" vertical="center"/>
    </xf>
    <xf numFmtId="176" fontId="12" fillId="0" borderId="5" xfId="0" applyFont="1" applyFill="1" applyBorder="1" applyAlignment="1" applyProtection="1">
      <alignment horizontal="center" vertical="center"/>
    </xf>
    <xf numFmtId="176" fontId="12" fillId="0" borderId="24" xfId="0" applyFont="1" applyFill="1" applyBorder="1" applyAlignment="1" applyProtection="1">
      <alignment horizontal="center" vertical="center" wrapText="1"/>
    </xf>
    <xf numFmtId="176" fontId="11" fillId="0" borderId="5" xfId="0" applyFont="1" applyFill="1" applyBorder="1" applyAlignment="1" applyProtection="1">
      <alignment horizontal="center" vertical="center" wrapText="1"/>
    </xf>
    <xf numFmtId="176" fontId="11" fillId="0" borderId="2" xfId="0" applyFont="1" applyFill="1" applyBorder="1" applyAlignment="1" applyProtection="1">
      <alignment horizontal="center" vertical="center" wrapText="1"/>
    </xf>
    <xf numFmtId="176" fontId="12" fillId="0" borderId="18" xfId="0" applyFont="1" applyFill="1" applyBorder="1" applyAlignment="1" applyProtection="1">
      <alignment horizontal="center" vertical="center" wrapText="1"/>
    </xf>
    <xf numFmtId="176" fontId="12" fillId="0" borderId="12" xfId="0" applyFont="1" applyFill="1" applyBorder="1" applyAlignment="1" applyProtection="1">
      <alignment horizontal="center" vertical="center" wrapText="1"/>
    </xf>
    <xf numFmtId="176" fontId="11" fillId="0" borderId="18" xfId="0" applyFont="1" applyFill="1" applyBorder="1" applyAlignment="1" applyProtection="1">
      <alignment horizontal="center" vertical="center" wrapText="1"/>
    </xf>
    <xf numFmtId="176" fontId="11" fillId="0" borderId="17" xfId="0" applyFont="1" applyFill="1" applyBorder="1" applyAlignment="1" applyProtection="1">
      <alignment horizontal="center" vertical="center" wrapText="1"/>
    </xf>
    <xf numFmtId="49" fontId="77" fillId="0" borderId="8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5" xfId="291" applyNumberFormat="1" applyFont="1" applyFill="1" applyBorder="1" applyAlignment="1" applyProtection="1">
      <alignment horizontal="center" vertical="center" wrapText="1" shrinkToFit="1"/>
      <protection locked="0"/>
    </xf>
    <xf numFmtId="176" fontId="64" fillId="0" borderId="0" xfId="0" applyFont="1" applyAlignment="1">
      <alignment horizontal="center"/>
    </xf>
    <xf numFmtId="176" fontId="77" fillId="0" borderId="16" xfId="0" applyFont="1" applyFill="1" applyBorder="1" applyAlignment="1">
      <alignment horizontal="center" vertical="center" wrapText="1"/>
    </xf>
    <xf numFmtId="176" fontId="77" fillId="0" borderId="9" xfId="0" applyFont="1" applyFill="1" applyBorder="1" applyAlignment="1">
      <alignment horizontal="center" vertical="center" wrapText="1"/>
    </xf>
    <xf numFmtId="176" fontId="77" fillId="0" borderId="8" xfId="0" applyFont="1" applyFill="1" applyBorder="1" applyAlignment="1">
      <alignment horizontal="center" vertical="center" wrapText="1"/>
    </xf>
    <xf numFmtId="176" fontId="77" fillId="0" borderId="5" xfId="0" applyFont="1" applyFill="1" applyBorder="1" applyAlignment="1">
      <alignment horizontal="center" vertical="center" wrapText="1"/>
    </xf>
    <xf numFmtId="176" fontId="77" fillId="0" borderId="17" xfId="0" applyFont="1" applyFill="1" applyBorder="1" applyAlignment="1">
      <alignment horizontal="center" vertical="center" wrapText="1"/>
    </xf>
    <xf numFmtId="176" fontId="77" fillId="0" borderId="13" xfId="0" applyFont="1" applyFill="1" applyBorder="1" applyAlignment="1">
      <alignment horizontal="center" vertical="center" wrapText="1"/>
    </xf>
    <xf numFmtId="49" fontId="77" fillId="0" borderId="18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17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7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10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9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1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2" xfId="291" applyNumberFormat="1" applyFont="1" applyFill="1" applyBorder="1" applyAlignment="1" applyProtection="1">
      <alignment horizontal="center" vertical="center" wrapText="1" shrinkToFit="1"/>
      <protection locked="0"/>
    </xf>
    <xf numFmtId="49" fontId="77" fillId="0" borderId="22" xfId="291" applyNumberFormat="1" applyFont="1" applyFill="1" applyBorder="1" applyAlignment="1" applyProtection="1">
      <alignment horizontal="center" vertical="center" wrapText="1"/>
      <protection locked="0"/>
    </xf>
    <xf numFmtId="49" fontId="76" fillId="0" borderId="7" xfId="289" applyNumberFormat="1" applyFont="1" applyFill="1" applyBorder="1" applyAlignment="1">
      <alignment horizontal="left" vertical="center"/>
    </xf>
    <xf numFmtId="176" fontId="46" fillId="0" borderId="0" xfId="0" applyFont="1" applyAlignment="1">
      <alignment horizontal="left"/>
    </xf>
    <xf numFmtId="49" fontId="77" fillId="0" borderId="16" xfId="291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8" xfId="0" applyFont="1" applyFill="1" applyBorder="1" applyAlignment="1" applyProtection="1">
      <alignment horizontal="center" vertical="center"/>
    </xf>
    <xf numFmtId="176" fontId="11" fillId="0" borderId="6" xfId="0" applyFont="1" applyFill="1" applyBorder="1" applyAlignment="1">
      <alignment horizontal="right"/>
    </xf>
    <xf numFmtId="176" fontId="11" fillId="0" borderId="18" xfId="0" applyFont="1" applyFill="1" applyBorder="1" applyAlignment="1" applyProtection="1">
      <alignment horizontal="center" vertical="center"/>
    </xf>
    <xf numFmtId="176" fontId="11" fillId="0" borderId="12" xfId="0" applyFont="1" applyFill="1" applyBorder="1" applyAlignment="1" applyProtection="1">
      <alignment horizontal="center" vertical="center"/>
    </xf>
    <xf numFmtId="176" fontId="11" fillId="0" borderId="7" xfId="0" applyFont="1" applyFill="1" applyBorder="1" applyProtection="1">
      <alignment horizontal="right"/>
    </xf>
    <xf numFmtId="176" fontId="46" fillId="0" borderId="7" xfId="0" applyFont="1" applyFill="1" applyBorder="1" applyAlignment="1">
      <alignment horizontal="left" vertical="center"/>
    </xf>
    <xf numFmtId="176" fontId="12" fillId="0" borderId="20" xfId="0" applyFont="1" applyFill="1" applyBorder="1" applyAlignment="1" applyProtection="1">
      <alignment horizontal="center" vertical="center"/>
    </xf>
    <xf numFmtId="176" fontId="11" fillId="0" borderId="3" xfId="0" applyFont="1" applyFill="1" applyBorder="1" applyAlignment="1" applyProtection="1">
      <alignment horizontal="center" vertical="center"/>
    </xf>
    <xf numFmtId="176" fontId="11" fillId="0" borderId="12" xfId="0" applyFont="1" applyFill="1" applyBorder="1" applyAlignment="1" applyProtection="1">
      <alignment horizontal="center" vertical="center" wrapText="1"/>
    </xf>
    <xf numFmtId="176" fontId="11" fillId="0" borderId="17" xfId="0" applyFont="1" applyFill="1" applyBorder="1" applyAlignment="1" applyProtection="1">
      <alignment horizontal="center" vertical="center"/>
    </xf>
    <xf numFmtId="176" fontId="11" fillId="0" borderId="1" xfId="0" applyFont="1" applyFill="1" applyBorder="1" applyAlignment="1" applyProtection="1">
      <alignment horizontal="center" vertical="center" wrapText="1"/>
    </xf>
    <xf numFmtId="176" fontId="11" fillId="0" borderId="21" xfId="0" applyFont="1" applyFill="1" applyBorder="1" applyAlignment="1" applyProtection="1">
      <alignment horizontal="center" vertical="center"/>
    </xf>
    <xf numFmtId="176" fontId="11" fillId="0" borderId="22" xfId="0" applyFont="1" applyFill="1" applyBorder="1" applyAlignment="1" applyProtection="1">
      <alignment horizontal="center" vertical="center"/>
    </xf>
    <xf numFmtId="176" fontId="11" fillId="0" borderId="22" xfId="0" applyFont="1" applyFill="1" applyBorder="1" applyAlignment="1">
      <alignment horizontal="center" vertical="center"/>
    </xf>
    <xf numFmtId="176" fontId="11" fillId="0" borderId="23" xfId="0" applyFont="1" applyFill="1" applyBorder="1" applyAlignment="1" applyProtection="1">
      <alignment horizontal="center" vertical="center"/>
    </xf>
    <xf numFmtId="176" fontId="11" fillId="0" borderId="22" xfId="0" applyFont="1" applyFill="1" applyBorder="1" applyProtection="1">
      <alignment horizontal="right"/>
    </xf>
    <xf numFmtId="176" fontId="11" fillId="0" borderId="7" xfId="0" applyFont="1" applyFill="1" applyBorder="1" applyAlignment="1" applyProtection="1">
      <alignment horizontal="center" vertical="center"/>
    </xf>
    <xf numFmtId="176" fontId="11" fillId="0" borderId="6" xfId="0" applyFont="1" applyFill="1" applyBorder="1" applyAlignment="1" applyProtection="1">
      <alignment horizontal="center" vertical="center"/>
    </xf>
    <xf numFmtId="176" fontId="46" fillId="0" borderId="0" xfId="0" applyFont="1" applyFill="1" applyBorder="1" applyAlignment="1">
      <alignment horizontal="left" vertical="center"/>
    </xf>
    <xf numFmtId="176" fontId="11" fillId="0" borderId="26" xfId="0" applyFont="1" applyFill="1" applyBorder="1" applyAlignment="1" applyProtection="1">
      <alignment horizontal="center" vertical="center"/>
    </xf>
    <xf numFmtId="176" fontId="11" fillId="0" borderId="13" xfId="0" applyFont="1" applyFill="1" applyBorder="1" applyAlignment="1" applyProtection="1">
      <alignment horizontal="center" vertical="center"/>
    </xf>
    <xf numFmtId="176" fontId="11" fillId="0" borderId="27" xfId="0" applyFont="1" applyFill="1" applyBorder="1" applyAlignment="1" applyProtection="1">
      <alignment horizontal="center" vertical="center" wrapText="1"/>
    </xf>
    <xf numFmtId="176" fontId="13" fillId="0" borderId="10" xfId="0" applyFont="1" applyFill="1" applyBorder="1" applyAlignment="1" applyProtection="1">
      <alignment horizontal="center"/>
    </xf>
    <xf numFmtId="176" fontId="13" fillId="0" borderId="9" xfId="0" applyFont="1" applyFill="1" applyBorder="1" applyAlignment="1" applyProtection="1">
      <alignment horizontal="center"/>
    </xf>
    <xf numFmtId="176" fontId="11" fillId="0" borderId="24" xfId="0" applyFont="1" applyFill="1" applyBorder="1" applyAlignment="1" applyProtection="1">
      <alignment horizontal="center" vertical="center"/>
    </xf>
    <xf numFmtId="176" fontId="11" fillId="0" borderId="19" xfId="0" applyFont="1" applyFill="1" applyBorder="1" applyAlignment="1" applyProtection="1">
      <alignment horizontal="center" vertical="center"/>
    </xf>
    <xf numFmtId="176" fontId="46" fillId="0" borderId="0" xfId="0" applyFont="1" applyFill="1" applyAlignment="1" applyProtection="1">
      <alignment horizontal="left"/>
    </xf>
    <xf numFmtId="176" fontId="64" fillId="0" borderId="0" xfId="0" applyFont="1" applyFill="1" applyAlignment="1" applyProtection="1">
      <alignment horizontal="center"/>
    </xf>
    <xf numFmtId="201" fontId="50" fillId="0" borderId="5" xfId="0" applyNumberFormat="1" applyFont="1" applyFill="1" applyBorder="1" applyAlignment="1" applyProtection="1">
      <alignment horizontal="center" vertical="center"/>
    </xf>
    <xf numFmtId="201" fontId="50" fillId="0" borderId="2" xfId="0" applyNumberFormat="1" applyFont="1" applyFill="1" applyBorder="1" applyAlignment="1" applyProtection="1">
      <alignment horizontal="center" vertical="center"/>
    </xf>
    <xf numFmtId="201" fontId="66" fillId="0" borderId="4" xfId="0" applyNumberFormat="1" applyFont="1" applyFill="1" applyBorder="1" applyAlignment="1" applyProtection="1">
      <alignment horizontal="center" vertical="center"/>
    </xf>
    <xf numFmtId="201" fontId="66" fillId="0" borderId="0" xfId="0" applyNumberFormat="1" applyFont="1" applyFill="1" applyBorder="1" applyAlignment="1" applyProtection="1">
      <alignment horizontal="center" vertical="center"/>
    </xf>
    <xf numFmtId="201" fontId="66" fillId="0" borderId="0" xfId="0" applyNumberFormat="1" applyFont="1" applyFill="1" applyAlignment="1">
      <alignment horizontal="center" vertical="center"/>
    </xf>
    <xf numFmtId="201" fontId="66" fillId="0" borderId="0" xfId="0" quotePrefix="1" applyNumberFormat="1" applyFont="1" applyFill="1" applyBorder="1" applyAlignment="1" applyProtection="1">
      <alignment horizontal="center" vertical="center"/>
    </xf>
    <xf numFmtId="176" fontId="11" fillId="0" borderId="8" xfId="0" applyFont="1" applyFill="1" applyBorder="1" applyAlignment="1" applyProtection="1">
      <alignment horizontal="center" vertical="center" wrapText="1"/>
    </xf>
    <xf numFmtId="176" fontId="11" fillId="0" borderId="7" xfId="0" applyFont="1" applyFill="1" applyBorder="1" applyAlignment="1" applyProtection="1">
      <alignment horizontal="center" vertical="center" wrapText="1"/>
    </xf>
    <xf numFmtId="176" fontId="11" fillId="0" borderId="6" xfId="0" applyFont="1" applyFill="1" applyBorder="1" applyAlignment="1" applyProtection="1">
      <alignment horizontal="center" vertical="center" wrapText="1"/>
    </xf>
    <xf numFmtId="176" fontId="11" fillId="0" borderId="4" xfId="0" applyFont="1" applyFill="1" applyBorder="1" applyAlignment="1" applyProtection="1">
      <alignment horizontal="center" vertical="center" wrapText="1"/>
    </xf>
    <xf numFmtId="176" fontId="11" fillId="0" borderId="0" xfId="0" applyFont="1" applyFill="1" applyBorder="1" applyAlignment="1" applyProtection="1">
      <alignment horizontal="center" vertical="center" wrapText="1"/>
    </xf>
    <xf numFmtId="201" fontId="82" fillId="0" borderId="0" xfId="0" applyNumberFormat="1" applyFont="1" applyFill="1" applyBorder="1" applyAlignment="1" applyProtection="1">
      <alignment horizontal="center" vertical="center"/>
    </xf>
    <xf numFmtId="201" fontId="82" fillId="0" borderId="0" xfId="0" applyNumberFormat="1" applyFont="1" applyFill="1" applyBorder="1" applyAlignment="1" applyProtection="1">
      <alignment horizontal="center" vertical="center"/>
      <protection locked="0"/>
    </xf>
    <xf numFmtId="201" fontId="66" fillId="0" borderId="0" xfId="0" applyNumberFormat="1" applyFont="1" applyFill="1" applyBorder="1" applyAlignment="1" applyProtection="1">
      <alignment horizontal="center" vertical="center"/>
      <protection locked="0"/>
    </xf>
    <xf numFmtId="201" fontId="72" fillId="0" borderId="1" xfId="0" applyNumberFormat="1" applyFont="1" applyFill="1" applyBorder="1" applyAlignment="1" applyProtection="1">
      <alignment horizontal="center" vertical="center"/>
    </xf>
    <xf numFmtId="201" fontId="72" fillId="0" borderId="1" xfId="0" applyNumberFormat="1" applyFont="1" applyFill="1" applyBorder="1" applyAlignment="1" applyProtection="1">
      <alignment horizontal="center" vertical="center"/>
      <protection locked="0"/>
    </xf>
    <xf numFmtId="201" fontId="72" fillId="0" borderId="5" xfId="0" applyNumberFormat="1" applyFont="1" applyFill="1" applyBorder="1" applyAlignment="1" applyProtection="1">
      <alignment horizontal="center" vertical="center"/>
    </xf>
    <xf numFmtId="201" fontId="83" fillId="0" borderId="1" xfId="0" applyNumberFormat="1" applyFont="1" applyFill="1" applyBorder="1" applyAlignment="1" applyProtection="1">
      <alignment horizontal="center" vertical="center"/>
    </xf>
    <xf numFmtId="201" fontId="83" fillId="0" borderId="1" xfId="0" applyNumberFormat="1" applyFont="1" applyFill="1" applyBorder="1" applyAlignment="1" applyProtection="1">
      <alignment horizontal="center" vertical="center"/>
      <protection locked="0"/>
    </xf>
    <xf numFmtId="0" fontId="64" fillId="0" borderId="0" xfId="281" applyFont="1" applyFill="1" applyBorder="1" applyAlignment="1">
      <alignment horizontal="center" vertical="center"/>
    </xf>
    <xf numFmtId="0" fontId="46" fillId="0" borderId="0" xfId="281" applyFont="1" applyFill="1" applyBorder="1" applyAlignment="1">
      <alignment horizontal="left" vertical="center"/>
    </xf>
    <xf numFmtId="0" fontId="46" fillId="0" borderId="0" xfId="281" applyFont="1" applyFill="1" applyBorder="1" applyAlignment="1">
      <alignment horizontal="right" vertical="center"/>
    </xf>
    <xf numFmtId="0" fontId="84" fillId="0" borderId="21" xfId="281" applyFont="1" applyFill="1" applyBorder="1" applyAlignment="1">
      <alignment horizontal="center" vertical="center" wrapText="1"/>
    </xf>
    <xf numFmtId="0" fontId="84" fillId="0" borderId="23" xfId="281" applyFont="1" applyFill="1" applyBorder="1" applyAlignment="1">
      <alignment horizontal="center" vertical="center" wrapText="1"/>
    </xf>
    <xf numFmtId="0" fontId="84" fillId="0" borderId="22" xfId="281" applyFont="1" applyFill="1" applyBorder="1" applyAlignment="1">
      <alignment horizontal="center" vertical="center" wrapText="1"/>
    </xf>
    <xf numFmtId="0" fontId="11" fillId="0" borderId="20" xfId="281" applyFont="1" applyFill="1" applyBorder="1" applyAlignment="1">
      <alignment horizontal="center" vertical="center" wrapText="1"/>
    </xf>
    <xf numFmtId="0" fontId="11" fillId="0" borderId="3" xfId="281" applyFont="1" applyFill="1" applyBorder="1" applyAlignment="1">
      <alignment horizontal="center" vertical="center" wrapText="1"/>
    </xf>
    <xf numFmtId="0" fontId="11" fillId="0" borderId="2" xfId="281" applyFont="1" applyFill="1" applyBorder="1" applyAlignment="1">
      <alignment horizontal="center" vertical="center" wrapText="1"/>
    </xf>
    <xf numFmtId="0" fontId="84" fillId="0" borderId="18" xfId="281" applyFont="1" applyFill="1" applyBorder="1" applyAlignment="1">
      <alignment horizontal="center" vertical="center" wrapText="1"/>
    </xf>
    <xf numFmtId="0" fontId="84" fillId="0" borderId="17" xfId="281" applyFont="1" applyFill="1" applyBorder="1" applyAlignment="1">
      <alignment horizontal="center" vertical="center" wrapText="1"/>
    </xf>
    <xf numFmtId="0" fontId="84" fillId="0" borderId="12" xfId="281" applyFont="1" applyFill="1" applyBorder="1" applyAlignment="1">
      <alignment horizontal="center" vertical="center" wrapText="1"/>
    </xf>
    <xf numFmtId="0" fontId="63" fillId="0" borderId="0" xfId="281" applyFont="1" applyFill="1" applyBorder="1" applyAlignment="1">
      <alignment horizontal="center" vertical="center"/>
    </xf>
    <xf numFmtId="0" fontId="11" fillId="0" borderId="21" xfId="281" applyFont="1" applyFill="1" applyBorder="1" applyAlignment="1">
      <alignment horizontal="center" vertical="center" wrapText="1"/>
    </xf>
    <xf numFmtId="0" fontId="11" fillId="0" borderId="23" xfId="281" applyFont="1" applyFill="1" applyBorder="1" applyAlignment="1">
      <alignment horizontal="center" vertical="center" wrapText="1"/>
    </xf>
    <xf numFmtId="0" fontId="84" fillId="0" borderId="20" xfId="281" applyFont="1" applyFill="1" applyBorder="1" applyAlignment="1">
      <alignment horizontal="center" vertical="center" wrapText="1"/>
    </xf>
    <xf numFmtId="0" fontId="84" fillId="0" borderId="3" xfId="281" applyFont="1" applyFill="1" applyBorder="1" applyAlignment="1">
      <alignment horizontal="center" vertical="center" wrapText="1"/>
    </xf>
    <xf numFmtId="0" fontId="84" fillId="0" borderId="2" xfId="281" applyFont="1" applyFill="1" applyBorder="1" applyAlignment="1">
      <alignment horizontal="center" vertical="center" wrapText="1"/>
    </xf>
    <xf numFmtId="0" fontId="84" fillId="0" borderId="24" xfId="281" applyFont="1" applyFill="1" applyBorder="1" applyAlignment="1">
      <alignment horizontal="center" vertical="center" wrapText="1"/>
    </xf>
    <xf numFmtId="0" fontId="84" fillId="0" borderId="19" xfId="281" applyFont="1" applyFill="1" applyBorder="1" applyAlignment="1">
      <alignment horizontal="center" vertical="center" wrapText="1"/>
    </xf>
    <xf numFmtId="0" fontId="84" fillId="0" borderId="5" xfId="281" applyFont="1" applyFill="1" applyBorder="1" applyAlignment="1">
      <alignment horizontal="center" vertical="center" wrapText="1"/>
    </xf>
    <xf numFmtId="0" fontId="84" fillId="0" borderId="1" xfId="281" applyFont="1" applyFill="1" applyBorder="1" applyAlignment="1">
      <alignment horizontal="center" vertical="center" wrapText="1"/>
    </xf>
    <xf numFmtId="176" fontId="63" fillId="0" borderId="0" xfId="272" applyFont="1" applyFill="1" applyAlignment="1" applyProtection="1">
      <alignment horizontal="center" vertical="center"/>
    </xf>
    <xf numFmtId="176" fontId="64" fillId="0" borderId="0" xfId="272" applyFont="1" applyFill="1" applyAlignment="1" applyProtection="1">
      <alignment horizontal="center" vertical="center"/>
    </xf>
    <xf numFmtId="176" fontId="12" fillId="0" borderId="18" xfId="272" applyFont="1" applyFill="1" applyBorder="1" applyAlignment="1" applyProtection="1">
      <alignment horizontal="center" vertical="center"/>
    </xf>
    <xf numFmtId="176" fontId="12" fillId="0" borderId="12" xfId="272" applyFont="1" applyFill="1" applyBorder="1" applyAlignment="1" applyProtection="1">
      <alignment horizontal="center" vertical="center"/>
    </xf>
    <xf numFmtId="176" fontId="11" fillId="0" borderId="12" xfId="272" applyFont="1" applyFill="1" applyBorder="1" applyAlignment="1" applyProtection="1">
      <alignment horizontal="center" vertical="center"/>
    </xf>
    <xf numFmtId="176" fontId="12" fillId="0" borderId="21" xfId="272" applyFont="1" applyFill="1" applyBorder="1" applyAlignment="1" applyProtection="1">
      <alignment horizontal="center" vertical="center"/>
    </xf>
    <xf numFmtId="176" fontId="12" fillId="0" borderId="22" xfId="272" applyFont="1" applyFill="1" applyBorder="1" applyAlignment="1" applyProtection="1">
      <alignment horizontal="center" vertical="center"/>
    </xf>
    <xf numFmtId="176" fontId="11" fillId="0" borderId="22" xfId="272" applyFont="1" applyFill="1" applyBorder="1" applyAlignment="1" applyProtection="1">
      <alignment horizontal="center" vertical="center"/>
    </xf>
    <xf numFmtId="176" fontId="11" fillId="0" borderId="23" xfId="272" applyFont="1" applyFill="1" applyBorder="1" applyAlignment="1" applyProtection="1">
      <alignment horizontal="center" vertical="center"/>
    </xf>
    <xf numFmtId="176" fontId="12" fillId="0" borderId="23" xfId="272" applyFont="1" applyFill="1" applyBorder="1" applyAlignment="1" applyProtection="1">
      <alignment horizontal="center" vertical="center"/>
    </xf>
    <xf numFmtId="176" fontId="46" fillId="0" borderId="24" xfId="272" applyFont="1" applyFill="1" applyBorder="1" applyAlignment="1" applyProtection="1">
      <alignment horizontal="center" vertical="center" wrapText="1"/>
    </xf>
    <xf numFmtId="176" fontId="46" fillId="0" borderId="19" xfId="272" applyFont="1" applyFill="1" applyBorder="1" applyAlignment="1" applyProtection="1">
      <alignment horizontal="center" vertical="center"/>
    </xf>
    <xf numFmtId="176" fontId="46" fillId="0" borderId="4" xfId="272" applyFont="1" applyFill="1" applyBorder="1" applyAlignment="1" applyProtection="1">
      <alignment horizontal="center" vertical="center" wrapText="1"/>
    </xf>
    <xf numFmtId="176" fontId="46" fillId="0" borderId="0" xfId="272" applyFont="1" applyFill="1" applyBorder="1" applyAlignment="1" applyProtection="1">
      <alignment horizontal="center" vertical="center"/>
    </xf>
    <xf numFmtId="176" fontId="46" fillId="0" borderId="4" xfId="272" applyFont="1" applyFill="1" applyBorder="1" applyAlignment="1" applyProtection="1">
      <alignment horizontal="center" vertical="center"/>
    </xf>
    <xf numFmtId="176" fontId="46" fillId="0" borderId="5" xfId="272" applyFont="1" applyFill="1" applyBorder="1" applyAlignment="1" applyProtection="1">
      <alignment horizontal="center" vertical="center"/>
    </xf>
    <xf numFmtId="176" fontId="46" fillId="0" borderId="1" xfId="272" applyFont="1" applyFill="1" applyBorder="1" applyAlignment="1" applyProtection="1">
      <alignment horizontal="center" vertical="center"/>
    </xf>
    <xf numFmtId="176" fontId="12" fillId="0" borderId="8" xfId="272" applyFont="1" applyFill="1" applyBorder="1" applyAlignment="1" applyProtection="1">
      <alignment horizontal="center" vertical="center"/>
    </xf>
    <xf numFmtId="176" fontId="12" fillId="0" borderId="6" xfId="272" applyFont="1" applyFill="1" applyBorder="1" applyAlignment="1" applyProtection="1">
      <alignment horizontal="center" vertical="center"/>
    </xf>
    <xf numFmtId="176" fontId="46" fillId="0" borderId="8" xfId="272" applyFont="1" applyFill="1" applyBorder="1" applyAlignment="1" applyProtection="1">
      <alignment horizontal="center" vertical="center"/>
    </xf>
    <xf numFmtId="176" fontId="46" fillId="0" borderId="6" xfId="272" applyFont="1" applyFill="1" applyBorder="1" applyAlignment="1" applyProtection="1">
      <alignment horizontal="center" vertical="center"/>
    </xf>
    <xf numFmtId="176" fontId="11" fillId="0" borderId="17" xfId="272" applyFont="1" applyFill="1" applyBorder="1" applyAlignment="1" applyProtection="1">
      <alignment horizontal="center" vertical="center"/>
    </xf>
    <xf numFmtId="176" fontId="11" fillId="0" borderId="5" xfId="272" applyFont="1" applyFill="1" applyBorder="1" applyAlignment="1" applyProtection="1">
      <alignment horizontal="center" vertical="center"/>
    </xf>
    <xf numFmtId="176" fontId="11" fillId="0" borderId="1" xfId="272" applyFont="1" applyFill="1" applyBorder="1" applyAlignment="1" applyProtection="1">
      <alignment horizontal="center" vertical="center"/>
    </xf>
    <xf numFmtId="176" fontId="11" fillId="0" borderId="2" xfId="272" applyFont="1" applyFill="1" applyBorder="1" applyAlignment="1" applyProtection="1">
      <alignment horizontal="center" vertical="center"/>
    </xf>
    <xf numFmtId="176" fontId="46" fillId="0" borderId="7" xfId="272" applyFont="1" applyFill="1" applyBorder="1" applyAlignment="1" applyProtection="1">
      <alignment horizontal="center" vertical="center"/>
    </xf>
    <xf numFmtId="176" fontId="12" fillId="0" borderId="8" xfId="272" applyFont="1" applyFill="1" applyBorder="1" applyAlignment="1" applyProtection="1">
      <alignment horizontal="center" vertical="center" wrapText="1"/>
    </xf>
    <xf numFmtId="176" fontId="12" fillId="0" borderId="4" xfId="272" applyFont="1" applyFill="1" applyBorder="1" applyAlignment="1" applyProtection="1">
      <alignment horizontal="center" vertical="center"/>
    </xf>
    <xf numFmtId="176" fontId="12" fillId="0" borderId="3" xfId="272" applyFont="1" applyFill="1" applyBorder="1" applyAlignment="1" applyProtection="1">
      <alignment horizontal="center" vertical="center"/>
    </xf>
    <xf numFmtId="176" fontId="12" fillId="0" borderId="5" xfId="272" applyFont="1" applyFill="1" applyBorder="1" applyAlignment="1" applyProtection="1">
      <alignment horizontal="center" vertical="center"/>
    </xf>
    <xf numFmtId="176" fontId="12" fillId="0" borderId="2" xfId="272" applyFont="1" applyFill="1" applyBorder="1" applyAlignment="1" applyProtection="1">
      <alignment horizontal="center" vertical="center"/>
    </xf>
    <xf numFmtId="176" fontId="46" fillId="0" borderId="7" xfId="272" applyFont="1" applyFill="1" applyBorder="1" applyAlignment="1" applyProtection="1">
      <alignment horizontal="left" vertical="center"/>
    </xf>
    <xf numFmtId="176" fontId="46" fillId="0" borderId="0" xfId="272" applyFont="1" applyFill="1" applyAlignment="1" applyProtection="1">
      <alignment horizontal="left" vertical="center"/>
    </xf>
    <xf numFmtId="176" fontId="0" fillId="0" borderId="0" xfId="272" applyFont="1" applyFill="1" applyAlignment="1" applyProtection="1">
      <alignment horizontal="left" vertical="center"/>
    </xf>
    <xf numFmtId="176" fontId="46" fillId="0" borderId="7" xfId="0" applyFont="1" applyFill="1" applyBorder="1" applyAlignment="1" applyProtection="1">
      <alignment horizontal="left" vertical="center"/>
    </xf>
    <xf numFmtId="176" fontId="12" fillId="0" borderId="23" xfId="0" applyFont="1" applyFill="1" applyBorder="1" applyAlignment="1" applyProtection="1">
      <alignment horizontal="center" vertical="center"/>
    </xf>
    <xf numFmtId="176" fontId="46" fillId="0" borderId="0" xfId="0" applyFont="1" applyFill="1" applyBorder="1" applyAlignment="1" applyProtection="1">
      <alignment horizontal="right"/>
    </xf>
    <xf numFmtId="176" fontId="9" fillId="0" borderId="0" xfId="0" applyFont="1" applyFill="1" applyBorder="1" applyAlignment="1" applyProtection="1">
      <alignment horizontal="center" vertical="center"/>
    </xf>
    <xf numFmtId="176" fontId="8" fillId="0" borderId="1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" vertical="center"/>
    </xf>
    <xf numFmtId="176" fontId="11" fillId="0" borderId="24" xfId="0" applyFont="1" applyFill="1" applyBorder="1" applyAlignment="1" applyProtection="1">
      <alignment horizontal="center" vertical="center" wrapText="1"/>
    </xf>
    <xf numFmtId="176" fontId="11" fillId="0" borderId="19" xfId="0" applyFont="1" applyFill="1" applyBorder="1" applyAlignment="1" applyProtection="1">
      <alignment horizontal="center" vertical="center" wrapText="1"/>
    </xf>
    <xf numFmtId="176" fontId="46" fillId="0" borderId="7" xfId="0" applyFont="1" applyFill="1" applyBorder="1" applyAlignment="1">
      <alignment horizontal="left"/>
    </xf>
    <xf numFmtId="176" fontId="0" fillId="0" borderId="7" xfId="0" applyFont="1" applyFill="1" applyBorder="1" applyAlignment="1">
      <alignment horizontal="left"/>
    </xf>
    <xf numFmtId="41" fontId="72" fillId="0" borderId="5" xfId="0" applyNumberFormat="1" applyFont="1" applyFill="1" applyBorder="1" applyAlignment="1" applyProtection="1">
      <alignment horizontal="center" vertical="center"/>
      <protection locked="0"/>
    </xf>
    <xf numFmtId="41" fontId="72" fillId="0" borderId="1" xfId="0" applyNumberFormat="1" applyFont="1" applyFill="1" applyBorder="1" applyAlignment="1" applyProtection="1">
      <alignment horizontal="center" vertical="center"/>
      <protection locked="0"/>
    </xf>
    <xf numFmtId="41" fontId="66" fillId="0" borderId="0" xfId="0" applyNumberFormat="1" applyFont="1" applyFill="1" applyBorder="1" applyAlignment="1" applyProtection="1">
      <alignment horizontal="center" vertical="center"/>
      <protection locked="0"/>
    </xf>
    <xf numFmtId="176" fontId="49" fillId="0" borderId="26" xfId="0" applyFont="1" applyFill="1" applyBorder="1" applyAlignment="1" applyProtection="1">
      <alignment horizontal="center" vertical="center"/>
    </xf>
    <xf numFmtId="176" fontId="49" fillId="0" borderId="21" xfId="0" applyFont="1" applyFill="1" applyBorder="1" applyAlignment="1" applyProtection="1">
      <alignment horizontal="center" vertical="center"/>
    </xf>
    <xf numFmtId="176" fontId="49" fillId="0" borderId="13" xfId="0" applyFont="1" applyFill="1" applyBorder="1" applyAlignment="1" applyProtection="1">
      <alignment horizontal="center" vertical="center"/>
    </xf>
    <xf numFmtId="176" fontId="49" fillId="0" borderId="18" xfId="0" applyFont="1" applyFill="1" applyBorder="1" applyAlignment="1" applyProtection="1">
      <alignment horizontal="center" vertical="center"/>
    </xf>
    <xf numFmtId="176" fontId="49" fillId="0" borderId="4" xfId="0" applyFont="1" applyFill="1" applyBorder="1" applyAlignment="1" applyProtection="1">
      <alignment horizontal="center" vertical="center" wrapText="1"/>
    </xf>
    <xf numFmtId="176" fontId="49" fillId="0" borderId="0" xfId="0" applyFont="1" applyFill="1" applyBorder="1" applyAlignment="1" applyProtection="1">
      <alignment horizontal="center" vertical="center"/>
    </xf>
    <xf numFmtId="176" fontId="49" fillId="0" borderId="5" xfId="0" applyFont="1" applyFill="1" applyBorder="1" applyAlignment="1" applyProtection="1">
      <alignment horizontal="center" vertical="center"/>
    </xf>
    <xf numFmtId="176" fontId="49" fillId="0" borderId="1" xfId="0" applyFont="1" applyFill="1" applyBorder="1" applyAlignment="1" applyProtection="1">
      <alignment horizontal="center" vertical="center"/>
    </xf>
    <xf numFmtId="41" fontId="66" fillId="0" borderId="4" xfId="0" applyNumberFormat="1" applyFont="1" applyFill="1" applyBorder="1" applyAlignment="1" applyProtection="1">
      <alignment horizontal="right" vertical="center"/>
      <protection locked="0"/>
    </xf>
    <xf numFmtId="41" fontId="66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66" fillId="0" borderId="0" xfId="0" applyNumberFormat="1" applyFont="1" applyFill="1" applyBorder="1" applyAlignment="1" applyProtection="1">
      <alignment horizontal="right" vertical="center"/>
      <protection locked="0"/>
    </xf>
    <xf numFmtId="41" fontId="66" fillId="0" borderId="4" xfId="0" applyNumberFormat="1" applyFont="1" applyFill="1" applyBorder="1" applyAlignment="1" applyProtection="1">
      <alignment horizontal="center" vertical="center"/>
    </xf>
    <xf numFmtId="41" fontId="66" fillId="0" borderId="0" xfId="0" applyNumberFormat="1" applyFont="1" applyFill="1" applyBorder="1" applyAlignment="1" applyProtection="1">
      <alignment horizontal="center" vertical="center"/>
    </xf>
    <xf numFmtId="176" fontId="49" fillId="0" borderId="24" xfId="0" applyFont="1" applyFill="1" applyBorder="1" applyAlignment="1" applyProtection="1">
      <alignment horizontal="center" vertical="center"/>
    </xf>
    <xf numFmtId="176" fontId="49" fillId="0" borderId="19" xfId="0" applyFont="1" applyFill="1" applyBorder="1" applyAlignment="1" applyProtection="1">
      <alignment horizontal="center" vertical="center"/>
    </xf>
    <xf numFmtId="176" fontId="49" fillId="0" borderId="20" xfId="0" applyFont="1" applyFill="1" applyBorder="1" applyAlignment="1" applyProtection="1">
      <alignment horizontal="center" vertical="center"/>
    </xf>
    <xf numFmtId="176" fontId="49" fillId="0" borderId="2" xfId="0" applyFont="1" applyFill="1" applyBorder="1" applyAlignment="1" applyProtection="1">
      <alignment horizontal="center" vertical="center"/>
    </xf>
    <xf numFmtId="176" fontId="13" fillId="0" borderId="5" xfId="0" applyFont="1" applyFill="1" applyBorder="1" applyAlignment="1" applyProtection="1">
      <alignment horizontal="center" vertical="center"/>
    </xf>
    <xf numFmtId="176" fontId="13" fillId="0" borderId="2" xfId="0" applyFont="1" applyFill="1" applyBorder="1" applyAlignment="1" applyProtection="1">
      <alignment horizontal="center" vertical="center"/>
    </xf>
  </cellXfs>
  <cellStyles count="292">
    <cellStyle name="??&amp;O?&amp;H?_x0008_??_x0007__x0001__x0001_" xfId="2"/>
    <cellStyle name="?W?_laroux" xfId="3"/>
    <cellStyle name="’E‰Y [0.00]_laroux" xfId="4"/>
    <cellStyle name="’E‰Y_laroux" xfId="5"/>
    <cellStyle name="ÅëÈ­ [0]_¼ÕÀÍ¿¹»ê" xfId="6"/>
    <cellStyle name="AeE­ [0]_¼OAI¿¹≫e" xfId="7"/>
    <cellStyle name="ÅëÈ­ [0]_ÀÎ°Çºñ,¿ÜÁÖºñ" xfId="8"/>
    <cellStyle name="AeE­ [0]_AI°Cºn,μμ±Þºn" xfId="9"/>
    <cellStyle name="ÅëÈ­ [0]_laroux" xfId="10"/>
    <cellStyle name="AeE­ [0]_laroux_1" xfId="11"/>
    <cellStyle name="ÅëÈ­ [0]_laroux_1" xfId="12"/>
    <cellStyle name="AeE­ [0]_laroux_1_2008. 16)ⅩⅥ. 공공행정 및 사법" xfId="13"/>
    <cellStyle name="ÅëÈ­ [0]_laroux_1_2008. 16)ⅩⅥ. 공공행정 및 사법" xfId="14"/>
    <cellStyle name="AeE­ [0]_laroux_1_2008. 6)Ⅵ. 농림수산업" xfId="15"/>
    <cellStyle name="ÅëÈ­ [0]_laroux_1_2008. 6)Ⅵ. 농림수산업" xfId="16"/>
    <cellStyle name="AeE­ [0]_laroux_1_43-10주택" xfId="17"/>
    <cellStyle name="ÅëÈ­ [0]_laroux_1_43-10주택" xfId="18"/>
    <cellStyle name="AeE­ [0]_laroux_1_나주시_행정전산장비보유" xfId="19"/>
    <cellStyle name="ÅëÈ­ [0]_laroux_1_나주시_행정전산장비보유" xfId="20"/>
    <cellStyle name="AeE­ [0]_laroux_2" xfId="21"/>
    <cellStyle name="ÅëÈ­ [0]_laroux_2" xfId="22"/>
    <cellStyle name="AeE­ [0]_laroux_2_2008. 16)ⅩⅥ. 공공행정 및 사법" xfId="23"/>
    <cellStyle name="ÅëÈ­ [0]_laroux_2_2008. 16)ⅩⅥ. 공공행정 및 사법" xfId="24"/>
    <cellStyle name="AeE­ [0]_laroux_2_2008. 6)Ⅵ. 농림수산업" xfId="25"/>
    <cellStyle name="ÅëÈ­ [0]_laroux_2_2008. 6)Ⅵ. 농림수산업" xfId="26"/>
    <cellStyle name="AeE­ [0]_laroux_2_41-06농림16" xfId="27"/>
    <cellStyle name="ÅëÈ­ [0]_laroux_2_41-06농림16" xfId="28"/>
    <cellStyle name="AeE­ [0]_laroux_2_41-06농림16_2008. 16)ⅩⅥ. 공공행정 및 사법" xfId="29"/>
    <cellStyle name="ÅëÈ­ [0]_laroux_2_41-06농림16_2008. 16)ⅩⅥ. 공공행정 및 사법" xfId="30"/>
    <cellStyle name="AeE­ [0]_laroux_2_41-06농림16_2008. 6)Ⅵ. 농림수산업" xfId="31"/>
    <cellStyle name="ÅëÈ­ [0]_laroux_2_41-06농림16_2008. 6)Ⅵ. 농림수산업" xfId="32"/>
    <cellStyle name="AeE­ [0]_laroux_2_41-06농림16_43-10주택" xfId="33"/>
    <cellStyle name="ÅëÈ­ [0]_laroux_2_41-06농림16_43-10주택" xfId="34"/>
    <cellStyle name="AeE­ [0]_laroux_2_41-06농림16_나주시_행정전산장비보유" xfId="35"/>
    <cellStyle name="ÅëÈ­ [0]_laroux_2_41-06농림16_나주시_행정전산장비보유" xfId="36"/>
    <cellStyle name="AeE­ [0]_laroux_2_41-06농림41" xfId="37"/>
    <cellStyle name="ÅëÈ­ [0]_laroux_2_41-06농림41" xfId="38"/>
    <cellStyle name="AeE­ [0]_laroux_2_43-10주택" xfId="39"/>
    <cellStyle name="ÅëÈ­ [0]_laroux_2_43-10주택" xfId="40"/>
    <cellStyle name="AeE­ [0]_laroux_2_나주시_행정전산장비보유" xfId="41"/>
    <cellStyle name="ÅëÈ­ [0]_laroux_2_나주시_행정전산장비보유" xfId="42"/>
    <cellStyle name="AeE­ [0]_Sheet1" xfId="43"/>
    <cellStyle name="ÅëÈ­ [0]_Sheet1" xfId="44"/>
    <cellStyle name="AeE­ [0]_Sheet1_2008. 16)ⅩⅥ. 공공행정 및 사법" xfId="45"/>
    <cellStyle name="ÅëÈ­ [0]_Sheet1_2008. 16)ⅩⅥ. 공공행정 및 사법" xfId="46"/>
    <cellStyle name="AeE­ [0]_Sheet1_2008. 6)Ⅵ. 농림수산업" xfId="47"/>
    <cellStyle name="ÅëÈ­ [0]_Sheet1_2008. 6)Ⅵ. 농림수산업" xfId="48"/>
    <cellStyle name="AeE­ [0]_Sheet1_43-10주택" xfId="49"/>
    <cellStyle name="ÅëÈ­ [0]_Sheet1_43-10주택" xfId="50"/>
    <cellStyle name="AeE­ [0]_Sheet1_나주시_행정전산장비보유" xfId="51"/>
    <cellStyle name="ÅëÈ­ [0]_Sheet1_나주시_행정전산장비보유" xfId="52"/>
    <cellStyle name="ÅëÈ­_¼ÕÀÍ¿¹»ê" xfId="53"/>
    <cellStyle name="AeE­_¼OAI¿¹≫e" xfId="54"/>
    <cellStyle name="ÅëÈ­_ÀÎ°Çºñ,¿ÜÁÖºñ" xfId="55"/>
    <cellStyle name="AeE­_AI°Cºn,μμ±Þºn" xfId="56"/>
    <cellStyle name="ÅëÈ­_laroux" xfId="57"/>
    <cellStyle name="AeE­_laroux_1" xfId="58"/>
    <cellStyle name="ÅëÈ­_laroux_1" xfId="59"/>
    <cellStyle name="AeE­_laroux_1_2008. 16)ⅩⅥ. 공공행정 및 사법" xfId="60"/>
    <cellStyle name="ÅëÈ­_laroux_1_2008. 16)ⅩⅥ. 공공행정 및 사법" xfId="61"/>
    <cellStyle name="AeE­_laroux_1_2008. 6)Ⅵ. 농림수산업" xfId="62"/>
    <cellStyle name="ÅëÈ­_laroux_1_2008. 6)Ⅵ. 농림수산업" xfId="63"/>
    <cellStyle name="AeE­_laroux_1_43-10주택" xfId="64"/>
    <cellStyle name="ÅëÈ­_laroux_1_43-10주택" xfId="65"/>
    <cellStyle name="AeE­_laroux_1_나주시_행정전산장비보유" xfId="66"/>
    <cellStyle name="ÅëÈ­_laroux_1_나주시_행정전산장비보유" xfId="67"/>
    <cellStyle name="AeE­_laroux_2" xfId="68"/>
    <cellStyle name="ÅëÈ­_laroux_2" xfId="69"/>
    <cellStyle name="AeE­_laroux_2_2008. 16)ⅩⅥ. 공공행정 및 사법" xfId="70"/>
    <cellStyle name="ÅëÈ­_laroux_2_2008. 16)ⅩⅥ. 공공행정 및 사법" xfId="71"/>
    <cellStyle name="AeE­_laroux_2_2008. 6)Ⅵ. 농림수산업" xfId="72"/>
    <cellStyle name="ÅëÈ­_laroux_2_2008. 6)Ⅵ. 농림수산업" xfId="73"/>
    <cellStyle name="AeE­_laroux_2_41-06농림16" xfId="74"/>
    <cellStyle name="ÅëÈ­_laroux_2_41-06농림16" xfId="75"/>
    <cellStyle name="AeE­_laroux_2_41-06농림16_2008. 16)ⅩⅥ. 공공행정 및 사법" xfId="76"/>
    <cellStyle name="ÅëÈ­_laroux_2_41-06농림16_2008. 16)ⅩⅥ. 공공행정 및 사법" xfId="77"/>
    <cellStyle name="AeE­_laroux_2_41-06농림16_2008. 6)Ⅵ. 농림수산업" xfId="78"/>
    <cellStyle name="ÅëÈ­_laroux_2_41-06농림16_2008. 6)Ⅵ. 농림수산업" xfId="79"/>
    <cellStyle name="AeE­_laroux_2_41-06농림16_43-10주택" xfId="80"/>
    <cellStyle name="ÅëÈ­_laroux_2_41-06농림16_43-10주택" xfId="81"/>
    <cellStyle name="AeE­_laroux_2_41-06농림16_나주시_행정전산장비보유" xfId="82"/>
    <cellStyle name="ÅëÈ­_laroux_2_41-06농림16_나주시_행정전산장비보유" xfId="83"/>
    <cellStyle name="AeE­_laroux_2_41-06농림41" xfId="84"/>
    <cellStyle name="ÅëÈ­_laroux_2_41-06농림41" xfId="85"/>
    <cellStyle name="AeE­_laroux_2_43-10주택" xfId="86"/>
    <cellStyle name="ÅëÈ­_laroux_2_43-10주택" xfId="87"/>
    <cellStyle name="AeE­_laroux_2_나주시_행정전산장비보유" xfId="88"/>
    <cellStyle name="ÅëÈ­_laroux_2_나주시_행정전산장비보유" xfId="89"/>
    <cellStyle name="AeE­_Sheet1" xfId="90"/>
    <cellStyle name="ÅëÈ­_Sheet1" xfId="91"/>
    <cellStyle name="AeE­_Sheet1_2008. 16)ⅩⅥ. 공공행정 및 사법" xfId="92"/>
    <cellStyle name="ÅëÈ­_Sheet1_2008. 16)ⅩⅥ. 공공행정 및 사법" xfId="93"/>
    <cellStyle name="AeE­_Sheet1_2008. 6)Ⅵ. 농림수산업" xfId="94"/>
    <cellStyle name="ÅëÈ­_Sheet1_2008. 6)Ⅵ. 농림수산업" xfId="95"/>
    <cellStyle name="AeE­_Sheet1_41-06농림16" xfId="96"/>
    <cellStyle name="ÅëÈ­_Sheet1_41-06농림16" xfId="97"/>
    <cellStyle name="AeE­_Sheet1_41-06농림16_2008. 16)ⅩⅥ. 공공행정 및 사법" xfId="98"/>
    <cellStyle name="ÅëÈ­_Sheet1_41-06농림16_2008. 16)ⅩⅥ. 공공행정 및 사법" xfId="99"/>
    <cellStyle name="AeE­_Sheet1_41-06농림16_2008. 6)Ⅵ. 농림수산업" xfId="100"/>
    <cellStyle name="ÅëÈ­_Sheet1_41-06농림16_2008. 6)Ⅵ. 농림수산업" xfId="101"/>
    <cellStyle name="AeE­_Sheet1_41-06농림16_43-10주택" xfId="102"/>
    <cellStyle name="ÅëÈ­_Sheet1_41-06농림16_43-10주택" xfId="103"/>
    <cellStyle name="AeE­_Sheet1_41-06농림16_나주시_행정전산장비보유" xfId="104"/>
    <cellStyle name="ÅëÈ­_Sheet1_41-06농림16_나주시_행정전산장비보유" xfId="105"/>
    <cellStyle name="AeE­_Sheet1_41-06농림41" xfId="106"/>
    <cellStyle name="ÅëÈ­_Sheet1_41-06농림41" xfId="107"/>
    <cellStyle name="AeE­_Sheet1_43-10주택" xfId="108"/>
    <cellStyle name="ÅëÈ­_Sheet1_43-10주택" xfId="109"/>
    <cellStyle name="AeE­_Sheet1_나주시_행정전산장비보유" xfId="110"/>
    <cellStyle name="ÅëÈ­_Sheet1_나주시_행정전산장비보유" xfId="111"/>
    <cellStyle name="ALIGNMENT" xfId="112"/>
    <cellStyle name="ÄÞ¸¶ [0]_¼ÕÀÍ¿¹»ê" xfId="113"/>
    <cellStyle name="AÞ¸¶ [0]_¼OAI¿¹≫e" xfId="114"/>
    <cellStyle name="ÄÞ¸¶ [0]_ÀÎ°Çºñ,¿ÜÁÖºñ" xfId="115"/>
    <cellStyle name="AÞ¸¶ [0]_AI°Cºn,μμ±Þºn" xfId="116"/>
    <cellStyle name="ÄÞ¸¶ [0]_laroux" xfId="117"/>
    <cellStyle name="AÞ¸¶ [0]_laroux_1" xfId="118"/>
    <cellStyle name="ÄÞ¸¶ [0]_laroux_1" xfId="119"/>
    <cellStyle name="AÞ¸¶ [0]_Sheet1" xfId="120"/>
    <cellStyle name="ÄÞ¸¶ [0]_Sheet1" xfId="121"/>
    <cellStyle name="AÞ¸¶ [0]_Sheet1_2008. 16)ⅩⅥ. 공공행정 및 사법" xfId="122"/>
    <cellStyle name="ÄÞ¸¶ [0]_Sheet1_2008. 16)ⅩⅥ. 공공행정 및 사법" xfId="123"/>
    <cellStyle name="AÞ¸¶ [0]_Sheet1_2008. 6)Ⅵ. 농림수산업" xfId="124"/>
    <cellStyle name="ÄÞ¸¶ [0]_Sheet1_2008. 6)Ⅵ. 농림수산업" xfId="125"/>
    <cellStyle name="AÞ¸¶ [0]_Sheet1_43-10주택" xfId="126"/>
    <cellStyle name="ÄÞ¸¶ [0]_Sheet1_43-10주택" xfId="127"/>
    <cellStyle name="AÞ¸¶ [0]_Sheet1_나주시_행정전산장비보유" xfId="128"/>
    <cellStyle name="ÄÞ¸¶ [0]_Sheet1_나주시_행정전산장비보유" xfId="129"/>
    <cellStyle name="ÄÞ¸¶_¼ÕÀÍ¿¹»ê" xfId="130"/>
    <cellStyle name="AÞ¸¶_¼OAI¿¹≫e" xfId="131"/>
    <cellStyle name="ÄÞ¸¶_ÀÎ°Çºñ,¿ÜÁÖºñ" xfId="132"/>
    <cellStyle name="AÞ¸¶_AI°Cºn,μμ±Þºn" xfId="133"/>
    <cellStyle name="ÄÞ¸¶_laroux" xfId="134"/>
    <cellStyle name="AÞ¸¶_laroux_1" xfId="135"/>
    <cellStyle name="ÄÞ¸¶_laroux_1" xfId="136"/>
    <cellStyle name="AÞ¸¶_Sheet1" xfId="137"/>
    <cellStyle name="ÄÞ¸¶_Sheet1" xfId="138"/>
    <cellStyle name="AÞ¸¶_Sheet1_2008. 16)ⅩⅥ. 공공행정 및 사법" xfId="139"/>
    <cellStyle name="ÄÞ¸¶_Sheet1_2008. 16)ⅩⅥ. 공공행정 및 사법" xfId="140"/>
    <cellStyle name="AÞ¸¶_Sheet1_2008. 6)Ⅵ. 농림수산업" xfId="141"/>
    <cellStyle name="ÄÞ¸¶_Sheet1_2008. 6)Ⅵ. 농림수산업" xfId="142"/>
    <cellStyle name="AÞ¸¶_Sheet1_41-06농림16" xfId="143"/>
    <cellStyle name="ÄÞ¸¶_Sheet1_41-06농림16" xfId="144"/>
    <cellStyle name="AÞ¸¶_Sheet1_41-06농림16_2008. 16)ⅩⅥ. 공공행정 및 사법" xfId="145"/>
    <cellStyle name="ÄÞ¸¶_Sheet1_41-06농림16_2008. 16)ⅩⅥ. 공공행정 및 사법" xfId="146"/>
    <cellStyle name="AÞ¸¶_Sheet1_41-06농림16_2008. 6)Ⅵ. 농림수산업" xfId="147"/>
    <cellStyle name="ÄÞ¸¶_Sheet1_41-06농림16_2008. 6)Ⅵ. 농림수산업" xfId="148"/>
    <cellStyle name="AÞ¸¶_Sheet1_41-06농림16_43-10주택" xfId="149"/>
    <cellStyle name="ÄÞ¸¶_Sheet1_41-06농림16_43-10주택" xfId="150"/>
    <cellStyle name="AÞ¸¶_Sheet1_41-06농림16_나주시_행정전산장비보유" xfId="151"/>
    <cellStyle name="ÄÞ¸¶_Sheet1_41-06농림16_나주시_행정전산장비보유" xfId="152"/>
    <cellStyle name="AÞ¸¶_Sheet1_41-06농림41" xfId="153"/>
    <cellStyle name="ÄÞ¸¶_Sheet1_41-06농림41" xfId="154"/>
    <cellStyle name="AÞ¸¶_Sheet1_43-10주택" xfId="155"/>
    <cellStyle name="ÄÞ¸¶_Sheet1_43-10주택" xfId="156"/>
    <cellStyle name="AÞ¸¶_Sheet1_나주시_행정전산장비보유" xfId="157"/>
    <cellStyle name="ÄÞ¸¶_Sheet1_나주시_행정전산장비보유" xfId="158"/>
    <cellStyle name="C￥AØ_¿μ¾÷CoE² " xfId="159"/>
    <cellStyle name="Ç¥ÁØ_¼ÕÀÍ¿¹»ê" xfId="160"/>
    <cellStyle name="C￥AØ_¼OAI¿¹≫e" xfId="161"/>
    <cellStyle name="Ç¥ÁØ_ÀÎ°Çºñ,¿ÜÁÖºñ" xfId="162"/>
    <cellStyle name="C￥AØ_AI°Cºn,μμ±Þºn" xfId="163"/>
    <cellStyle name="Ç¥ÁØ_laroux" xfId="164"/>
    <cellStyle name="C￥AØ_laroux_1" xfId="165"/>
    <cellStyle name="Ç¥ÁØ_laroux_1" xfId="166"/>
    <cellStyle name="C￥AØ_laroux_1_Sheet1" xfId="167"/>
    <cellStyle name="Ç¥ÁØ_laroux_1_Sheet1" xfId="168"/>
    <cellStyle name="C￥AØ_laroux_2" xfId="169"/>
    <cellStyle name="Ç¥ÁØ_laroux_2" xfId="170"/>
    <cellStyle name="C￥AØ_laroux_2_Sheet1" xfId="171"/>
    <cellStyle name="Ç¥ÁØ_laroux_2_Sheet1" xfId="172"/>
    <cellStyle name="C￥AØ_laroux_3" xfId="173"/>
    <cellStyle name="Ç¥ÁØ_laroux_3" xfId="174"/>
    <cellStyle name="C￥AØ_laroux_4" xfId="175"/>
    <cellStyle name="Ç¥ÁØ_laroux_4" xfId="176"/>
    <cellStyle name="C￥AØ_laroux_Sheet1" xfId="177"/>
    <cellStyle name="Ç¥ÁØ_laroux_Sheet1" xfId="178"/>
    <cellStyle name="C￥AØ_Sheet1" xfId="179"/>
    <cellStyle name="Ç¥ÁØ_Sheet1" xfId="180"/>
    <cellStyle name="category" xfId="181"/>
    <cellStyle name="Comma [0]_ SG&amp;A Bridge " xfId="182"/>
    <cellStyle name="comma zerodec" xfId="183"/>
    <cellStyle name="Comma_ SG&amp;A Bridge " xfId="184"/>
    <cellStyle name="Currency [0]_ SG&amp;A Bridge " xfId="185"/>
    <cellStyle name="Currency_ SG&amp;A Bridge " xfId="186"/>
    <cellStyle name="Currency1" xfId="187"/>
    <cellStyle name="Date" xfId="188"/>
    <cellStyle name="Dezimal [0]_laroux" xfId="189"/>
    <cellStyle name="Dezimal_laroux" xfId="190"/>
    <cellStyle name="Dollar (zero dec)" xfId="191"/>
    <cellStyle name="Fixed" xfId="192"/>
    <cellStyle name="Grey" xfId="193"/>
    <cellStyle name="HEADER" xfId="194"/>
    <cellStyle name="Header1" xfId="195"/>
    <cellStyle name="Header2" xfId="196"/>
    <cellStyle name="HEADING1" xfId="197"/>
    <cellStyle name="HEADING2" xfId="198"/>
    <cellStyle name="Hyperlink_NEGS" xfId="199"/>
    <cellStyle name="Input [yellow]" xfId="200"/>
    <cellStyle name="Milliers [0]_Arabian Spec" xfId="201"/>
    <cellStyle name="Milliers_Arabian Spec" xfId="202"/>
    <cellStyle name="Model" xfId="203"/>
    <cellStyle name="Mon?aire [0]_Arabian Spec" xfId="204"/>
    <cellStyle name="Mon?aire_Arabian Spec" xfId="205"/>
    <cellStyle name="Normal - Style1" xfId="206"/>
    <cellStyle name="Normal_ SG&amp;A Bridge " xfId="207"/>
    <cellStyle name="Œ…?æ맖?e [0.00]_laroux" xfId="208"/>
    <cellStyle name="Œ…?æ맖?e_laroux" xfId="209"/>
    <cellStyle name="Percent [2]" xfId="210"/>
    <cellStyle name="Standard_laroux" xfId="211"/>
    <cellStyle name="subhead" xfId="212"/>
    <cellStyle name="Total" xfId="213"/>
    <cellStyle name="W?rung [0]_laroux" xfId="214"/>
    <cellStyle name="W?rung_laroux" xfId="215"/>
    <cellStyle name="과정별배정" xfId="216"/>
    <cellStyle name="咬訌裝?INCOM1" xfId="217"/>
    <cellStyle name="咬訌裝?INCOM10" xfId="218"/>
    <cellStyle name="咬訌裝?INCOM2" xfId="219"/>
    <cellStyle name="咬訌裝?INCOM3" xfId="220"/>
    <cellStyle name="咬訌裝?INCOM4" xfId="221"/>
    <cellStyle name="咬訌裝?INCOM5" xfId="222"/>
    <cellStyle name="咬訌裝?INCOM6" xfId="223"/>
    <cellStyle name="咬訌裝?INCOM7" xfId="224"/>
    <cellStyle name="咬訌裝?INCOM8" xfId="225"/>
    <cellStyle name="咬訌裝?INCOM9" xfId="226"/>
    <cellStyle name="咬訌裝?PRIB11" xfId="227"/>
    <cellStyle name="기본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" xfId="279" builtinId="5"/>
    <cellStyle name="백분율 2" xfId="233"/>
    <cellStyle name="본문" xfId="234"/>
    <cellStyle name="뷭?_BOOKSHIP" xfId="235"/>
    <cellStyle name="쉼표 [0]" xfId="280" builtinId="6"/>
    <cellStyle name="쉼표 [0] 10" xfId="236"/>
    <cellStyle name="쉼표 [0] 11" xfId="237"/>
    <cellStyle name="쉼표 [0] 12" xfId="238"/>
    <cellStyle name="쉼표 [0] 13" xfId="239"/>
    <cellStyle name="쉼표 [0] 14" xfId="1"/>
    <cellStyle name="쉼표 [0] 14 2" xfId="282"/>
    <cellStyle name="쉼표 [0] 15" xfId="240"/>
    <cellStyle name="쉼표 [0] 15 2" xfId="273"/>
    <cellStyle name="쉼표 [0] 15 2 2" xfId="286"/>
    <cellStyle name="쉼표 [0] 16" xfId="241"/>
    <cellStyle name="쉼표 [0] 17" xfId="242"/>
    <cellStyle name="쉼표 [0] 18" xfId="243"/>
    <cellStyle name="쉼표 [0] 19" xfId="244"/>
    <cellStyle name="쉼표 [0] 2" xfId="245"/>
    <cellStyle name="쉼표 [0] 2 2" xfId="246"/>
    <cellStyle name="쉼표 [0] 2 2 2" xfId="278"/>
    <cellStyle name="쉼표 [0] 2 2 3" xfId="283"/>
    <cellStyle name="쉼표 [0] 2 3" xfId="274"/>
    <cellStyle name="쉼표 [0] 20" xfId="247"/>
    <cellStyle name="쉼표 [0] 21" xfId="288"/>
    <cellStyle name="쉼표 [0] 22" xfId="248"/>
    <cellStyle name="쉼표 [0] 23" xfId="249"/>
    <cellStyle name="쉼표 [0] 24" xfId="250"/>
    <cellStyle name="쉼표 [0] 25" xfId="251"/>
    <cellStyle name="쉼표 [0] 26" xfId="252"/>
    <cellStyle name="쉼표 [0] 3" xfId="253"/>
    <cellStyle name="쉼표 [0] 3 2" xfId="275"/>
    <cellStyle name="쉼표 [0] 3 3" xfId="276"/>
    <cellStyle name="쉼표 [0] 3 3 2" xfId="287"/>
    <cellStyle name="쉼표 [0] 4" xfId="254"/>
    <cellStyle name="쉼표 [0] 5" xfId="255"/>
    <cellStyle name="쉼표 [0] 6" xfId="256"/>
    <cellStyle name="쉼표 [0] 7" xfId="257"/>
    <cellStyle name="쉼표 [0] 8" xfId="258"/>
    <cellStyle name="쉼표 [0] 9" xfId="259"/>
    <cellStyle name="스타일 1" xfId="260"/>
    <cellStyle name="지정되지 않음" xfId="261"/>
    <cellStyle name="컴마" xfId="262"/>
    <cellStyle name="콤마 [0]_(월초P)" xfId="263"/>
    <cellStyle name="콤마_~MF357F" xfId="264"/>
    <cellStyle name="통화 [0] 2" xfId="265"/>
    <cellStyle name="통화 [0] 2 2" xfId="284"/>
    <cellStyle name="표준" xfId="0" builtinId="0"/>
    <cellStyle name="표준 2" xfId="266"/>
    <cellStyle name="표준 2 2" xfId="267"/>
    <cellStyle name="표준 21" xfId="268"/>
    <cellStyle name="표준 3" xfId="269"/>
    <cellStyle name="표준 4" xfId="270"/>
    <cellStyle name="표준 5" xfId="271"/>
    <cellStyle name="표준 5 2" xfId="272"/>
    <cellStyle name="표준 5 3" xfId="285"/>
    <cellStyle name="표준 5_12.범죄발생 및 검거 " xfId="277"/>
    <cellStyle name="표준 6" xfId="281"/>
    <cellStyle name="표준_10주택.건설" xfId="291"/>
    <cellStyle name="표준_11주택.건설(민원처리과)" xfId="290"/>
    <cellStyle name="표준_통계표변경양식" xfId="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Normal="100" zoomScaleSheetLayoutView="100" workbookViewId="0">
      <selection activeCell="E12" sqref="E12"/>
    </sheetView>
  </sheetViews>
  <sheetFormatPr defaultRowHeight="12"/>
  <cols>
    <col min="1" max="1" width="8.7109375" style="25" customWidth="1"/>
    <col min="2" max="2" width="12.7109375" style="25" bestFit="1" customWidth="1"/>
    <col min="3" max="4" width="11" style="25" bestFit="1" customWidth="1"/>
    <col min="5" max="5" width="15.28515625" style="25" customWidth="1"/>
    <col min="6" max="6" width="11" style="25" bestFit="1" customWidth="1"/>
    <col min="7" max="7" width="13.140625" style="26" bestFit="1" customWidth="1"/>
    <col min="8" max="8" width="16.85546875" style="25" bestFit="1" customWidth="1"/>
    <col min="9" max="9" width="13.5703125" style="25" bestFit="1" customWidth="1"/>
    <col min="10" max="10" width="15.7109375" style="25" customWidth="1"/>
    <col min="11" max="16384" width="9.140625" style="25"/>
  </cols>
  <sheetData>
    <row r="1" spans="1:11" ht="24.95" customHeight="1">
      <c r="A1" s="497" t="s">
        <v>211</v>
      </c>
      <c r="B1" s="497"/>
    </row>
    <row r="2" spans="1:11" s="115" customFormat="1" ht="24.95" customHeight="1">
      <c r="A2" s="490" t="s">
        <v>12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1" s="115" customFormat="1" ht="24.95" customHeight="1">
      <c r="A3" s="491" t="s">
        <v>165</v>
      </c>
      <c r="B3" s="491"/>
      <c r="C3" s="491"/>
      <c r="D3" s="491"/>
      <c r="E3" s="491"/>
      <c r="F3" s="491"/>
      <c r="G3" s="491"/>
      <c r="H3" s="491"/>
      <c r="I3" s="491"/>
      <c r="J3" s="491"/>
    </row>
    <row r="4" spans="1:11" s="4" customFormat="1" ht="23.1" customHeight="1">
      <c r="A4" s="2"/>
      <c r="B4" s="2"/>
      <c r="C4" s="2"/>
      <c r="D4" s="2"/>
      <c r="E4" s="2"/>
      <c r="F4" s="2"/>
      <c r="G4" s="3"/>
      <c r="H4" s="2"/>
      <c r="J4" s="2"/>
      <c r="K4" s="2"/>
    </row>
    <row r="5" spans="1:11" s="184" customFormat="1" ht="15" customHeight="1" thickBot="1">
      <c r="A5" s="183" t="s">
        <v>213</v>
      </c>
      <c r="F5" s="185"/>
      <c r="J5" s="185" t="s">
        <v>214</v>
      </c>
    </row>
    <row r="6" spans="1:11" s="7" customFormat="1" ht="17.25" customHeight="1">
      <c r="A6" s="186" t="s">
        <v>215</v>
      </c>
      <c r="B6" s="186" t="s">
        <v>218</v>
      </c>
      <c r="C6" s="492" t="s">
        <v>173</v>
      </c>
      <c r="D6" s="493"/>
      <c r="E6" s="493"/>
      <c r="F6" s="493"/>
      <c r="G6" s="493"/>
      <c r="H6" s="493"/>
      <c r="I6" s="494"/>
      <c r="J6" s="187" t="s">
        <v>13</v>
      </c>
    </row>
    <row r="7" spans="1:11" s="7" customFormat="1" ht="29.25" customHeight="1">
      <c r="A7" s="8"/>
      <c r="B7" s="188" t="s">
        <v>154</v>
      </c>
      <c r="C7" s="9" t="s">
        <v>14</v>
      </c>
      <c r="D7" s="10" t="s">
        <v>15</v>
      </c>
      <c r="E7" s="123"/>
      <c r="F7" s="11" t="s">
        <v>16</v>
      </c>
      <c r="G7" s="12" t="s">
        <v>17</v>
      </c>
      <c r="H7" s="13" t="s">
        <v>18</v>
      </c>
      <c r="I7" s="14" t="s">
        <v>19</v>
      </c>
      <c r="J7" s="190" t="s">
        <v>20</v>
      </c>
    </row>
    <row r="8" spans="1:11" s="7" customFormat="1" ht="12.75" customHeight="1">
      <c r="A8" s="8"/>
      <c r="B8" s="189" t="s">
        <v>21</v>
      </c>
      <c r="C8" s="16" t="s">
        <v>0</v>
      </c>
      <c r="D8" s="16" t="s">
        <v>22</v>
      </c>
      <c r="E8" s="495" t="s">
        <v>171</v>
      </c>
      <c r="F8" s="8" t="s">
        <v>167</v>
      </c>
      <c r="G8" s="8" t="s">
        <v>166</v>
      </c>
      <c r="H8" s="16" t="s">
        <v>168</v>
      </c>
      <c r="I8" s="15" t="s">
        <v>169</v>
      </c>
      <c r="J8" s="191" t="s">
        <v>23</v>
      </c>
    </row>
    <row r="9" spans="1:11" s="7" customFormat="1" ht="25.5">
      <c r="A9" s="17"/>
      <c r="B9" s="17" t="s">
        <v>24</v>
      </c>
      <c r="C9" s="18" t="s">
        <v>25</v>
      </c>
      <c r="D9" s="131" t="s">
        <v>172</v>
      </c>
      <c r="E9" s="496"/>
      <c r="F9" s="17"/>
      <c r="G9" s="17"/>
      <c r="H9" s="17"/>
      <c r="I9" s="19" t="s">
        <v>170</v>
      </c>
      <c r="J9" s="20" t="s">
        <v>26</v>
      </c>
    </row>
    <row r="10" spans="1:11" s="21" customFormat="1" ht="24.95" customHeight="1">
      <c r="A10" s="192">
        <v>2016</v>
      </c>
      <c r="B10" s="193">
        <v>49378</v>
      </c>
      <c r="C10" s="194">
        <v>56762</v>
      </c>
      <c r="D10" s="195">
        <v>31080</v>
      </c>
      <c r="E10" s="195">
        <v>2683</v>
      </c>
      <c r="F10" s="195">
        <v>23519</v>
      </c>
      <c r="G10" s="195">
        <v>492</v>
      </c>
      <c r="H10" s="195">
        <v>601</v>
      </c>
      <c r="I10" s="195">
        <v>1070</v>
      </c>
      <c r="J10" s="194">
        <f>C10/B10*100</f>
        <v>114.95402810968447</v>
      </c>
    </row>
    <row r="11" spans="1:11" s="21" customFormat="1" ht="24.95" customHeight="1">
      <c r="A11" s="192">
        <v>2017</v>
      </c>
      <c r="B11" s="193">
        <v>52303</v>
      </c>
      <c r="C11" s="194">
        <v>55321</v>
      </c>
      <c r="D11" s="195">
        <v>29558</v>
      </c>
      <c r="E11" s="195">
        <v>2769</v>
      </c>
      <c r="F11" s="195">
        <v>24093</v>
      </c>
      <c r="G11" s="195">
        <v>556</v>
      </c>
      <c r="H11" s="195">
        <v>482</v>
      </c>
      <c r="I11" s="195">
        <v>632</v>
      </c>
      <c r="J11" s="194">
        <f>C11/B11*100</f>
        <v>105.77022350534386</v>
      </c>
    </row>
    <row r="12" spans="1:11" s="21" customFormat="1" ht="24.95" customHeight="1">
      <c r="A12" s="192">
        <v>2018</v>
      </c>
      <c r="B12" s="193">
        <v>54872</v>
      </c>
      <c r="C12" s="194">
        <v>58133</v>
      </c>
      <c r="D12" s="195">
        <v>29650</v>
      </c>
      <c r="E12" s="195">
        <v>3019</v>
      </c>
      <c r="F12" s="195">
        <v>27001</v>
      </c>
      <c r="G12" s="195">
        <v>307</v>
      </c>
      <c r="H12" s="195">
        <v>539</v>
      </c>
      <c r="I12" s="195">
        <v>636</v>
      </c>
      <c r="J12" s="194">
        <v>105.94292170870401</v>
      </c>
    </row>
    <row r="13" spans="1:11" s="22" customFormat="1" ht="24.95" customHeight="1">
      <c r="A13" s="192">
        <v>2019</v>
      </c>
      <c r="B13" s="196">
        <v>56090</v>
      </c>
      <c r="C13" s="196">
        <v>58412</v>
      </c>
      <c r="D13" s="196">
        <v>29840</v>
      </c>
      <c r="E13" s="196">
        <v>3301</v>
      </c>
      <c r="F13" s="196">
        <v>27134</v>
      </c>
      <c r="G13" s="196">
        <v>291</v>
      </c>
      <c r="H13" s="196">
        <v>539</v>
      </c>
      <c r="I13" s="196">
        <v>608</v>
      </c>
      <c r="J13" s="196">
        <v>104.13977536102701</v>
      </c>
    </row>
    <row r="14" spans="1:11" s="22" customFormat="1" ht="24.95" customHeight="1">
      <c r="A14" s="192">
        <v>2020</v>
      </c>
      <c r="B14" s="196">
        <v>58025</v>
      </c>
      <c r="C14" s="196">
        <f>SUM(D14:I14)</f>
        <v>63590</v>
      </c>
      <c r="D14" s="196">
        <v>29949</v>
      </c>
      <c r="E14" s="196">
        <v>3580</v>
      </c>
      <c r="F14" s="196">
        <v>28612</v>
      </c>
      <c r="G14" s="196">
        <v>291</v>
      </c>
      <c r="H14" s="196">
        <v>539</v>
      </c>
      <c r="I14" s="196">
        <v>619</v>
      </c>
      <c r="J14" s="196">
        <f>C14*100/B14</f>
        <v>109.59069366652305</v>
      </c>
    </row>
    <row r="15" spans="1:11" s="22" customFormat="1" ht="35.1" customHeight="1">
      <c r="A15" s="197">
        <v>2021</v>
      </c>
      <c r="B15" s="198">
        <v>59292</v>
      </c>
      <c r="C15" s="198">
        <v>63928</v>
      </c>
      <c r="D15" s="198">
        <v>29952</v>
      </c>
      <c r="E15" s="198">
        <v>3925</v>
      </c>
      <c r="F15" s="198">
        <v>28612</v>
      </c>
      <c r="G15" s="198">
        <v>291</v>
      </c>
      <c r="H15" s="198">
        <v>539</v>
      </c>
      <c r="I15" s="198">
        <v>609</v>
      </c>
      <c r="J15" s="198">
        <f>C15/B15*100</f>
        <v>107.81893004115226</v>
      </c>
    </row>
    <row r="16" spans="1:11" s="184" customFormat="1" ht="13.5" customHeight="1">
      <c r="A16" s="199" t="s">
        <v>219</v>
      </c>
      <c r="J16" s="200"/>
    </row>
    <row r="17" spans="1:10" s="184" customFormat="1" ht="13.5" customHeight="1">
      <c r="A17" s="199" t="s">
        <v>220</v>
      </c>
      <c r="J17" s="200"/>
    </row>
    <row r="18" spans="1:10">
      <c r="A18" s="199" t="s">
        <v>216</v>
      </c>
      <c r="B18" s="184"/>
      <c r="C18" s="184"/>
      <c r="D18" s="184"/>
      <c r="E18" s="184"/>
      <c r="F18" s="184"/>
      <c r="G18" s="184"/>
      <c r="H18" s="184"/>
      <c r="I18" s="184"/>
      <c r="J18" s="200" t="s">
        <v>217</v>
      </c>
    </row>
  </sheetData>
  <mergeCells count="5">
    <mergeCell ref="A2:J2"/>
    <mergeCell ref="A3:J3"/>
    <mergeCell ref="C6:I6"/>
    <mergeCell ref="E8:E9"/>
    <mergeCell ref="A1:B1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2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"/>
  <sheetViews>
    <sheetView view="pageBreakPreview" zoomScaleNormal="85" zoomScaleSheetLayoutView="100" workbookViewId="0">
      <selection sqref="A1:B1"/>
    </sheetView>
  </sheetViews>
  <sheetFormatPr defaultRowHeight="12"/>
  <cols>
    <col min="1" max="1" width="11.42578125" style="38" customWidth="1"/>
    <col min="2" max="7" width="15.7109375" style="37" customWidth="1"/>
    <col min="8" max="14" width="13.7109375" style="37" customWidth="1"/>
    <col min="15" max="15" width="13.7109375" style="38" customWidth="1"/>
    <col min="16" max="16" width="11.42578125" style="38" customWidth="1"/>
    <col min="17" max="22" width="15.7109375" style="38" customWidth="1"/>
    <col min="23" max="30" width="13.7109375" style="38" customWidth="1"/>
    <col min="31" max="37" width="15.7109375" style="38" customWidth="1"/>
    <col min="38" max="45" width="13.7109375" style="38" customWidth="1"/>
    <col min="46" max="73" width="9.140625" style="38"/>
    <col min="74" max="16384" width="9.140625" style="37"/>
  </cols>
  <sheetData>
    <row r="1" spans="1:73" ht="24.95" customHeight="1">
      <c r="A1" s="497" t="s">
        <v>211</v>
      </c>
      <c r="B1" s="497"/>
      <c r="P1" s="497" t="s">
        <v>211</v>
      </c>
      <c r="Q1" s="497"/>
      <c r="AE1" s="497" t="s">
        <v>211</v>
      </c>
      <c r="AF1" s="497"/>
    </row>
    <row r="2" spans="1:73" s="110" customFormat="1" ht="24.95" customHeight="1">
      <c r="A2" s="519" t="s">
        <v>391</v>
      </c>
      <c r="B2" s="519"/>
      <c r="C2" s="519"/>
      <c r="D2" s="519"/>
      <c r="E2" s="519"/>
      <c r="F2" s="519"/>
      <c r="G2" s="519"/>
      <c r="H2" s="599" t="s">
        <v>392</v>
      </c>
      <c r="I2" s="599"/>
      <c r="J2" s="599"/>
      <c r="K2" s="599"/>
      <c r="L2" s="599"/>
      <c r="M2" s="599"/>
      <c r="N2" s="599"/>
      <c r="O2" s="599"/>
      <c r="P2" s="519" t="s">
        <v>435</v>
      </c>
      <c r="Q2" s="519"/>
      <c r="R2" s="519"/>
      <c r="S2" s="519"/>
      <c r="T2" s="519"/>
      <c r="U2" s="519"/>
      <c r="V2" s="519"/>
      <c r="W2" s="599" t="s">
        <v>436</v>
      </c>
      <c r="X2" s="599"/>
      <c r="Y2" s="599"/>
      <c r="Z2" s="599"/>
      <c r="AA2" s="599"/>
      <c r="AB2" s="599"/>
      <c r="AC2" s="599"/>
      <c r="AD2" s="599"/>
      <c r="AE2" s="519" t="s">
        <v>437</v>
      </c>
      <c r="AF2" s="519"/>
      <c r="AG2" s="519"/>
      <c r="AH2" s="519"/>
      <c r="AI2" s="519"/>
      <c r="AJ2" s="519"/>
      <c r="AK2" s="519"/>
      <c r="AL2" s="599" t="s">
        <v>438</v>
      </c>
      <c r="AM2" s="599"/>
      <c r="AN2" s="599"/>
      <c r="AO2" s="599"/>
      <c r="AP2" s="599"/>
      <c r="AQ2" s="599"/>
      <c r="AR2" s="599"/>
      <c r="AS2" s="59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</row>
    <row r="3" spans="1:73" s="27" customFormat="1" ht="23.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</row>
    <row r="4" spans="1:73" s="30" customFormat="1" ht="15" customHeight="1" thickBot="1">
      <c r="A4" s="82" t="s">
        <v>431</v>
      </c>
      <c r="F4" s="31"/>
      <c r="G4" s="31"/>
      <c r="H4" s="31"/>
      <c r="I4" s="31"/>
      <c r="J4" s="31"/>
      <c r="K4" s="31"/>
      <c r="L4" s="31"/>
      <c r="M4" s="31"/>
      <c r="N4" s="31"/>
      <c r="O4" s="76" t="s">
        <v>393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s="55" customFormat="1" ht="18" customHeight="1">
      <c r="A5" s="312" t="s">
        <v>215</v>
      </c>
      <c r="B5" s="586" t="s">
        <v>394</v>
      </c>
      <c r="C5" s="591"/>
      <c r="D5" s="591"/>
      <c r="E5" s="593" t="s">
        <v>395</v>
      </c>
      <c r="F5" s="596" t="s">
        <v>396</v>
      </c>
      <c r="G5" s="597"/>
      <c r="H5" s="597"/>
      <c r="I5" s="597"/>
      <c r="J5" s="597"/>
      <c r="K5" s="597"/>
      <c r="L5" s="597"/>
      <c r="M5" s="597"/>
      <c r="N5" s="597"/>
      <c r="O5" s="597"/>
      <c r="P5" s="312" t="s">
        <v>215</v>
      </c>
      <c r="Q5" s="583" t="s">
        <v>411</v>
      </c>
      <c r="R5" s="584"/>
      <c r="S5" s="584"/>
      <c r="T5" s="584"/>
      <c r="U5" s="584"/>
      <c r="V5" s="584"/>
      <c r="W5" s="597" t="s">
        <v>108</v>
      </c>
      <c r="X5" s="597"/>
      <c r="Y5" s="597"/>
      <c r="Z5" s="597"/>
      <c r="AA5" s="597"/>
      <c r="AB5" s="597"/>
      <c r="AC5" s="597"/>
      <c r="AD5" s="597"/>
      <c r="AE5" s="312" t="s">
        <v>215</v>
      </c>
      <c r="AF5" s="583" t="s">
        <v>423</v>
      </c>
      <c r="AG5" s="584"/>
      <c r="AH5" s="584"/>
      <c r="AI5" s="584"/>
      <c r="AJ5" s="584"/>
      <c r="AK5" s="584"/>
      <c r="AL5" s="584" t="s">
        <v>198</v>
      </c>
      <c r="AM5" s="584"/>
      <c r="AN5" s="584"/>
      <c r="AO5" s="584"/>
      <c r="AP5" s="584"/>
      <c r="AQ5" s="597"/>
      <c r="AR5" s="597"/>
      <c r="AS5" s="59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</row>
    <row r="6" spans="1:73" s="55" customFormat="1" ht="18" customHeight="1">
      <c r="A6" s="155"/>
      <c r="B6" s="581"/>
      <c r="C6" s="592"/>
      <c r="D6" s="592"/>
      <c r="E6" s="594"/>
      <c r="F6" s="124"/>
      <c r="G6" s="572" t="s">
        <v>397</v>
      </c>
      <c r="H6" s="588"/>
      <c r="I6" s="588"/>
      <c r="J6" s="588"/>
      <c r="K6" s="588"/>
      <c r="L6" s="588"/>
      <c r="M6" s="588"/>
      <c r="N6" s="588"/>
      <c r="O6" s="588"/>
      <c r="P6" s="155"/>
      <c r="Q6" s="572" t="s">
        <v>412</v>
      </c>
      <c r="R6" s="588"/>
      <c r="S6" s="588"/>
      <c r="T6" s="588"/>
      <c r="U6" s="589"/>
      <c r="V6" s="162" t="s">
        <v>428</v>
      </c>
      <c r="W6" s="575" t="s">
        <v>427</v>
      </c>
      <c r="X6" s="575"/>
      <c r="Y6" s="581"/>
      <c r="Z6" s="572" t="s">
        <v>429</v>
      </c>
      <c r="AA6" s="588"/>
      <c r="AB6" s="588"/>
      <c r="AC6" s="589"/>
      <c r="AD6" s="148" t="s">
        <v>413</v>
      </c>
      <c r="AE6" s="155"/>
      <c r="AF6" s="606" t="s">
        <v>440</v>
      </c>
      <c r="AG6" s="608"/>
      <c r="AH6" s="606" t="s">
        <v>439</v>
      </c>
      <c r="AI6" s="608"/>
      <c r="AJ6" s="607" t="s">
        <v>424</v>
      </c>
      <c r="AK6" s="607"/>
      <c r="AL6" s="607" t="s">
        <v>425</v>
      </c>
      <c r="AM6" s="608"/>
      <c r="AN6" s="606" t="s">
        <v>381</v>
      </c>
      <c r="AO6" s="607"/>
      <c r="AP6" s="608"/>
      <c r="AQ6" s="606" t="s">
        <v>430</v>
      </c>
      <c r="AR6" s="607"/>
      <c r="AS6" s="607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1:73" s="55" customFormat="1" ht="18" customHeight="1">
      <c r="A7" s="155"/>
      <c r="B7" s="362" t="s">
        <v>398</v>
      </c>
      <c r="C7" s="363" t="s">
        <v>399</v>
      </c>
      <c r="D7" s="363" t="s">
        <v>400</v>
      </c>
      <c r="E7" s="594"/>
      <c r="F7" s="154" t="s">
        <v>401</v>
      </c>
      <c r="G7" s="124"/>
      <c r="H7" s="588" t="s">
        <v>402</v>
      </c>
      <c r="I7" s="588"/>
      <c r="J7" s="589"/>
      <c r="K7" s="572" t="s">
        <v>403</v>
      </c>
      <c r="L7" s="575"/>
      <c r="M7" s="575"/>
      <c r="N7" s="581"/>
      <c r="O7" s="148" t="s">
        <v>404</v>
      </c>
      <c r="P7" s="125"/>
      <c r="Q7" s="154"/>
      <c r="R7" s="362" t="s">
        <v>414</v>
      </c>
      <c r="S7" s="148" t="s">
        <v>415</v>
      </c>
      <c r="T7" s="362" t="s">
        <v>416</v>
      </c>
      <c r="U7" s="362" t="s">
        <v>417</v>
      </c>
      <c r="V7" s="125"/>
      <c r="W7" s="369" t="s">
        <v>418</v>
      </c>
      <c r="X7" s="148" t="s">
        <v>415</v>
      </c>
      <c r="Y7" s="362" t="s">
        <v>419</v>
      </c>
      <c r="Z7" s="154"/>
      <c r="AA7" s="370" t="s">
        <v>420</v>
      </c>
      <c r="AB7" s="362" t="s">
        <v>421</v>
      </c>
      <c r="AC7" s="362" t="s">
        <v>422</v>
      </c>
      <c r="AD7" s="150"/>
      <c r="AE7" s="155"/>
      <c r="AF7" s="609"/>
      <c r="AG7" s="518"/>
      <c r="AH7" s="609"/>
      <c r="AI7" s="518"/>
      <c r="AJ7" s="610"/>
      <c r="AK7" s="610"/>
      <c r="AL7" s="610"/>
      <c r="AM7" s="518"/>
      <c r="AN7" s="609"/>
      <c r="AO7" s="610"/>
      <c r="AP7" s="518"/>
      <c r="AQ7" s="609"/>
      <c r="AR7" s="610"/>
      <c r="AS7" s="610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</row>
    <row r="8" spans="1:73" s="55" customFormat="1" ht="18" customHeight="1">
      <c r="A8" s="155"/>
      <c r="B8" s="154"/>
      <c r="C8" s="364" t="s">
        <v>405</v>
      </c>
      <c r="D8" s="365" t="s">
        <v>405</v>
      </c>
      <c r="E8" s="594"/>
      <c r="F8" s="154" t="s">
        <v>157</v>
      </c>
      <c r="G8" s="124"/>
      <c r="H8" s="125"/>
      <c r="I8" s="366" t="s">
        <v>406</v>
      </c>
      <c r="J8" s="362" t="s">
        <v>407</v>
      </c>
      <c r="K8" s="124"/>
      <c r="L8" s="154" t="s">
        <v>408</v>
      </c>
      <c r="M8" s="154" t="s">
        <v>409</v>
      </c>
      <c r="N8" s="124" t="s">
        <v>410</v>
      </c>
      <c r="O8" s="150"/>
      <c r="P8" s="155"/>
      <c r="Q8" s="368"/>
      <c r="R8" s="154"/>
      <c r="S8" s="124"/>
      <c r="T8" s="154"/>
      <c r="U8" s="154"/>
      <c r="V8" s="150"/>
      <c r="W8" s="152"/>
      <c r="X8" s="150"/>
      <c r="Y8" s="368"/>
      <c r="Z8" s="368"/>
      <c r="AA8" s="151"/>
      <c r="AB8" s="368"/>
      <c r="AC8" s="368"/>
      <c r="AD8" s="150"/>
      <c r="AE8" s="155"/>
      <c r="AF8" s="609"/>
      <c r="AG8" s="518"/>
      <c r="AH8" s="609"/>
      <c r="AI8" s="518"/>
      <c r="AJ8" s="610"/>
      <c r="AK8" s="610"/>
      <c r="AL8" s="610"/>
      <c r="AM8" s="518"/>
      <c r="AN8" s="609"/>
      <c r="AO8" s="610"/>
      <c r="AP8" s="518"/>
      <c r="AQ8" s="372"/>
      <c r="AR8" s="373"/>
      <c r="AS8" s="366" t="s">
        <v>426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</row>
    <row r="9" spans="1:73" s="55" customFormat="1" ht="18" customHeight="1">
      <c r="A9" s="156"/>
      <c r="B9" s="157" t="s">
        <v>0</v>
      </c>
      <c r="C9" s="35" t="s">
        <v>107</v>
      </c>
      <c r="D9" s="157" t="s">
        <v>182</v>
      </c>
      <c r="E9" s="595"/>
      <c r="F9" s="157" t="s">
        <v>0</v>
      </c>
      <c r="G9" s="160"/>
      <c r="H9" s="161"/>
      <c r="I9" s="146" t="s">
        <v>183</v>
      </c>
      <c r="J9" s="35" t="s">
        <v>184</v>
      </c>
      <c r="K9" s="160"/>
      <c r="L9" s="35" t="s">
        <v>185</v>
      </c>
      <c r="M9" s="35" t="s">
        <v>186</v>
      </c>
      <c r="N9" s="35" t="s">
        <v>187</v>
      </c>
      <c r="O9" s="146" t="s">
        <v>181</v>
      </c>
      <c r="P9" s="137"/>
      <c r="Q9" s="371"/>
      <c r="R9" s="35" t="s">
        <v>189</v>
      </c>
      <c r="S9" s="146" t="s">
        <v>190</v>
      </c>
      <c r="T9" s="35" t="s">
        <v>191</v>
      </c>
      <c r="U9" s="35" t="s">
        <v>192</v>
      </c>
      <c r="V9" s="135"/>
      <c r="W9" s="153" t="s">
        <v>193</v>
      </c>
      <c r="X9" s="146" t="s">
        <v>190</v>
      </c>
      <c r="Y9" s="35" t="s">
        <v>194</v>
      </c>
      <c r="Z9" s="135"/>
      <c r="AA9" s="35" t="s">
        <v>195</v>
      </c>
      <c r="AB9" s="35" t="s">
        <v>196</v>
      </c>
      <c r="AC9" s="35" t="s">
        <v>197</v>
      </c>
      <c r="AD9" s="146" t="s">
        <v>188</v>
      </c>
      <c r="AE9" s="137"/>
      <c r="AF9" s="546"/>
      <c r="AG9" s="547"/>
      <c r="AH9" s="546"/>
      <c r="AI9" s="547"/>
      <c r="AJ9" s="582"/>
      <c r="AK9" s="582"/>
      <c r="AL9" s="582"/>
      <c r="AM9" s="547"/>
      <c r="AN9" s="546"/>
      <c r="AO9" s="582"/>
      <c r="AP9" s="547"/>
      <c r="AQ9" s="600"/>
      <c r="AR9" s="601"/>
      <c r="AS9" s="146" t="s">
        <v>158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</row>
    <row r="10" spans="1:73" s="51" customFormat="1" ht="24.95" customHeight="1">
      <c r="A10" s="384">
        <v>2016</v>
      </c>
      <c r="B10" s="376">
        <v>104376</v>
      </c>
      <c r="C10" s="377">
        <v>64247</v>
      </c>
      <c r="D10" s="195">
        <v>40129</v>
      </c>
      <c r="E10" s="315">
        <v>604073</v>
      </c>
      <c r="F10" s="315">
        <v>104170</v>
      </c>
      <c r="G10" s="378">
        <v>16543</v>
      </c>
      <c r="H10" s="378">
        <v>835</v>
      </c>
      <c r="I10" s="378">
        <v>234</v>
      </c>
      <c r="J10" s="378">
        <v>601</v>
      </c>
      <c r="K10" s="378">
        <v>13838</v>
      </c>
      <c r="L10" s="378">
        <v>9069</v>
      </c>
      <c r="M10" s="378">
        <v>3421</v>
      </c>
      <c r="N10" s="378">
        <v>1348</v>
      </c>
      <c r="O10" s="378">
        <v>1870</v>
      </c>
      <c r="P10" s="384">
        <v>2016</v>
      </c>
      <c r="Q10" s="378">
        <v>1344</v>
      </c>
      <c r="R10" s="378">
        <v>72</v>
      </c>
      <c r="S10" s="386">
        <v>1257</v>
      </c>
      <c r="T10" s="378">
        <v>15</v>
      </c>
      <c r="U10" s="378">
        <v>0</v>
      </c>
      <c r="V10" s="378">
        <v>3718</v>
      </c>
      <c r="W10" s="387">
        <v>0</v>
      </c>
      <c r="X10" s="378">
        <v>3490</v>
      </c>
      <c r="Y10" s="378">
        <v>228</v>
      </c>
      <c r="Z10" s="378">
        <v>82565</v>
      </c>
      <c r="AA10" s="378">
        <v>0</v>
      </c>
      <c r="AB10" s="378">
        <v>75368</v>
      </c>
      <c r="AC10" s="386">
        <v>7197</v>
      </c>
      <c r="AD10" s="378">
        <v>0</v>
      </c>
      <c r="AE10" s="384">
        <v>2016</v>
      </c>
      <c r="AF10" s="602">
        <v>499903</v>
      </c>
      <c r="AG10" s="603"/>
      <c r="AH10" s="603">
        <v>52288</v>
      </c>
      <c r="AI10" s="604"/>
      <c r="AJ10" s="603">
        <v>38309</v>
      </c>
      <c r="AK10" s="604"/>
      <c r="AL10" s="603">
        <v>105691</v>
      </c>
      <c r="AM10" s="604"/>
      <c r="AN10" s="605">
        <v>291208</v>
      </c>
      <c r="AO10" s="604"/>
      <c r="AP10" s="604"/>
      <c r="AQ10" s="603">
        <v>12406</v>
      </c>
      <c r="AR10" s="603"/>
      <c r="AS10" s="395">
        <v>2.48</v>
      </c>
    </row>
    <row r="11" spans="1:73" s="51" customFormat="1" ht="24.95" customHeight="1">
      <c r="A11" s="384">
        <v>2017</v>
      </c>
      <c r="B11" s="376">
        <v>110110</v>
      </c>
      <c r="C11" s="377">
        <v>68269</v>
      </c>
      <c r="D11" s="195">
        <v>41841</v>
      </c>
      <c r="E11" s="315">
        <v>604073</v>
      </c>
      <c r="F11" s="315">
        <v>104170</v>
      </c>
      <c r="G11" s="378">
        <v>16543</v>
      </c>
      <c r="H11" s="378">
        <v>835</v>
      </c>
      <c r="I11" s="378">
        <v>234</v>
      </c>
      <c r="J11" s="378">
        <v>601</v>
      </c>
      <c r="K11" s="378">
        <v>13838</v>
      </c>
      <c r="L11" s="378">
        <v>9069</v>
      </c>
      <c r="M11" s="378">
        <v>3421</v>
      </c>
      <c r="N11" s="378">
        <v>1348</v>
      </c>
      <c r="O11" s="378">
        <v>1870</v>
      </c>
      <c r="P11" s="384">
        <v>2017</v>
      </c>
      <c r="Q11" s="378">
        <v>1344</v>
      </c>
      <c r="R11" s="378">
        <v>72</v>
      </c>
      <c r="S11" s="386">
        <v>1257</v>
      </c>
      <c r="T11" s="378">
        <v>15</v>
      </c>
      <c r="U11" s="315">
        <v>0</v>
      </c>
      <c r="V11" s="378">
        <v>3718</v>
      </c>
      <c r="W11" s="378">
        <v>0</v>
      </c>
      <c r="X11" s="378">
        <v>3490</v>
      </c>
      <c r="Y11" s="378">
        <v>228</v>
      </c>
      <c r="Z11" s="378">
        <v>82565</v>
      </c>
      <c r="AA11" s="379">
        <v>0</v>
      </c>
      <c r="AB11" s="378">
        <v>75368</v>
      </c>
      <c r="AC11" s="386">
        <v>7197</v>
      </c>
      <c r="AD11" s="379">
        <v>0</v>
      </c>
      <c r="AE11" s="394">
        <v>2017</v>
      </c>
      <c r="AF11" s="602">
        <v>499903</v>
      </c>
      <c r="AG11" s="603"/>
      <c r="AH11" s="603">
        <v>52288</v>
      </c>
      <c r="AI11" s="603"/>
      <c r="AJ11" s="603">
        <v>38309</v>
      </c>
      <c r="AK11" s="603"/>
      <c r="AL11" s="603">
        <v>105691</v>
      </c>
      <c r="AM11" s="603"/>
      <c r="AN11" s="605">
        <v>291208</v>
      </c>
      <c r="AO11" s="605"/>
      <c r="AP11" s="605"/>
      <c r="AQ11" s="603">
        <v>12406</v>
      </c>
      <c r="AR11" s="603"/>
      <c r="AS11" s="395">
        <v>2.48</v>
      </c>
    </row>
    <row r="12" spans="1:73" s="51" customFormat="1" ht="24.95" customHeight="1">
      <c r="A12" s="384">
        <v>2018</v>
      </c>
      <c r="B12" s="376">
        <v>113839</v>
      </c>
      <c r="C12" s="377">
        <v>74926</v>
      </c>
      <c r="D12" s="195">
        <v>38913</v>
      </c>
      <c r="E12" s="315">
        <v>604073</v>
      </c>
      <c r="F12" s="315">
        <v>104170</v>
      </c>
      <c r="G12" s="378">
        <v>16543</v>
      </c>
      <c r="H12" s="378">
        <v>835</v>
      </c>
      <c r="I12" s="378">
        <v>234</v>
      </c>
      <c r="J12" s="378">
        <v>601</v>
      </c>
      <c r="K12" s="378">
        <v>13838</v>
      </c>
      <c r="L12" s="378">
        <v>9069</v>
      </c>
      <c r="M12" s="378">
        <v>3421</v>
      </c>
      <c r="N12" s="378">
        <v>1348</v>
      </c>
      <c r="O12" s="378">
        <v>1870</v>
      </c>
      <c r="P12" s="384">
        <v>2018</v>
      </c>
      <c r="Q12" s="378">
        <v>1344</v>
      </c>
      <c r="R12" s="378">
        <v>72</v>
      </c>
      <c r="S12" s="386">
        <v>1257</v>
      </c>
      <c r="T12" s="378">
        <v>15</v>
      </c>
      <c r="U12" s="315">
        <v>0</v>
      </c>
      <c r="V12" s="378">
        <v>3718</v>
      </c>
      <c r="W12" s="378">
        <v>0</v>
      </c>
      <c r="X12" s="378">
        <v>3490</v>
      </c>
      <c r="Y12" s="378">
        <v>228</v>
      </c>
      <c r="Z12" s="378">
        <v>82565</v>
      </c>
      <c r="AA12" s="379">
        <v>0</v>
      </c>
      <c r="AB12" s="378">
        <v>75368</v>
      </c>
      <c r="AC12" s="386">
        <v>7197</v>
      </c>
      <c r="AD12" s="379">
        <v>0</v>
      </c>
      <c r="AE12" s="394">
        <v>2018</v>
      </c>
      <c r="AF12" s="602">
        <v>499903</v>
      </c>
      <c r="AG12" s="603"/>
      <c r="AH12" s="603">
        <v>52288</v>
      </c>
      <c r="AI12" s="603"/>
      <c r="AJ12" s="603">
        <v>38309</v>
      </c>
      <c r="AK12" s="603"/>
      <c r="AL12" s="603">
        <v>105691</v>
      </c>
      <c r="AM12" s="603"/>
      <c r="AN12" s="605">
        <v>291208</v>
      </c>
      <c r="AO12" s="605"/>
      <c r="AP12" s="605"/>
      <c r="AQ12" s="603">
        <v>12406</v>
      </c>
      <c r="AR12" s="603"/>
      <c r="AS12" s="395">
        <v>2.48</v>
      </c>
    </row>
    <row r="13" spans="1:73" s="51" customFormat="1" ht="24.95" customHeight="1">
      <c r="A13" s="384">
        <v>2019</v>
      </c>
      <c r="B13" s="376">
        <v>114664</v>
      </c>
      <c r="C13" s="377">
        <v>77138</v>
      </c>
      <c r="D13" s="195">
        <v>37526</v>
      </c>
      <c r="E13" s="315">
        <v>608546</v>
      </c>
      <c r="F13" s="315">
        <v>104208</v>
      </c>
      <c r="G13" s="378">
        <v>16604</v>
      </c>
      <c r="H13" s="378">
        <v>841</v>
      </c>
      <c r="I13" s="379">
        <v>234</v>
      </c>
      <c r="J13" s="379">
        <v>607</v>
      </c>
      <c r="K13" s="378">
        <v>13881</v>
      </c>
      <c r="L13" s="379">
        <v>9096</v>
      </c>
      <c r="M13" s="379">
        <v>3424</v>
      </c>
      <c r="N13" s="379">
        <v>1361</v>
      </c>
      <c r="O13" s="379">
        <v>1882</v>
      </c>
      <c r="P13" s="384">
        <v>2019</v>
      </c>
      <c r="Q13" s="388">
        <v>1345</v>
      </c>
      <c r="R13" s="378">
        <v>72</v>
      </c>
      <c r="S13" s="386">
        <v>1257</v>
      </c>
      <c r="T13" s="315">
        <v>15</v>
      </c>
      <c r="U13" s="315">
        <v>0</v>
      </c>
      <c r="V13" s="378">
        <v>3714</v>
      </c>
      <c r="W13" s="378">
        <v>0</v>
      </c>
      <c r="X13" s="379">
        <v>3486</v>
      </c>
      <c r="Y13" s="379">
        <v>228</v>
      </c>
      <c r="Z13" s="378">
        <v>82546</v>
      </c>
      <c r="AA13" s="379">
        <v>0</v>
      </c>
      <c r="AB13" s="379">
        <v>75435</v>
      </c>
      <c r="AC13" s="379">
        <v>7111</v>
      </c>
      <c r="AD13" s="379">
        <v>0</v>
      </c>
      <c r="AE13" s="394">
        <v>2019</v>
      </c>
      <c r="AF13" s="602">
        <f>SUM(AH13:AS13)</f>
        <v>504337.85</v>
      </c>
      <c r="AG13" s="603"/>
      <c r="AH13" s="613">
        <v>52460</v>
      </c>
      <c r="AI13" s="613"/>
      <c r="AJ13" s="603">
        <v>38169</v>
      </c>
      <c r="AK13" s="603"/>
      <c r="AL13" s="611">
        <v>105986</v>
      </c>
      <c r="AM13" s="611"/>
      <c r="AN13" s="612">
        <v>293353</v>
      </c>
      <c r="AO13" s="612"/>
      <c r="AP13" s="612"/>
      <c r="AQ13" s="612">
        <v>14367</v>
      </c>
      <c r="AR13" s="612"/>
      <c r="AS13" s="396">
        <v>2.85</v>
      </c>
    </row>
    <row r="14" spans="1:73" s="61" customFormat="1" ht="24.95" customHeight="1">
      <c r="A14" s="384">
        <v>2020</v>
      </c>
      <c r="B14" s="380">
        <v>115613</v>
      </c>
      <c r="C14" s="380">
        <v>77773</v>
      </c>
      <c r="D14" s="380">
        <v>37840</v>
      </c>
      <c r="E14" s="381">
        <v>608543</v>
      </c>
      <c r="F14" s="381">
        <v>104208</v>
      </c>
      <c r="G14" s="381">
        <v>16604</v>
      </c>
      <c r="H14" s="381">
        <v>841</v>
      </c>
      <c r="I14" s="381">
        <v>234</v>
      </c>
      <c r="J14" s="381">
        <v>607</v>
      </c>
      <c r="K14" s="381">
        <v>13881</v>
      </c>
      <c r="L14" s="381">
        <v>9096</v>
      </c>
      <c r="M14" s="381">
        <v>3424</v>
      </c>
      <c r="N14" s="381">
        <v>1361</v>
      </c>
      <c r="O14" s="381">
        <v>1882</v>
      </c>
      <c r="P14" s="384">
        <v>2020</v>
      </c>
      <c r="Q14" s="389">
        <v>1345</v>
      </c>
      <c r="R14" s="389">
        <v>72</v>
      </c>
      <c r="S14" s="389">
        <v>1257</v>
      </c>
      <c r="T14" s="389">
        <v>15</v>
      </c>
      <c r="U14" s="315">
        <v>0</v>
      </c>
      <c r="V14" s="389">
        <v>3714</v>
      </c>
      <c r="W14" s="378">
        <v>0</v>
      </c>
      <c r="X14" s="389">
        <v>3486</v>
      </c>
      <c r="Y14" s="389">
        <v>228</v>
      </c>
      <c r="Z14" s="389">
        <v>82546</v>
      </c>
      <c r="AA14" s="379">
        <v>0</v>
      </c>
      <c r="AB14" s="389">
        <v>75435</v>
      </c>
      <c r="AC14" s="389">
        <v>7111</v>
      </c>
      <c r="AD14" s="379">
        <v>0</v>
      </c>
      <c r="AE14" s="394">
        <v>2020</v>
      </c>
      <c r="AF14" s="602">
        <v>504335</v>
      </c>
      <c r="AG14" s="603"/>
      <c r="AH14" s="613">
        <v>52460</v>
      </c>
      <c r="AI14" s="613"/>
      <c r="AJ14" s="603">
        <v>38169</v>
      </c>
      <c r="AK14" s="603"/>
      <c r="AL14" s="611">
        <v>105986</v>
      </c>
      <c r="AM14" s="611"/>
      <c r="AN14" s="612">
        <v>293353</v>
      </c>
      <c r="AO14" s="612"/>
      <c r="AP14" s="612"/>
      <c r="AQ14" s="612">
        <v>14367</v>
      </c>
      <c r="AR14" s="612"/>
      <c r="AS14" s="396">
        <v>2.85</v>
      </c>
    </row>
    <row r="15" spans="1:73" s="61" customFormat="1" ht="35.1" customHeight="1">
      <c r="A15" s="385">
        <v>2021</v>
      </c>
      <c r="B15" s="382">
        <v>116726</v>
      </c>
      <c r="C15" s="382">
        <v>81806</v>
      </c>
      <c r="D15" s="382">
        <f>B15-C15</f>
        <v>34920</v>
      </c>
      <c r="E15" s="383">
        <v>608543</v>
      </c>
      <c r="F15" s="383">
        <v>105205</v>
      </c>
      <c r="G15" s="383">
        <v>17029</v>
      </c>
      <c r="H15" s="383">
        <v>782</v>
      </c>
      <c r="I15" s="383">
        <v>303</v>
      </c>
      <c r="J15" s="383">
        <v>479</v>
      </c>
      <c r="K15" s="383">
        <v>14043</v>
      </c>
      <c r="L15" s="383">
        <v>8818</v>
      </c>
      <c r="M15" s="383">
        <v>3730</v>
      </c>
      <c r="N15" s="383">
        <v>1495</v>
      </c>
      <c r="O15" s="383">
        <v>2204</v>
      </c>
      <c r="P15" s="385">
        <v>2021</v>
      </c>
      <c r="Q15" s="390">
        <v>1421</v>
      </c>
      <c r="R15" s="390">
        <v>0</v>
      </c>
      <c r="S15" s="390">
        <v>1406</v>
      </c>
      <c r="T15" s="390">
        <v>15</v>
      </c>
      <c r="U15" s="391">
        <v>0</v>
      </c>
      <c r="V15" s="390">
        <v>4001</v>
      </c>
      <c r="W15" s="392">
        <v>0</v>
      </c>
      <c r="X15" s="390">
        <v>3777</v>
      </c>
      <c r="Y15" s="390">
        <v>224</v>
      </c>
      <c r="Z15" s="390">
        <v>82754</v>
      </c>
      <c r="AA15" s="393">
        <v>0</v>
      </c>
      <c r="AB15" s="390">
        <v>75534</v>
      </c>
      <c r="AC15" s="390">
        <v>7220</v>
      </c>
      <c r="AD15" s="393">
        <v>0</v>
      </c>
      <c r="AE15" s="397">
        <v>2021</v>
      </c>
      <c r="AF15" s="616">
        <v>503338</v>
      </c>
      <c r="AG15" s="614"/>
      <c r="AH15" s="615">
        <v>57940</v>
      </c>
      <c r="AI15" s="615"/>
      <c r="AJ15" s="614">
        <v>48633</v>
      </c>
      <c r="AK15" s="614"/>
      <c r="AL15" s="617">
        <v>114579</v>
      </c>
      <c r="AM15" s="617"/>
      <c r="AN15" s="618">
        <v>269293</v>
      </c>
      <c r="AO15" s="618"/>
      <c r="AP15" s="618"/>
      <c r="AQ15" s="618">
        <v>12894</v>
      </c>
      <c r="AR15" s="618"/>
      <c r="AS15" s="398">
        <v>2.56</v>
      </c>
    </row>
    <row r="16" spans="1:73" s="260" customFormat="1" ht="11.25">
      <c r="A16" s="577" t="s">
        <v>432</v>
      </c>
      <c r="B16" s="577"/>
      <c r="C16" s="577"/>
      <c r="D16" s="577"/>
      <c r="E16" s="577"/>
      <c r="F16" s="577"/>
      <c r="G16" s="577"/>
      <c r="J16" s="374"/>
      <c r="K16" s="374"/>
      <c r="L16" s="374"/>
      <c r="M16" s="374"/>
      <c r="N16" s="374"/>
      <c r="O16" s="374"/>
      <c r="P16" s="577" t="s">
        <v>432</v>
      </c>
      <c r="Q16" s="577"/>
      <c r="R16" s="577"/>
      <c r="S16" s="577"/>
      <c r="T16" s="577"/>
      <c r="U16" s="577"/>
      <c r="V16" s="577"/>
      <c r="W16" s="263"/>
      <c r="X16" s="263"/>
      <c r="Y16" s="263"/>
      <c r="Z16" s="263"/>
      <c r="AA16" s="263"/>
      <c r="AB16" s="263"/>
      <c r="AC16" s="263"/>
      <c r="AD16" s="263"/>
      <c r="AE16" s="577" t="s">
        <v>432</v>
      </c>
      <c r="AF16" s="577"/>
      <c r="AG16" s="577"/>
      <c r="AH16" s="577"/>
      <c r="AI16" s="577"/>
      <c r="AJ16" s="577"/>
      <c r="AK16" s="577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</row>
    <row r="17" spans="1:73" s="260" customFormat="1" ht="12" customHeight="1">
      <c r="A17" s="590" t="s">
        <v>433</v>
      </c>
      <c r="B17" s="590"/>
      <c r="C17" s="590"/>
      <c r="D17" s="590"/>
      <c r="E17" s="590"/>
      <c r="F17" s="590"/>
      <c r="G17" s="590"/>
      <c r="H17" s="598" t="s">
        <v>434</v>
      </c>
      <c r="I17" s="598"/>
      <c r="J17" s="598"/>
      <c r="K17" s="598"/>
      <c r="O17" s="263"/>
      <c r="P17" s="590" t="s">
        <v>433</v>
      </c>
      <c r="Q17" s="590"/>
      <c r="R17" s="590"/>
      <c r="S17" s="590"/>
      <c r="T17" s="590"/>
      <c r="U17" s="590"/>
      <c r="V17" s="590"/>
      <c r="W17" s="598" t="s">
        <v>434</v>
      </c>
      <c r="X17" s="598"/>
      <c r="Y17" s="598"/>
      <c r="Z17" s="598"/>
      <c r="AA17" s="263"/>
      <c r="AB17" s="263"/>
      <c r="AC17" s="263"/>
      <c r="AD17" s="263"/>
      <c r="AE17" s="590" t="s">
        <v>433</v>
      </c>
      <c r="AF17" s="590"/>
      <c r="AG17" s="590"/>
      <c r="AH17" s="590"/>
      <c r="AI17" s="590"/>
      <c r="AJ17" s="590"/>
      <c r="AK17" s="590"/>
      <c r="AL17" s="598" t="s">
        <v>434</v>
      </c>
      <c r="AM17" s="598"/>
      <c r="AN17" s="598"/>
      <c r="AO17" s="598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</row>
    <row r="26" spans="1:73"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</sheetData>
  <mergeCells count="74">
    <mergeCell ref="AE16:AK16"/>
    <mergeCell ref="AE17:AK17"/>
    <mergeCell ref="AL17:AO17"/>
    <mergeCell ref="P1:Q1"/>
    <mergeCell ref="P2:V2"/>
    <mergeCell ref="W2:AD2"/>
    <mergeCell ref="AE2:AK2"/>
    <mergeCell ref="AE1:AF1"/>
    <mergeCell ref="AL2:AS2"/>
    <mergeCell ref="AJ15:AK15"/>
    <mergeCell ref="AH15:AI15"/>
    <mergeCell ref="AF15:AG15"/>
    <mergeCell ref="AL15:AM15"/>
    <mergeCell ref="AN15:AP15"/>
    <mergeCell ref="AQ15:AR15"/>
    <mergeCell ref="AQ13:AR13"/>
    <mergeCell ref="AJ14:AK14"/>
    <mergeCell ref="AL14:AM14"/>
    <mergeCell ref="AN14:AP14"/>
    <mergeCell ref="AQ14:AR14"/>
    <mergeCell ref="AF13:AG13"/>
    <mergeCell ref="AH13:AI13"/>
    <mergeCell ref="AJ13:AK13"/>
    <mergeCell ref="AL13:AM13"/>
    <mergeCell ref="AN13:AP13"/>
    <mergeCell ref="AF14:AG14"/>
    <mergeCell ref="AH14:AI14"/>
    <mergeCell ref="AQ11:AR11"/>
    <mergeCell ref="AF12:AG12"/>
    <mergeCell ref="AH12:AI12"/>
    <mergeCell ref="AJ12:AK12"/>
    <mergeCell ref="AL12:AM12"/>
    <mergeCell ref="AN12:AP12"/>
    <mergeCell ref="AQ12:AR12"/>
    <mergeCell ref="AF11:AG11"/>
    <mergeCell ref="AH11:AI11"/>
    <mergeCell ref="AJ11:AK11"/>
    <mergeCell ref="AL11:AM11"/>
    <mergeCell ref="AN11:AP11"/>
    <mergeCell ref="AQ9:AR9"/>
    <mergeCell ref="AF10:AG10"/>
    <mergeCell ref="AH10:AI10"/>
    <mergeCell ref="AJ10:AK10"/>
    <mergeCell ref="AL10:AM10"/>
    <mergeCell ref="AN10:AP10"/>
    <mergeCell ref="AQ10:AR10"/>
    <mergeCell ref="AN6:AP9"/>
    <mergeCell ref="AL6:AM9"/>
    <mergeCell ref="AJ6:AK9"/>
    <mergeCell ref="AH6:AI9"/>
    <mergeCell ref="AF6:AG9"/>
    <mergeCell ref="AQ6:AS7"/>
    <mergeCell ref="AF5:AK5"/>
    <mergeCell ref="AL5:AS5"/>
    <mergeCell ref="A1:B1"/>
    <mergeCell ref="Q5:V5"/>
    <mergeCell ref="W5:AD5"/>
    <mergeCell ref="A2:G2"/>
    <mergeCell ref="H2:O2"/>
    <mergeCell ref="Q6:U6"/>
    <mergeCell ref="W6:Y6"/>
    <mergeCell ref="Z6:AC6"/>
    <mergeCell ref="A16:G16"/>
    <mergeCell ref="A17:G17"/>
    <mergeCell ref="B5:D6"/>
    <mergeCell ref="E5:E9"/>
    <mergeCell ref="F5:O5"/>
    <mergeCell ref="G6:O6"/>
    <mergeCell ref="H7:J7"/>
    <mergeCell ref="K7:N7"/>
    <mergeCell ref="H17:K17"/>
    <mergeCell ref="P16:V16"/>
    <mergeCell ref="P17:V17"/>
    <mergeCell ref="W17:Z17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8" fitToHeight="0" orientation="portrait" r:id="rId1"/>
  <headerFooter alignWithMargins="0"/>
  <colBreaks count="4" manualBreakCount="4">
    <brk id="7" max="1048575" man="1"/>
    <brk id="15" max="1048575" man="1"/>
    <brk id="22" max="16" man="1"/>
    <brk id="30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view="pageBreakPreview" zoomScaleNormal="100" zoomScaleSheetLayoutView="100" workbookViewId="0">
      <selection activeCell="K15" sqref="K15"/>
    </sheetView>
  </sheetViews>
  <sheetFormatPr defaultColWidth="11.42578125" defaultRowHeight="13.5"/>
  <cols>
    <col min="1" max="1" width="8.7109375" style="128" customWidth="1"/>
    <col min="2" max="12" width="8.28515625" style="127" customWidth="1"/>
    <col min="13" max="13" width="8.28515625" style="128" customWidth="1"/>
    <col min="14" max="27" width="7.85546875" style="127" customWidth="1"/>
    <col min="28" max="28" width="8.7109375" style="127" customWidth="1"/>
    <col min="29" max="40" width="8.28515625" style="127" customWidth="1"/>
    <col min="41" max="52" width="9.28515625" style="127" customWidth="1"/>
    <col min="53" max="16384" width="11.42578125" style="127"/>
  </cols>
  <sheetData>
    <row r="1" spans="1:54" ht="24.95" customHeight="1">
      <c r="A1" s="497" t="s">
        <v>211</v>
      </c>
      <c r="B1" s="497"/>
      <c r="AB1" s="497" t="s">
        <v>211</v>
      </c>
      <c r="AC1" s="497"/>
    </row>
    <row r="2" spans="1:54" s="126" customFormat="1" ht="24.95" customHeight="1">
      <c r="A2" s="631" t="s">
        <v>472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19" t="s">
        <v>473</v>
      </c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31" t="s">
        <v>477</v>
      </c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19" t="s">
        <v>478</v>
      </c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421"/>
      <c r="BB2" s="421"/>
    </row>
    <row r="3" spans="1:54" s="126" customFormat="1" ht="23.1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54" s="416" customFormat="1" ht="15" customHeight="1" thickBot="1">
      <c r="A4" s="620" t="s">
        <v>474</v>
      </c>
      <c r="B4" s="620"/>
      <c r="C4" s="620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621" t="s">
        <v>475</v>
      </c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0" t="s">
        <v>474</v>
      </c>
      <c r="AC4" s="620"/>
      <c r="AD4" s="620"/>
      <c r="AO4" s="621" t="s">
        <v>475</v>
      </c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</row>
    <row r="5" spans="1:54" ht="57.95" customHeight="1">
      <c r="A5" s="634" t="s">
        <v>469</v>
      </c>
      <c r="B5" s="637" t="s">
        <v>441</v>
      </c>
      <c r="C5" s="638"/>
      <c r="D5" s="622" t="s">
        <v>442</v>
      </c>
      <c r="E5" s="624"/>
      <c r="F5" s="624"/>
      <c r="G5" s="624"/>
      <c r="H5" s="624"/>
      <c r="I5" s="624"/>
      <c r="J5" s="624"/>
      <c r="K5" s="624"/>
      <c r="L5" s="624"/>
      <c r="M5" s="624"/>
      <c r="N5" s="624" t="s">
        <v>443</v>
      </c>
      <c r="O5" s="623"/>
      <c r="P5" s="622" t="s">
        <v>444</v>
      </c>
      <c r="Q5" s="623"/>
      <c r="R5" s="622" t="s">
        <v>445</v>
      </c>
      <c r="S5" s="624"/>
      <c r="T5" s="624"/>
      <c r="U5" s="624"/>
      <c r="V5" s="624"/>
      <c r="W5" s="623"/>
      <c r="X5" s="622" t="s">
        <v>446</v>
      </c>
      <c r="Y5" s="624"/>
      <c r="Z5" s="624"/>
      <c r="AA5" s="624"/>
      <c r="AB5" s="625" t="s">
        <v>470</v>
      </c>
      <c r="AC5" s="632" t="s">
        <v>456</v>
      </c>
      <c r="AD5" s="633"/>
      <c r="AE5" s="622" t="s">
        <v>457</v>
      </c>
      <c r="AF5" s="624"/>
      <c r="AG5" s="624"/>
      <c r="AH5" s="624"/>
      <c r="AI5" s="624"/>
      <c r="AJ5" s="623"/>
      <c r="AK5" s="622" t="s">
        <v>471</v>
      </c>
      <c r="AL5" s="624"/>
      <c r="AM5" s="624"/>
      <c r="AN5" s="624"/>
      <c r="AO5" s="624" t="s">
        <v>467</v>
      </c>
      <c r="AP5" s="624"/>
      <c r="AQ5" s="624"/>
      <c r="AR5" s="624"/>
      <c r="AS5" s="624"/>
      <c r="AT5" s="624"/>
      <c r="AU5" s="624"/>
      <c r="AV5" s="623"/>
      <c r="AW5" s="622" t="s">
        <v>458</v>
      </c>
      <c r="AX5" s="623"/>
      <c r="AY5" s="622" t="s">
        <v>459</v>
      </c>
      <c r="AZ5" s="624"/>
    </row>
    <row r="6" spans="1:54" ht="46.5">
      <c r="A6" s="635"/>
      <c r="B6" s="639"/>
      <c r="C6" s="640"/>
      <c r="D6" s="628" t="s">
        <v>447</v>
      </c>
      <c r="E6" s="629"/>
      <c r="F6" s="628" t="s">
        <v>448</v>
      </c>
      <c r="G6" s="629"/>
      <c r="H6" s="628" t="s">
        <v>449</v>
      </c>
      <c r="I6" s="629"/>
      <c r="J6" s="628" t="s">
        <v>450</v>
      </c>
      <c r="K6" s="629"/>
      <c r="L6" s="628" t="s">
        <v>451</v>
      </c>
      <c r="M6" s="630"/>
      <c r="N6" s="630" t="s">
        <v>447</v>
      </c>
      <c r="O6" s="629"/>
      <c r="P6" s="628" t="s">
        <v>447</v>
      </c>
      <c r="Q6" s="629"/>
      <c r="R6" s="628" t="s">
        <v>447</v>
      </c>
      <c r="S6" s="629"/>
      <c r="T6" s="628" t="s">
        <v>450</v>
      </c>
      <c r="U6" s="629"/>
      <c r="V6" s="628" t="s">
        <v>448</v>
      </c>
      <c r="W6" s="629"/>
      <c r="X6" s="628" t="s">
        <v>447</v>
      </c>
      <c r="Y6" s="629"/>
      <c r="Z6" s="628" t="s">
        <v>452</v>
      </c>
      <c r="AA6" s="630"/>
      <c r="AB6" s="626"/>
      <c r="AC6" s="400" t="s">
        <v>476</v>
      </c>
      <c r="AD6" s="400" t="s">
        <v>468</v>
      </c>
      <c r="AE6" s="628" t="s">
        <v>447</v>
      </c>
      <c r="AF6" s="629"/>
      <c r="AG6" s="628" t="s">
        <v>448</v>
      </c>
      <c r="AH6" s="629"/>
      <c r="AI6" s="628" t="s">
        <v>460</v>
      </c>
      <c r="AJ6" s="629"/>
      <c r="AK6" s="628" t="s">
        <v>447</v>
      </c>
      <c r="AL6" s="629"/>
      <c r="AM6" s="628" t="s">
        <v>461</v>
      </c>
      <c r="AN6" s="630"/>
      <c r="AO6" s="630" t="s">
        <v>462</v>
      </c>
      <c r="AP6" s="629"/>
      <c r="AQ6" s="628" t="s">
        <v>463</v>
      </c>
      <c r="AR6" s="629"/>
      <c r="AS6" s="628" t="s">
        <v>464</v>
      </c>
      <c r="AT6" s="629"/>
      <c r="AU6" s="628" t="s">
        <v>465</v>
      </c>
      <c r="AV6" s="629"/>
      <c r="AW6" s="628" t="s">
        <v>447</v>
      </c>
      <c r="AX6" s="629"/>
      <c r="AY6" s="628" t="s">
        <v>447</v>
      </c>
      <c r="AZ6" s="630"/>
    </row>
    <row r="7" spans="1:54" ht="30" customHeight="1">
      <c r="A7" s="636"/>
      <c r="B7" s="399" t="s">
        <v>453</v>
      </c>
      <c r="C7" s="400" t="s">
        <v>454</v>
      </c>
      <c r="D7" s="401" t="s">
        <v>453</v>
      </c>
      <c r="E7" s="400" t="s">
        <v>455</v>
      </c>
      <c r="F7" s="400" t="s">
        <v>453</v>
      </c>
      <c r="G7" s="400" t="s">
        <v>455</v>
      </c>
      <c r="H7" s="401" t="s">
        <v>453</v>
      </c>
      <c r="I7" s="400" t="s">
        <v>455</v>
      </c>
      <c r="J7" s="401" t="s">
        <v>453</v>
      </c>
      <c r="K7" s="400" t="s">
        <v>455</v>
      </c>
      <c r="L7" s="401" t="s">
        <v>453</v>
      </c>
      <c r="M7" s="399" t="s">
        <v>455</v>
      </c>
      <c r="N7" s="401" t="s">
        <v>453</v>
      </c>
      <c r="O7" s="400" t="s">
        <v>455</v>
      </c>
      <c r="P7" s="401" t="s">
        <v>453</v>
      </c>
      <c r="Q7" s="400" t="s">
        <v>455</v>
      </c>
      <c r="R7" s="401" t="s">
        <v>453</v>
      </c>
      <c r="S7" s="400" t="s">
        <v>455</v>
      </c>
      <c r="T7" s="401" t="s">
        <v>453</v>
      </c>
      <c r="U7" s="400" t="s">
        <v>455</v>
      </c>
      <c r="V7" s="401" t="s">
        <v>453</v>
      </c>
      <c r="W7" s="400" t="s">
        <v>455</v>
      </c>
      <c r="X7" s="400" t="s">
        <v>453</v>
      </c>
      <c r="Y7" s="400" t="s">
        <v>455</v>
      </c>
      <c r="Z7" s="401" t="s">
        <v>453</v>
      </c>
      <c r="AA7" s="399" t="s">
        <v>455</v>
      </c>
      <c r="AB7" s="627"/>
      <c r="AC7" s="401" t="s">
        <v>453</v>
      </c>
      <c r="AD7" s="401" t="s">
        <v>453</v>
      </c>
      <c r="AE7" s="401" t="s">
        <v>453</v>
      </c>
      <c r="AF7" s="400" t="s">
        <v>455</v>
      </c>
      <c r="AG7" s="401" t="s">
        <v>453</v>
      </c>
      <c r="AH7" s="399" t="s">
        <v>454</v>
      </c>
      <c r="AI7" s="399" t="s">
        <v>466</v>
      </c>
      <c r="AJ7" s="400" t="s">
        <v>455</v>
      </c>
      <c r="AK7" s="400" t="s">
        <v>453</v>
      </c>
      <c r="AL7" s="400" t="s">
        <v>455</v>
      </c>
      <c r="AM7" s="401" t="s">
        <v>453</v>
      </c>
      <c r="AN7" s="399" t="s">
        <v>455</v>
      </c>
      <c r="AO7" s="401" t="s">
        <v>453</v>
      </c>
      <c r="AP7" s="400" t="s">
        <v>455</v>
      </c>
      <c r="AQ7" s="401" t="s">
        <v>453</v>
      </c>
      <c r="AR7" s="400" t="s">
        <v>455</v>
      </c>
      <c r="AS7" s="401" t="s">
        <v>453</v>
      </c>
      <c r="AT7" s="400" t="s">
        <v>455</v>
      </c>
      <c r="AU7" s="401" t="s">
        <v>453</v>
      </c>
      <c r="AV7" s="400" t="s">
        <v>455</v>
      </c>
      <c r="AW7" s="401" t="s">
        <v>453</v>
      </c>
      <c r="AX7" s="400" t="s">
        <v>455</v>
      </c>
      <c r="AY7" s="400" t="s">
        <v>453</v>
      </c>
      <c r="AZ7" s="399" t="s">
        <v>455</v>
      </c>
    </row>
    <row r="8" spans="1:54" ht="24.95" customHeight="1">
      <c r="A8" s="412">
        <v>2016</v>
      </c>
      <c r="B8" s="402">
        <v>592</v>
      </c>
      <c r="C8" s="417">
        <f>20421*0.001</f>
        <v>20.420999999999999</v>
      </c>
      <c r="D8" s="402">
        <v>1</v>
      </c>
      <c r="E8" s="417">
        <f>99*0.001</f>
        <v>9.9000000000000005E-2</v>
      </c>
      <c r="F8" s="403">
        <v>0</v>
      </c>
      <c r="G8" s="403">
        <v>0</v>
      </c>
      <c r="H8" s="403">
        <v>1</v>
      </c>
      <c r="I8" s="424">
        <v>9.9000000000000005E-2</v>
      </c>
      <c r="J8" s="402">
        <v>0</v>
      </c>
      <c r="K8" s="402">
        <v>0</v>
      </c>
      <c r="L8" s="402">
        <v>0</v>
      </c>
      <c r="M8" s="402">
        <v>0</v>
      </c>
      <c r="N8" s="402">
        <v>3</v>
      </c>
      <c r="O8" s="417">
        <f>332*0.001</f>
        <v>0.33200000000000002</v>
      </c>
      <c r="P8" s="402">
        <v>3</v>
      </c>
      <c r="Q8" s="417">
        <v>7.5999999999999998E-2</v>
      </c>
      <c r="R8" s="402">
        <v>0</v>
      </c>
      <c r="S8" s="402">
        <v>0</v>
      </c>
      <c r="T8" s="402">
        <v>0</v>
      </c>
      <c r="U8" s="402">
        <v>0</v>
      </c>
      <c r="V8" s="402">
        <v>0</v>
      </c>
      <c r="W8" s="402">
        <v>0</v>
      </c>
      <c r="X8" s="402">
        <v>0</v>
      </c>
      <c r="Y8" s="402">
        <v>0</v>
      </c>
      <c r="Z8" s="404">
        <v>0</v>
      </c>
      <c r="AA8" s="404">
        <v>0</v>
      </c>
      <c r="AB8" s="412">
        <v>2016</v>
      </c>
      <c r="AC8" s="403">
        <v>0</v>
      </c>
      <c r="AD8" s="403">
        <v>0</v>
      </c>
      <c r="AE8" s="402">
        <v>572</v>
      </c>
      <c r="AF8" s="417">
        <f>16022*0.001</f>
        <v>16.022000000000002</v>
      </c>
      <c r="AG8" s="402">
        <v>567</v>
      </c>
      <c r="AH8" s="417">
        <v>15.962</v>
      </c>
      <c r="AI8" s="402">
        <v>5</v>
      </c>
      <c r="AJ8" s="417">
        <v>6.0900000000000003E-2</v>
      </c>
      <c r="AK8" s="402">
        <v>13</v>
      </c>
      <c r="AL8" s="417">
        <f>3892*0.001</f>
        <v>3.8919999999999999</v>
      </c>
      <c r="AM8" s="402">
        <v>5</v>
      </c>
      <c r="AN8" s="417">
        <v>1.012</v>
      </c>
      <c r="AO8" s="402">
        <v>3</v>
      </c>
      <c r="AP8" s="417">
        <f>139*0.001</f>
        <v>0.13900000000000001</v>
      </c>
      <c r="AQ8" s="402">
        <v>5</v>
      </c>
      <c r="AR8" s="417">
        <f>2741*0.001</f>
        <v>2.7410000000000001</v>
      </c>
      <c r="AS8" s="402">
        <v>0</v>
      </c>
      <c r="AT8" s="402">
        <v>0</v>
      </c>
      <c r="AU8" s="403">
        <v>0</v>
      </c>
      <c r="AV8" s="403">
        <v>0</v>
      </c>
      <c r="AW8" s="403">
        <v>0</v>
      </c>
      <c r="AX8" s="403">
        <v>0</v>
      </c>
      <c r="AY8" s="403">
        <v>0</v>
      </c>
      <c r="AZ8" s="403">
        <v>0</v>
      </c>
    </row>
    <row r="9" spans="1:54" ht="24.95" customHeight="1">
      <c r="A9" s="412">
        <v>2017</v>
      </c>
      <c r="B9" s="402">
        <v>592</v>
      </c>
      <c r="C9" s="417">
        <f>20421*0.001</f>
        <v>20.420999999999999</v>
      </c>
      <c r="D9" s="402">
        <v>1</v>
      </c>
      <c r="E9" s="417">
        <f>99*0.001</f>
        <v>9.9000000000000005E-2</v>
      </c>
      <c r="F9" s="403">
        <v>0</v>
      </c>
      <c r="G9" s="403">
        <v>0</v>
      </c>
      <c r="H9" s="403">
        <v>1</v>
      </c>
      <c r="I9" s="424">
        <v>9.9000000000000005E-2</v>
      </c>
      <c r="J9" s="402">
        <v>0</v>
      </c>
      <c r="K9" s="402">
        <v>0</v>
      </c>
      <c r="L9" s="402">
        <v>0</v>
      </c>
      <c r="M9" s="402">
        <v>0</v>
      </c>
      <c r="N9" s="402">
        <v>3</v>
      </c>
      <c r="O9" s="417">
        <v>0.33200000000000002</v>
      </c>
      <c r="P9" s="402">
        <v>3</v>
      </c>
      <c r="Q9" s="417">
        <v>7.5999999999999998E-2</v>
      </c>
      <c r="R9" s="402">
        <v>0</v>
      </c>
      <c r="S9" s="402">
        <v>0</v>
      </c>
      <c r="T9" s="402">
        <v>0</v>
      </c>
      <c r="U9" s="402">
        <v>0</v>
      </c>
      <c r="V9" s="402">
        <v>0</v>
      </c>
      <c r="W9" s="402">
        <v>0</v>
      </c>
      <c r="X9" s="402">
        <v>0</v>
      </c>
      <c r="Y9" s="402">
        <v>0</v>
      </c>
      <c r="Z9" s="404">
        <v>0</v>
      </c>
      <c r="AA9" s="404">
        <v>0</v>
      </c>
      <c r="AB9" s="412">
        <v>2017</v>
      </c>
      <c r="AC9" s="403">
        <v>0</v>
      </c>
      <c r="AD9" s="403">
        <v>0</v>
      </c>
      <c r="AE9" s="402">
        <v>572</v>
      </c>
      <c r="AF9" s="417">
        <v>16.021999999999998</v>
      </c>
      <c r="AG9" s="402">
        <v>567</v>
      </c>
      <c r="AH9" s="417">
        <v>15.962</v>
      </c>
      <c r="AI9" s="402">
        <v>5</v>
      </c>
      <c r="AJ9" s="417">
        <v>6.0900000000000003E-2</v>
      </c>
      <c r="AK9" s="402">
        <v>13</v>
      </c>
      <c r="AL9" s="417">
        <v>3.8919999999999999</v>
      </c>
      <c r="AM9" s="402">
        <v>5</v>
      </c>
      <c r="AN9" s="417">
        <v>1.012</v>
      </c>
      <c r="AO9" s="402">
        <v>3</v>
      </c>
      <c r="AP9" s="417">
        <v>0.13900000000000001</v>
      </c>
      <c r="AQ9" s="402">
        <v>5</v>
      </c>
      <c r="AR9" s="417">
        <v>2.7410000000000001</v>
      </c>
      <c r="AS9" s="402">
        <v>0</v>
      </c>
      <c r="AT9" s="402">
        <v>0</v>
      </c>
      <c r="AU9" s="403">
        <v>0</v>
      </c>
      <c r="AV9" s="403">
        <v>0</v>
      </c>
      <c r="AW9" s="403">
        <v>0</v>
      </c>
      <c r="AX9" s="403">
        <v>0</v>
      </c>
      <c r="AY9" s="403">
        <v>0</v>
      </c>
      <c r="AZ9" s="403">
        <v>0</v>
      </c>
    </row>
    <row r="10" spans="1:54" ht="24.95" customHeight="1">
      <c r="A10" s="412">
        <v>2018</v>
      </c>
      <c r="B10" s="402">
        <v>599</v>
      </c>
      <c r="C10" s="417">
        <v>20.463000000000001</v>
      </c>
      <c r="D10" s="402">
        <v>1</v>
      </c>
      <c r="E10" s="417">
        <f>99*0.001</f>
        <v>9.9000000000000005E-2</v>
      </c>
      <c r="F10" s="403">
        <v>0</v>
      </c>
      <c r="G10" s="403">
        <v>0</v>
      </c>
      <c r="H10" s="403">
        <v>0</v>
      </c>
      <c r="I10" s="403">
        <v>0</v>
      </c>
      <c r="J10" s="402">
        <v>0</v>
      </c>
      <c r="K10" s="402">
        <v>0</v>
      </c>
      <c r="L10" s="402">
        <v>1</v>
      </c>
      <c r="M10" s="417">
        <f>99*0.001</f>
        <v>9.9000000000000005E-2</v>
      </c>
      <c r="N10" s="402">
        <v>2</v>
      </c>
      <c r="O10" s="417">
        <v>0.33200000000000002</v>
      </c>
      <c r="P10" s="402">
        <v>3</v>
      </c>
      <c r="Q10" s="417">
        <v>7.5999999999999998E-2</v>
      </c>
      <c r="R10" s="402">
        <v>0</v>
      </c>
      <c r="S10" s="402">
        <v>0</v>
      </c>
      <c r="T10" s="402">
        <v>0</v>
      </c>
      <c r="U10" s="402">
        <v>0</v>
      </c>
      <c r="V10" s="402">
        <v>0</v>
      </c>
      <c r="W10" s="402">
        <v>0</v>
      </c>
      <c r="X10" s="402">
        <v>8</v>
      </c>
      <c r="Y10" s="417">
        <v>0.23200000000000001</v>
      </c>
      <c r="Z10" s="404">
        <v>8</v>
      </c>
      <c r="AA10" s="417">
        <v>0.23200000000000001</v>
      </c>
      <c r="AB10" s="412">
        <v>2018</v>
      </c>
      <c r="AC10" s="403">
        <v>0</v>
      </c>
      <c r="AD10" s="403">
        <v>0</v>
      </c>
      <c r="AE10" s="402">
        <v>572</v>
      </c>
      <c r="AF10" s="417">
        <v>16.021999999999998</v>
      </c>
      <c r="AG10" s="402">
        <v>567</v>
      </c>
      <c r="AH10" s="417">
        <v>15.962</v>
      </c>
      <c r="AI10" s="402">
        <v>5</v>
      </c>
      <c r="AJ10" s="417">
        <v>6.0900000000000003E-2</v>
      </c>
      <c r="AK10" s="402">
        <v>13</v>
      </c>
      <c r="AL10" s="417">
        <v>3.8919999999999999</v>
      </c>
      <c r="AM10" s="402">
        <v>5</v>
      </c>
      <c r="AN10" s="417">
        <v>1.012</v>
      </c>
      <c r="AO10" s="402">
        <v>0</v>
      </c>
      <c r="AP10" s="402">
        <v>0</v>
      </c>
      <c r="AQ10" s="402">
        <v>5</v>
      </c>
      <c r="AR10" s="417">
        <v>2.7410000000000001</v>
      </c>
      <c r="AS10" s="402">
        <v>0</v>
      </c>
      <c r="AT10" s="402">
        <v>0</v>
      </c>
      <c r="AU10" s="403">
        <v>0</v>
      </c>
      <c r="AV10" s="403">
        <v>0</v>
      </c>
      <c r="AW10" s="403">
        <v>0</v>
      </c>
      <c r="AX10" s="403">
        <v>0</v>
      </c>
      <c r="AY10" s="403">
        <v>0</v>
      </c>
      <c r="AZ10" s="403">
        <v>0</v>
      </c>
    </row>
    <row r="11" spans="1:54" ht="24.95" customHeight="1">
      <c r="A11" s="412">
        <v>2019</v>
      </c>
      <c r="B11" s="405">
        <v>601</v>
      </c>
      <c r="C11" s="417">
        <v>22.591000000000001</v>
      </c>
      <c r="D11" s="402">
        <v>2</v>
      </c>
      <c r="E11" s="417">
        <v>0.105</v>
      </c>
      <c r="F11" s="403">
        <v>0</v>
      </c>
      <c r="G11" s="403">
        <v>0</v>
      </c>
      <c r="H11" s="403">
        <v>0</v>
      </c>
      <c r="I11" s="403">
        <v>0</v>
      </c>
      <c r="J11" s="402">
        <v>1</v>
      </c>
      <c r="K11" s="417">
        <f>6*0.001</f>
        <v>6.0000000000000001E-3</v>
      </c>
      <c r="L11" s="402">
        <v>1</v>
      </c>
      <c r="M11" s="417">
        <f>99*0.001</f>
        <v>9.9000000000000005E-2</v>
      </c>
      <c r="N11" s="402">
        <v>1</v>
      </c>
      <c r="O11" s="417">
        <v>0.192</v>
      </c>
      <c r="P11" s="402">
        <v>2</v>
      </c>
      <c r="Q11" s="417">
        <v>6.5000000000000002E-2</v>
      </c>
      <c r="R11" s="402">
        <v>0</v>
      </c>
      <c r="S11" s="402">
        <v>0</v>
      </c>
      <c r="T11" s="402">
        <v>0</v>
      </c>
      <c r="U11" s="402">
        <v>0</v>
      </c>
      <c r="V11" s="402">
        <v>0</v>
      </c>
      <c r="W11" s="402">
        <v>0</v>
      </c>
      <c r="X11" s="402">
        <v>8</v>
      </c>
      <c r="Y11" s="417">
        <v>0.23100000000000001</v>
      </c>
      <c r="Z11" s="404">
        <v>8</v>
      </c>
      <c r="AA11" s="417">
        <v>0.23100000000000001</v>
      </c>
      <c r="AB11" s="412">
        <v>2019</v>
      </c>
      <c r="AC11" s="403">
        <v>0</v>
      </c>
      <c r="AD11" s="403">
        <v>0</v>
      </c>
      <c r="AE11" s="402">
        <v>575</v>
      </c>
      <c r="AF11" s="417">
        <v>15.787000000000001</v>
      </c>
      <c r="AG11" s="402">
        <v>570</v>
      </c>
      <c r="AH11" s="417">
        <v>15.726000000000001</v>
      </c>
      <c r="AI11" s="402">
        <v>5</v>
      </c>
      <c r="AJ11" s="417">
        <v>6.0900000000000003E-2</v>
      </c>
      <c r="AK11" s="402">
        <v>13</v>
      </c>
      <c r="AL11" s="417">
        <v>6.2089999999999996</v>
      </c>
      <c r="AM11" s="402">
        <v>4</v>
      </c>
      <c r="AN11" s="417">
        <v>1.022</v>
      </c>
      <c r="AO11" s="402">
        <v>0</v>
      </c>
      <c r="AP11" s="402">
        <v>0</v>
      </c>
      <c r="AQ11" s="402">
        <v>5</v>
      </c>
      <c r="AR11" s="417">
        <v>4.9349999999999996</v>
      </c>
      <c r="AS11" s="402">
        <v>0</v>
      </c>
      <c r="AT11" s="402">
        <v>0</v>
      </c>
      <c r="AU11" s="403">
        <v>0</v>
      </c>
      <c r="AV11" s="403">
        <v>0</v>
      </c>
      <c r="AW11" s="403">
        <v>0</v>
      </c>
      <c r="AX11" s="403">
        <v>0</v>
      </c>
      <c r="AY11" s="403">
        <v>0</v>
      </c>
      <c r="AZ11" s="403">
        <v>0</v>
      </c>
    </row>
    <row r="12" spans="1:54" ht="24.95" customHeight="1">
      <c r="A12" s="412">
        <v>2020</v>
      </c>
      <c r="B12" s="406">
        <v>598</v>
      </c>
      <c r="C12" s="418">
        <v>22.608000000000001</v>
      </c>
      <c r="D12" s="406">
        <v>2</v>
      </c>
      <c r="E12" s="417">
        <v>0.105</v>
      </c>
      <c r="F12" s="407">
        <v>0</v>
      </c>
      <c r="G12" s="407">
        <v>0</v>
      </c>
      <c r="H12" s="407">
        <v>0</v>
      </c>
      <c r="I12" s="407">
        <v>0</v>
      </c>
      <c r="J12" s="406">
        <v>1</v>
      </c>
      <c r="K12" s="417">
        <f>6*0.001</f>
        <v>6.0000000000000001E-3</v>
      </c>
      <c r="L12" s="406">
        <v>1</v>
      </c>
      <c r="M12" s="417">
        <f>99*0.001</f>
        <v>9.9000000000000005E-2</v>
      </c>
      <c r="N12" s="406">
        <v>1</v>
      </c>
      <c r="O12" s="418">
        <v>0.192</v>
      </c>
      <c r="P12" s="406">
        <v>2</v>
      </c>
      <c r="Q12" s="417">
        <v>6.5000000000000002E-2</v>
      </c>
      <c r="R12" s="406">
        <v>0</v>
      </c>
      <c r="S12" s="406">
        <v>0</v>
      </c>
      <c r="T12" s="406">
        <v>0</v>
      </c>
      <c r="U12" s="406">
        <v>0</v>
      </c>
      <c r="V12" s="406">
        <v>0</v>
      </c>
      <c r="W12" s="406">
        <v>0</v>
      </c>
      <c r="X12" s="406">
        <v>8</v>
      </c>
      <c r="Y12" s="418">
        <v>0.23100000000000001</v>
      </c>
      <c r="Z12" s="408">
        <v>8</v>
      </c>
      <c r="AA12" s="418">
        <v>0.23100000000000001</v>
      </c>
      <c r="AB12" s="412">
        <v>2020</v>
      </c>
      <c r="AC12" s="407">
        <v>0</v>
      </c>
      <c r="AD12" s="407">
        <v>0</v>
      </c>
      <c r="AE12" s="406">
        <v>572</v>
      </c>
      <c r="AF12" s="418">
        <v>15.804</v>
      </c>
      <c r="AG12" s="406">
        <v>567</v>
      </c>
      <c r="AH12" s="423">
        <v>15.743</v>
      </c>
      <c r="AI12" s="406">
        <v>5</v>
      </c>
      <c r="AJ12" s="418">
        <v>6.0900000000000003E-2</v>
      </c>
      <c r="AK12" s="406">
        <v>13</v>
      </c>
      <c r="AL12" s="418">
        <v>6.2089999999999996</v>
      </c>
      <c r="AM12" s="406">
        <v>4</v>
      </c>
      <c r="AN12" s="418">
        <v>1.022</v>
      </c>
      <c r="AO12" s="406">
        <v>4</v>
      </c>
      <c r="AP12" s="418">
        <v>0.251</v>
      </c>
      <c r="AQ12" s="406">
        <v>5</v>
      </c>
      <c r="AR12" s="418">
        <v>4.9349999999999996</v>
      </c>
      <c r="AS12" s="406">
        <v>0</v>
      </c>
      <c r="AT12" s="406">
        <v>0</v>
      </c>
      <c r="AU12" s="407">
        <v>0</v>
      </c>
      <c r="AV12" s="407">
        <v>0</v>
      </c>
      <c r="AW12" s="407">
        <v>0</v>
      </c>
      <c r="AX12" s="407">
        <v>0</v>
      </c>
      <c r="AY12" s="407">
        <v>0</v>
      </c>
      <c r="AZ12" s="407">
        <v>0</v>
      </c>
    </row>
    <row r="13" spans="1:54" ht="35.1" customHeight="1">
      <c r="A13" s="413">
        <v>2021</v>
      </c>
      <c r="B13" s="409">
        <v>598</v>
      </c>
      <c r="C13" s="419">
        <v>23.029</v>
      </c>
      <c r="D13" s="409">
        <v>2</v>
      </c>
      <c r="E13" s="420">
        <v>0.105</v>
      </c>
      <c r="F13" s="410">
        <v>0</v>
      </c>
      <c r="G13" s="410">
        <v>0</v>
      </c>
      <c r="H13" s="410">
        <v>0</v>
      </c>
      <c r="I13" s="410">
        <v>0</v>
      </c>
      <c r="J13" s="409">
        <v>1</v>
      </c>
      <c r="K13" s="420">
        <f>6*0.001</f>
        <v>6.0000000000000001E-3</v>
      </c>
      <c r="L13" s="409">
        <v>1</v>
      </c>
      <c r="M13" s="417">
        <f>99*0.001</f>
        <v>9.9000000000000005E-2</v>
      </c>
      <c r="N13" s="409">
        <v>1</v>
      </c>
      <c r="O13" s="419">
        <v>0.192</v>
      </c>
      <c r="P13" s="409">
        <v>2</v>
      </c>
      <c r="Q13" s="417">
        <v>6.5000000000000002E-2</v>
      </c>
      <c r="R13" s="409">
        <v>0</v>
      </c>
      <c r="S13" s="409">
        <v>0</v>
      </c>
      <c r="T13" s="409">
        <v>0</v>
      </c>
      <c r="U13" s="409">
        <v>0</v>
      </c>
      <c r="V13" s="409">
        <v>0</v>
      </c>
      <c r="W13" s="409">
        <v>0</v>
      </c>
      <c r="X13" s="409">
        <v>8</v>
      </c>
      <c r="Y13" s="419">
        <v>0.23100000000000001</v>
      </c>
      <c r="Z13" s="411">
        <v>8</v>
      </c>
      <c r="AA13" s="419">
        <v>0.23100000000000001</v>
      </c>
      <c r="AB13" s="413">
        <v>2021</v>
      </c>
      <c r="AC13" s="410">
        <v>0</v>
      </c>
      <c r="AD13" s="410">
        <v>0</v>
      </c>
      <c r="AE13" s="409">
        <v>572</v>
      </c>
      <c r="AF13" s="419">
        <v>15.804</v>
      </c>
      <c r="AG13" s="409">
        <v>567</v>
      </c>
      <c r="AH13" s="419">
        <v>15.743</v>
      </c>
      <c r="AI13" s="409">
        <v>5</v>
      </c>
      <c r="AJ13" s="419">
        <v>6.0900000000000003E-2</v>
      </c>
      <c r="AK13" s="409">
        <v>13</v>
      </c>
      <c r="AL13" s="419">
        <v>6.63</v>
      </c>
      <c r="AM13" s="409">
        <v>4</v>
      </c>
      <c r="AN13" s="419">
        <v>1.022</v>
      </c>
      <c r="AO13" s="409">
        <v>4</v>
      </c>
      <c r="AP13" s="419">
        <v>0.251</v>
      </c>
      <c r="AQ13" s="409">
        <v>5</v>
      </c>
      <c r="AR13" s="419">
        <v>5.3570000000000002</v>
      </c>
      <c r="AS13" s="409">
        <v>0</v>
      </c>
      <c r="AT13" s="409">
        <v>0</v>
      </c>
      <c r="AU13" s="410">
        <v>0</v>
      </c>
      <c r="AV13" s="410">
        <v>0</v>
      </c>
      <c r="AW13" s="410">
        <v>0</v>
      </c>
      <c r="AX13" s="410">
        <v>0</v>
      </c>
      <c r="AY13" s="410">
        <v>0</v>
      </c>
      <c r="AZ13" s="410">
        <v>0</v>
      </c>
    </row>
    <row r="14" spans="1:54" s="416" customFormat="1" ht="18" customHeight="1">
      <c r="A14" s="414" t="s">
        <v>490</v>
      </c>
      <c r="B14" s="414"/>
      <c r="C14" s="414"/>
      <c r="D14" s="414"/>
      <c r="E14" s="414"/>
      <c r="F14" s="414"/>
      <c r="G14" s="414"/>
      <c r="H14" s="414"/>
      <c r="I14" s="415"/>
      <c r="J14" s="415"/>
      <c r="K14" s="415"/>
      <c r="L14" s="422"/>
      <c r="M14" s="422"/>
      <c r="N14" s="422" t="s">
        <v>491</v>
      </c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14" t="s">
        <v>490</v>
      </c>
      <c r="AO14" s="422" t="s">
        <v>491</v>
      </c>
    </row>
    <row r="15" spans="1:54" ht="57.7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</sheetData>
  <mergeCells count="47">
    <mergeCell ref="N5:O5"/>
    <mergeCell ref="AO6:AP6"/>
    <mergeCell ref="AI6:AJ6"/>
    <mergeCell ref="AG6:AH6"/>
    <mergeCell ref="AE6:AF6"/>
    <mergeCell ref="A5:A7"/>
    <mergeCell ref="B5:C6"/>
    <mergeCell ref="D5:M5"/>
    <mergeCell ref="H6:I6"/>
    <mergeCell ref="D6:E6"/>
    <mergeCell ref="AM6:AN6"/>
    <mergeCell ref="AK6:AL6"/>
    <mergeCell ref="AE5:AJ5"/>
    <mergeCell ref="AC5:AD5"/>
    <mergeCell ref="P4:AA4"/>
    <mergeCell ref="AY6:AZ6"/>
    <mergeCell ref="AW6:AX6"/>
    <mergeCell ref="AU6:AV6"/>
    <mergeCell ref="AS6:AT6"/>
    <mergeCell ref="AQ6:AR6"/>
    <mergeCell ref="A1:B1"/>
    <mergeCell ref="AB5:AB7"/>
    <mergeCell ref="AB1:AC1"/>
    <mergeCell ref="V6:W6"/>
    <mergeCell ref="X6:Y6"/>
    <mergeCell ref="Z6:AA6"/>
    <mergeCell ref="F6:G6"/>
    <mergeCell ref="R6:S6"/>
    <mergeCell ref="T6:U6"/>
    <mergeCell ref="J6:K6"/>
    <mergeCell ref="L6:M6"/>
    <mergeCell ref="N6:O6"/>
    <mergeCell ref="P6:Q6"/>
    <mergeCell ref="A4:C4"/>
    <mergeCell ref="A2:M2"/>
    <mergeCell ref="N2:AA2"/>
    <mergeCell ref="AO2:AZ2"/>
    <mergeCell ref="AB4:AD4"/>
    <mergeCell ref="AO4:AZ4"/>
    <mergeCell ref="P5:Q5"/>
    <mergeCell ref="R5:W5"/>
    <mergeCell ref="X5:AA5"/>
    <mergeCell ref="AO5:AV5"/>
    <mergeCell ref="AY5:AZ5"/>
    <mergeCell ref="AW5:AX5"/>
    <mergeCell ref="AB2:AN2"/>
    <mergeCell ref="AK5:AN5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rstPageNumber="103" fitToHeight="0" pageOrder="overThenDown" orientation="portrait" r:id="rId1"/>
  <headerFooter scaleWithDoc="0" alignWithMargins="0"/>
  <colBreaks count="3" manualBreakCount="3">
    <brk id="13" max="1048575" man="1"/>
    <brk id="27" max="1048575" man="1"/>
    <brk id="4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view="pageBreakPreview" zoomScale="115" zoomScaleNormal="85" zoomScaleSheetLayoutView="115" workbookViewId="0">
      <selection activeCell="V20" sqref="V20"/>
    </sheetView>
  </sheetViews>
  <sheetFormatPr defaultRowHeight="12"/>
  <cols>
    <col min="1" max="1" width="6.28515625" style="100" customWidth="1"/>
    <col min="2" max="2" width="6.42578125" style="100" customWidth="1"/>
    <col min="3" max="3" width="4.28515625" style="100" customWidth="1"/>
    <col min="4" max="4" width="6.5703125" style="100" customWidth="1"/>
    <col min="5" max="5" width="4.28515625" style="100" customWidth="1"/>
    <col min="6" max="6" width="6.42578125" style="100" customWidth="1"/>
    <col min="7" max="7" width="4.42578125" style="100" customWidth="1"/>
    <col min="8" max="8" width="6.5703125" style="100" customWidth="1"/>
    <col min="9" max="9" width="4.28515625" style="100" customWidth="1"/>
    <col min="10" max="10" width="8.42578125" style="100" bestFit="1" customWidth="1"/>
    <col min="11" max="11" width="11" style="100" bestFit="1" customWidth="1"/>
    <col min="12" max="12" width="7" style="100" customWidth="1"/>
    <col min="13" max="13" width="7.28515625" style="100" customWidth="1"/>
    <col min="14" max="14" width="6.42578125" style="100" customWidth="1"/>
    <col min="15" max="15" width="7.140625" style="100" bestFit="1" customWidth="1"/>
    <col min="16" max="16" width="8.42578125" style="100" bestFit="1" customWidth="1"/>
    <col min="17" max="17" width="8.85546875" style="100" bestFit="1" customWidth="1"/>
    <col min="18" max="18" width="6.5703125" style="100" customWidth="1"/>
    <col min="19" max="19" width="11.28515625" style="100" bestFit="1" customWidth="1"/>
    <col min="20" max="20" width="6.7109375" style="100" customWidth="1"/>
    <col min="21" max="21" width="5.85546875" style="100" customWidth="1"/>
    <col min="22" max="32" width="6.7109375" style="100" customWidth="1"/>
    <col min="33" max="33" width="9.85546875" style="100" bestFit="1" customWidth="1"/>
    <col min="34" max="256" width="9.140625" style="100"/>
    <col min="257" max="257" width="6.28515625" style="100" customWidth="1"/>
    <col min="258" max="258" width="6.42578125" style="100" customWidth="1"/>
    <col min="259" max="259" width="4.28515625" style="100" customWidth="1"/>
    <col min="260" max="260" width="6.5703125" style="100" customWidth="1"/>
    <col min="261" max="261" width="4.28515625" style="100" customWidth="1"/>
    <col min="262" max="262" width="6.42578125" style="100" customWidth="1"/>
    <col min="263" max="263" width="4.42578125" style="100" customWidth="1"/>
    <col min="264" max="264" width="6.5703125" style="100" customWidth="1"/>
    <col min="265" max="265" width="4.28515625" style="100" customWidth="1"/>
    <col min="266" max="266" width="8.42578125" style="100" bestFit="1" customWidth="1"/>
    <col min="267" max="267" width="11" style="100" bestFit="1" customWidth="1"/>
    <col min="268" max="268" width="6.42578125" style="100" customWidth="1"/>
    <col min="269" max="269" width="7.140625" style="100" bestFit="1" customWidth="1"/>
    <col min="270" max="270" width="8.42578125" style="100" bestFit="1" customWidth="1"/>
    <col min="271" max="271" width="8.85546875" style="100" bestFit="1" customWidth="1"/>
    <col min="272" max="272" width="6.5703125" style="100" customWidth="1"/>
    <col min="273" max="273" width="11.28515625" style="100" bestFit="1" customWidth="1"/>
    <col min="274" max="274" width="0.85546875" style="100" customWidth="1"/>
    <col min="275" max="275" width="6.7109375" style="100" customWidth="1"/>
    <col min="276" max="276" width="5.85546875" style="100" customWidth="1"/>
    <col min="277" max="287" width="6.7109375" style="100" customWidth="1"/>
    <col min="288" max="288" width="9.85546875" style="100" bestFit="1" customWidth="1"/>
    <col min="289" max="289" width="6.7109375" style="100" customWidth="1"/>
    <col min="290" max="512" width="9.140625" style="100"/>
    <col min="513" max="513" width="6.28515625" style="100" customWidth="1"/>
    <col min="514" max="514" width="6.42578125" style="100" customWidth="1"/>
    <col min="515" max="515" width="4.28515625" style="100" customWidth="1"/>
    <col min="516" max="516" width="6.5703125" style="100" customWidth="1"/>
    <col min="517" max="517" width="4.28515625" style="100" customWidth="1"/>
    <col min="518" max="518" width="6.42578125" style="100" customWidth="1"/>
    <col min="519" max="519" width="4.42578125" style="100" customWidth="1"/>
    <col min="520" max="520" width="6.5703125" style="100" customWidth="1"/>
    <col min="521" max="521" width="4.28515625" style="100" customWidth="1"/>
    <col min="522" max="522" width="8.42578125" style="100" bestFit="1" customWidth="1"/>
    <col min="523" max="523" width="11" style="100" bestFit="1" customWidth="1"/>
    <col min="524" max="524" width="6.42578125" style="100" customWidth="1"/>
    <col min="525" max="525" width="7.140625" style="100" bestFit="1" customWidth="1"/>
    <col min="526" max="526" width="8.42578125" style="100" bestFit="1" customWidth="1"/>
    <col min="527" max="527" width="8.85546875" style="100" bestFit="1" customWidth="1"/>
    <col min="528" max="528" width="6.5703125" style="100" customWidth="1"/>
    <col min="529" max="529" width="11.28515625" style="100" bestFit="1" customWidth="1"/>
    <col min="530" max="530" width="0.85546875" style="100" customWidth="1"/>
    <col min="531" max="531" width="6.7109375" style="100" customWidth="1"/>
    <col min="532" max="532" width="5.85546875" style="100" customWidth="1"/>
    <col min="533" max="543" width="6.7109375" style="100" customWidth="1"/>
    <col min="544" max="544" width="9.85546875" style="100" bestFit="1" customWidth="1"/>
    <col min="545" max="545" width="6.7109375" style="100" customWidth="1"/>
    <col min="546" max="768" width="9.140625" style="100"/>
    <col min="769" max="769" width="6.28515625" style="100" customWidth="1"/>
    <col min="770" max="770" width="6.42578125" style="100" customWidth="1"/>
    <col min="771" max="771" width="4.28515625" style="100" customWidth="1"/>
    <col min="772" max="772" width="6.5703125" style="100" customWidth="1"/>
    <col min="773" max="773" width="4.28515625" style="100" customWidth="1"/>
    <col min="774" max="774" width="6.42578125" style="100" customWidth="1"/>
    <col min="775" max="775" width="4.42578125" style="100" customWidth="1"/>
    <col min="776" max="776" width="6.5703125" style="100" customWidth="1"/>
    <col min="777" max="777" width="4.28515625" style="100" customWidth="1"/>
    <col min="778" max="778" width="8.42578125" style="100" bestFit="1" customWidth="1"/>
    <col min="779" max="779" width="11" style="100" bestFit="1" customWidth="1"/>
    <col min="780" max="780" width="6.42578125" style="100" customWidth="1"/>
    <col min="781" max="781" width="7.140625" style="100" bestFit="1" customWidth="1"/>
    <col min="782" max="782" width="8.42578125" style="100" bestFit="1" customWidth="1"/>
    <col min="783" max="783" width="8.85546875" style="100" bestFit="1" customWidth="1"/>
    <col min="784" max="784" width="6.5703125" style="100" customWidth="1"/>
    <col min="785" max="785" width="11.28515625" style="100" bestFit="1" customWidth="1"/>
    <col min="786" max="786" width="0.85546875" style="100" customWidth="1"/>
    <col min="787" max="787" width="6.7109375" style="100" customWidth="1"/>
    <col min="788" max="788" width="5.85546875" style="100" customWidth="1"/>
    <col min="789" max="799" width="6.7109375" style="100" customWidth="1"/>
    <col min="800" max="800" width="9.85546875" style="100" bestFit="1" customWidth="1"/>
    <col min="801" max="801" width="6.7109375" style="100" customWidth="1"/>
    <col min="802" max="1024" width="9.140625" style="100"/>
    <col min="1025" max="1025" width="6.28515625" style="100" customWidth="1"/>
    <col min="1026" max="1026" width="6.42578125" style="100" customWidth="1"/>
    <col min="1027" max="1027" width="4.28515625" style="100" customWidth="1"/>
    <col min="1028" max="1028" width="6.5703125" style="100" customWidth="1"/>
    <col min="1029" max="1029" width="4.28515625" style="100" customWidth="1"/>
    <col min="1030" max="1030" width="6.42578125" style="100" customWidth="1"/>
    <col min="1031" max="1031" width="4.42578125" style="100" customWidth="1"/>
    <col min="1032" max="1032" width="6.5703125" style="100" customWidth="1"/>
    <col min="1033" max="1033" width="4.28515625" style="100" customWidth="1"/>
    <col min="1034" max="1034" width="8.42578125" style="100" bestFit="1" customWidth="1"/>
    <col min="1035" max="1035" width="11" style="100" bestFit="1" customWidth="1"/>
    <col min="1036" max="1036" width="6.42578125" style="100" customWidth="1"/>
    <col min="1037" max="1037" width="7.140625" style="100" bestFit="1" customWidth="1"/>
    <col min="1038" max="1038" width="8.42578125" style="100" bestFit="1" customWidth="1"/>
    <col min="1039" max="1039" width="8.85546875" style="100" bestFit="1" customWidth="1"/>
    <col min="1040" max="1040" width="6.5703125" style="100" customWidth="1"/>
    <col min="1041" max="1041" width="11.28515625" style="100" bestFit="1" customWidth="1"/>
    <col min="1042" max="1042" width="0.85546875" style="100" customWidth="1"/>
    <col min="1043" max="1043" width="6.7109375" style="100" customWidth="1"/>
    <col min="1044" max="1044" width="5.85546875" style="100" customWidth="1"/>
    <col min="1045" max="1055" width="6.7109375" style="100" customWidth="1"/>
    <col min="1056" max="1056" width="9.85546875" style="100" bestFit="1" customWidth="1"/>
    <col min="1057" max="1057" width="6.7109375" style="100" customWidth="1"/>
    <col min="1058" max="1280" width="9.140625" style="100"/>
    <col min="1281" max="1281" width="6.28515625" style="100" customWidth="1"/>
    <col min="1282" max="1282" width="6.42578125" style="100" customWidth="1"/>
    <col min="1283" max="1283" width="4.28515625" style="100" customWidth="1"/>
    <col min="1284" max="1284" width="6.5703125" style="100" customWidth="1"/>
    <col min="1285" max="1285" width="4.28515625" style="100" customWidth="1"/>
    <col min="1286" max="1286" width="6.42578125" style="100" customWidth="1"/>
    <col min="1287" max="1287" width="4.42578125" style="100" customWidth="1"/>
    <col min="1288" max="1288" width="6.5703125" style="100" customWidth="1"/>
    <col min="1289" max="1289" width="4.28515625" style="100" customWidth="1"/>
    <col min="1290" max="1290" width="8.42578125" style="100" bestFit="1" customWidth="1"/>
    <col min="1291" max="1291" width="11" style="100" bestFit="1" customWidth="1"/>
    <col min="1292" max="1292" width="6.42578125" style="100" customWidth="1"/>
    <col min="1293" max="1293" width="7.140625" style="100" bestFit="1" customWidth="1"/>
    <col min="1294" max="1294" width="8.42578125" style="100" bestFit="1" customWidth="1"/>
    <col min="1295" max="1295" width="8.85546875" style="100" bestFit="1" customWidth="1"/>
    <col min="1296" max="1296" width="6.5703125" style="100" customWidth="1"/>
    <col min="1297" max="1297" width="11.28515625" style="100" bestFit="1" customWidth="1"/>
    <col min="1298" max="1298" width="0.85546875" style="100" customWidth="1"/>
    <col min="1299" max="1299" width="6.7109375" style="100" customWidth="1"/>
    <col min="1300" max="1300" width="5.85546875" style="100" customWidth="1"/>
    <col min="1301" max="1311" width="6.7109375" style="100" customWidth="1"/>
    <col min="1312" max="1312" width="9.85546875" style="100" bestFit="1" customWidth="1"/>
    <col min="1313" max="1313" width="6.7109375" style="100" customWidth="1"/>
    <col min="1314" max="1536" width="9.140625" style="100"/>
    <col min="1537" max="1537" width="6.28515625" style="100" customWidth="1"/>
    <col min="1538" max="1538" width="6.42578125" style="100" customWidth="1"/>
    <col min="1539" max="1539" width="4.28515625" style="100" customWidth="1"/>
    <col min="1540" max="1540" width="6.5703125" style="100" customWidth="1"/>
    <col min="1541" max="1541" width="4.28515625" style="100" customWidth="1"/>
    <col min="1542" max="1542" width="6.42578125" style="100" customWidth="1"/>
    <col min="1543" max="1543" width="4.42578125" style="100" customWidth="1"/>
    <col min="1544" max="1544" width="6.5703125" style="100" customWidth="1"/>
    <col min="1545" max="1545" width="4.28515625" style="100" customWidth="1"/>
    <col min="1546" max="1546" width="8.42578125" style="100" bestFit="1" customWidth="1"/>
    <col min="1547" max="1547" width="11" style="100" bestFit="1" customWidth="1"/>
    <col min="1548" max="1548" width="6.42578125" style="100" customWidth="1"/>
    <col min="1549" max="1549" width="7.140625" style="100" bestFit="1" customWidth="1"/>
    <col min="1550" max="1550" width="8.42578125" style="100" bestFit="1" customWidth="1"/>
    <col min="1551" max="1551" width="8.85546875" style="100" bestFit="1" customWidth="1"/>
    <col min="1552" max="1552" width="6.5703125" style="100" customWidth="1"/>
    <col min="1553" max="1553" width="11.28515625" style="100" bestFit="1" customWidth="1"/>
    <col min="1554" max="1554" width="0.85546875" style="100" customWidth="1"/>
    <col min="1555" max="1555" width="6.7109375" style="100" customWidth="1"/>
    <col min="1556" max="1556" width="5.85546875" style="100" customWidth="1"/>
    <col min="1557" max="1567" width="6.7109375" style="100" customWidth="1"/>
    <col min="1568" max="1568" width="9.85546875" style="100" bestFit="1" customWidth="1"/>
    <col min="1569" max="1569" width="6.7109375" style="100" customWidth="1"/>
    <col min="1570" max="1792" width="9.140625" style="100"/>
    <col min="1793" max="1793" width="6.28515625" style="100" customWidth="1"/>
    <col min="1794" max="1794" width="6.42578125" style="100" customWidth="1"/>
    <col min="1795" max="1795" width="4.28515625" style="100" customWidth="1"/>
    <col min="1796" max="1796" width="6.5703125" style="100" customWidth="1"/>
    <col min="1797" max="1797" width="4.28515625" style="100" customWidth="1"/>
    <col min="1798" max="1798" width="6.42578125" style="100" customWidth="1"/>
    <col min="1799" max="1799" width="4.42578125" style="100" customWidth="1"/>
    <col min="1800" max="1800" width="6.5703125" style="100" customWidth="1"/>
    <col min="1801" max="1801" width="4.28515625" style="100" customWidth="1"/>
    <col min="1802" max="1802" width="8.42578125" style="100" bestFit="1" customWidth="1"/>
    <col min="1803" max="1803" width="11" style="100" bestFit="1" customWidth="1"/>
    <col min="1804" max="1804" width="6.42578125" style="100" customWidth="1"/>
    <col min="1805" max="1805" width="7.140625" style="100" bestFit="1" customWidth="1"/>
    <col min="1806" max="1806" width="8.42578125" style="100" bestFit="1" customWidth="1"/>
    <col min="1807" max="1807" width="8.85546875" style="100" bestFit="1" customWidth="1"/>
    <col min="1808" max="1808" width="6.5703125" style="100" customWidth="1"/>
    <col min="1809" max="1809" width="11.28515625" style="100" bestFit="1" customWidth="1"/>
    <col min="1810" max="1810" width="0.85546875" style="100" customWidth="1"/>
    <col min="1811" max="1811" width="6.7109375" style="100" customWidth="1"/>
    <col min="1812" max="1812" width="5.85546875" style="100" customWidth="1"/>
    <col min="1813" max="1823" width="6.7109375" style="100" customWidth="1"/>
    <col min="1824" max="1824" width="9.85546875" style="100" bestFit="1" customWidth="1"/>
    <col min="1825" max="1825" width="6.7109375" style="100" customWidth="1"/>
    <col min="1826" max="2048" width="9.140625" style="100"/>
    <col min="2049" max="2049" width="6.28515625" style="100" customWidth="1"/>
    <col min="2050" max="2050" width="6.42578125" style="100" customWidth="1"/>
    <col min="2051" max="2051" width="4.28515625" style="100" customWidth="1"/>
    <col min="2052" max="2052" width="6.5703125" style="100" customWidth="1"/>
    <col min="2053" max="2053" width="4.28515625" style="100" customWidth="1"/>
    <col min="2054" max="2054" width="6.42578125" style="100" customWidth="1"/>
    <col min="2055" max="2055" width="4.42578125" style="100" customWidth="1"/>
    <col min="2056" max="2056" width="6.5703125" style="100" customWidth="1"/>
    <col min="2057" max="2057" width="4.28515625" style="100" customWidth="1"/>
    <col min="2058" max="2058" width="8.42578125" style="100" bestFit="1" customWidth="1"/>
    <col min="2059" max="2059" width="11" style="100" bestFit="1" customWidth="1"/>
    <col min="2060" max="2060" width="6.42578125" style="100" customWidth="1"/>
    <col min="2061" max="2061" width="7.140625" style="100" bestFit="1" customWidth="1"/>
    <col min="2062" max="2062" width="8.42578125" style="100" bestFit="1" customWidth="1"/>
    <col min="2063" max="2063" width="8.85546875" style="100" bestFit="1" customWidth="1"/>
    <col min="2064" max="2064" width="6.5703125" style="100" customWidth="1"/>
    <col min="2065" max="2065" width="11.28515625" style="100" bestFit="1" customWidth="1"/>
    <col min="2066" max="2066" width="0.85546875" style="100" customWidth="1"/>
    <col min="2067" max="2067" width="6.7109375" style="100" customWidth="1"/>
    <col min="2068" max="2068" width="5.85546875" style="100" customWidth="1"/>
    <col min="2069" max="2079" width="6.7109375" style="100" customWidth="1"/>
    <col min="2080" max="2080" width="9.85546875" style="100" bestFit="1" customWidth="1"/>
    <col min="2081" max="2081" width="6.7109375" style="100" customWidth="1"/>
    <col min="2082" max="2304" width="9.140625" style="100"/>
    <col min="2305" max="2305" width="6.28515625" style="100" customWidth="1"/>
    <col min="2306" max="2306" width="6.42578125" style="100" customWidth="1"/>
    <col min="2307" max="2307" width="4.28515625" style="100" customWidth="1"/>
    <col min="2308" max="2308" width="6.5703125" style="100" customWidth="1"/>
    <col min="2309" max="2309" width="4.28515625" style="100" customWidth="1"/>
    <col min="2310" max="2310" width="6.42578125" style="100" customWidth="1"/>
    <col min="2311" max="2311" width="4.42578125" style="100" customWidth="1"/>
    <col min="2312" max="2312" width="6.5703125" style="100" customWidth="1"/>
    <col min="2313" max="2313" width="4.28515625" style="100" customWidth="1"/>
    <col min="2314" max="2314" width="8.42578125" style="100" bestFit="1" customWidth="1"/>
    <col min="2315" max="2315" width="11" style="100" bestFit="1" customWidth="1"/>
    <col min="2316" max="2316" width="6.42578125" style="100" customWidth="1"/>
    <col min="2317" max="2317" width="7.140625" style="100" bestFit="1" customWidth="1"/>
    <col min="2318" max="2318" width="8.42578125" style="100" bestFit="1" customWidth="1"/>
    <col min="2319" max="2319" width="8.85546875" style="100" bestFit="1" customWidth="1"/>
    <col min="2320" max="2320" width="6.5703125" style="100" customWidth="1"/>
    <col min="2321" max="2321" width="11.28515625" style="100" bestFit="1" customWidth="1"/>
    <col min="2322" max="2322" width="0.85546875" style="100" customWidth="1"/>
    <col min="2323" max="2323" width="6.7109375" style="100" customWidth="1"/>
    <col min="2324" max="2324" width="5.85546875" style="100" customWidth="1"/>
    <col min="2325" max="2335" width="6.7109375" style="100" customWidth="1"/>
    <col min="2336" max="2336" width="9.85546875" style="100" bestFit="1" customWidth="1"/>
    <col min="2337" max="2337" width="6.7109375" style="100" customWidth="1"/>
    <col min="2338" max="2560" width="9.140625" style="100"/>
    <col min="2561" max="2561" width="6.28515625" style="100" customWidth="1"/>
    <col min="2562" max="2562" width="6.42578125" style="100" customWidth="1"/>
    <col min="2563" max="2563" width="4.28515625" style="100" customWidth="1"/>
    <col min="2564" max="2564" width="6.5703125" style="100" customWidth="1"/>
    <col min="2565" max="2565" width="4.28515625" style="100" customWidth="1"/>
    <col min="2566" max="2566" width="6.42578125" style="100" customWidth="1"/>
    <col min="2567" max="2567" width="4.42578125" style="100" customWidth="1"/>
    <col min="2568" max="2568" width="6.5703125" style="100" customWidth="1"/>
    <col min="2569" max="2569" width="4.28515625" style="100" customWidth="1"/>
    <col min="2570" max="2570" width="8.42578125" style="100" bestFit="1" customWidth="1"/>
    <col min="2571" max="2571" width="11" style="100" bestFit="1" customWidth="1"/>
    <col min="2572" max="2572" width="6.42578125" style="100" customWidth="1"/>
    <col min="2573" max="2573" width="7.140625" style="100" bestFit="1" customWidth="1"/>
    <col min="2574" max="2574" width="8.42578125" style="100" bestFit="1" customWidth="1"/>
    <col min="2575" max="2575" width="8.85546875" style="100" bestFit="1" customWidth="1"/>
    <col min="2576" max="2576" width="6.5703125" style="100" customWidth="1"/>
    <col min="2577" max="2577" width="11.28515625" style="100" bestFit="1" customWidth="1"/>
    <col min="2578" max="2578" width="0.85546875" style="100" customWidth="1"/>
    <col min="2579" max="2579" width="6.7109375" style="100" customWidth="1"/>
    <col min="2580" max="2580" width="5.85546875" style="100" customWidth="1"/>
    <col min="2581" max="2591" width="6.7109375" style="100" customWidth="1"/>
    <col min="2592" max="2592" width="9.85546875" style="100" bestFit="1" customWidth="1"/>
    <col min="2593" max="2593" width="6.7109375" style="100" customWidth="1"/>
    <col min="2594" max="2816" width="9.140625" style="100"/>
    <col min="2817" max="2817" width="6.28515625" style="100" customWidth="1"/>
    <col min="2818" max="2818" width="6.42578125" style="100" customWidth="1"/>
    <col min="2819" max="2819" width="4.28515625" style="100" customWidth="1"/>
    <col min="2820" max="2820" width="6.5703125" style="100" customWidth="1"/>
    <col min="2821" max="2821" width="4.28515625" style="100" customWidth="1"/>
    <col min="2822" max="2822" width="6.42578125" style="100" customWidth="1"/>
    <col min="2823" max="2823" width="4.42578125" style="100" customWidth="1"/>
    <col min="2824" max="2824" width="6.5703125" style="100" customWidth="1"/>
    <col min="2825" max="2825" width="4.28515625" style="100" customWidth="1"/>
    <col min="2826" max="2826" width="8.42578125" style="100" bestFit="1" customWidth="1"/>
    <col min="2827" max="2827" width="11" style="100" bestFit="1" customWidth="1"/>
    <col min="2828" max="2828" width="6.42578125" style="100" customWidth="1"/>
    <col min="2829" max="2829" width="7.140625" style="100" bestFit="1" customWidth="1"/>
    <col min="2830" max="2830" width="8.42578125" style="100" bestFit="1" customWidth="1"/>
    <col min="2831" max="2831" width="8.85546875" style="100" bestFit="1" customWidth="1"/>
    <col min="2832" max="2832" width="6.5703125" style="100" customWidth="1"/>
    <col min="2833" max="2833" width="11.28515625" style="100" bestFit="1" customWidth="1"/>
    <col min="2834" max="2834" width="0.85546875" style="100" customWidth="1"/>
    <col min="2835" max="2835" width="6.7109375" style="100" customWidth="1"/>
    <col min="2836" max="2836" width="5.85546875" style="100" customWidth="1"/>
    <col min="2837" max="2847" width="6.7109375" style="100" customWidth="1"/>
    <col min="2848" max="2848" width="9.85546875" style="100" bestFit="1" customWidth="1"/>
    <col min="2849" max="2849" width="6.7109375" style="100" customWidth="1"/>
    <col min="2850" max="3072" width="9.140625" style="100"/>
    <col min="3073" max="3073" width="6.28515625" style="100" customWidth="1"/>
    <col min="3074" max="3074" width="6.42578125" style="100" customWidth="1"/>
    <col min="3075" max="3075" width="4.28515625" style="100" customWidth="1"/>
    <col min="3076" max="3076" width="6.5703125" style="100" customWidth="1"/>
    <col min="3077" max="3077" width="4.28515625" style="100" customWidth="1"/>
    <col min="3078" max="3078" width="6.42578125" style="100" customWidth="1"/>
    <col min="3079" max="3079" width="4.42578125" style="100" customWidth="1"/>
    <col min="3080" max="3080" width="6.5703125" style="100" customWidth="1"/>
    <col min="3081" max="3081" width="4.28515625" style="100" customWidth="1"/>
    <col min="3082" max="3082" width="8.42578125" style="100" bestFit="1" customWidth="1"/>
    <col min="3083" max="3083" width="11" style="100" bestFit="1" customWidth="1"/>
    <col min="3084" max="3084" width="6.42578125" style="100" customWidth="1"/>
    <col min="3085" max="3085" width="7.140625" style="100" bestFit="1" customWidth="1"/>
    <col min="3086" max="3086" width="8.42578125" style="100" bestFit="1" customWidth="1"/>
    <col min="3087" max="3087" width="8.85546875" style="100" bestFit="1" customWidth="1"/>
    <col min="3088" max="3088" width="6.5703125" style="100" customWidth="1"/>
    <col min="3089" max="3089" width="11.28515625" style="100" bestFit="1" customWidth="1"/>
    <col min="3090" max="3090" width="0.85546875" style="100" customWidth="1"/>
    <col min="3091" max="3091" width="6.7109375" style="100" customWidth="1"/>
    <col min="3092" max="3092" width="5.85546875" style="100" customWidth="1"/>
    <col min="3093" max="3103" width="6.7109375" style="100" customWidth="1"/>
    <col min="3104" max="3104" width="9.85546875" style="100" bestFit="1" customWidth="1"/>
    <col min="3105" max="3105" width="6.7109375" style="100" customWidth="1"/>
    <col min="3106" max="3328" width="9.140625" style="100"/>
    <col min="3329" max="3329" width="6.28515625" style="100" customWidth="1"/>
    <col min="3330" max="3330" width="6.42578125" style="100" customWidth="1"/>
    <col min="3331" max="3331" width="4.28515625" style="100" customWidth="1"/>
    <col min="3332" max="3332" width="6.5703125" style="100" customWidth="1"/>
    <col min="3333" max="3333" width="4.28515625" style="100" customWidth="1"/>
    <col min="3334" max="3334" width="6.42578125" style="100" customWidth="1"/>
    <col min="3335" max="3335" width="4.42578125" style="100" customWidth="1"/>
    <col min="3336" max="3336" width="6.5703125" style="100" customWidth="1"/>
    <col min="3337" max="3337" width="4.28515625" style="100" customWidth="1"/>
    <col min="3338" max="3338" width="8.42578125" style="100" bestFit="1" customWidth="1"/>
    <col min="3339" max="3339" width="11" style="100" bestFit="1" customWidth="1"/>
    <col min="3340" max="3340" width="6.42578125" style="100" customWidth="1"/>
    <col min="3341" max="3341" width="7.140625" style="100" bestFit="1" customWidth="1"/>
    <col min="3342" max="3342" width="8.42578125" style="100" bestFit="1" customWidth="1"/>
    <col min="3343" max="3343" width="8.85546875" style="100" bestFit="1" customWidth="1"/>
    <col min="3344" max="3344" width="6.5703125" style="100" customWidth="1"/>
    <col min="3345" max="3345" width="11.28515625" style="100" bestFit="1" customWidth="1"/>
    <col min="3346" max="3346" width="0.85546875" style="100" customWidth="1"/>
    <col min="3347" max="3347" width="6.7109375" style="100" customWidth="1"/>
    <col min="3348" max="3348" width="5.85546875" style="100" customWidth="1"/>
    <col min="3349" max="3359" width="6.7109375" style="100" customWidth="1"/>
    <col min="3360" max="3360" width="9.85546875" style="100" bestFit="1" customWidth="1"/>
    <col min="3361" max="3361" width="6.7109375" style="100" customWidth="1"/>
    <col min="3362" max="3584" width="9.140625" style="100"/>
    <col min="3585" max="3585" width="6.28515625" style="100" customWidth="1"/>
    <col min="3586" max="3586" width="6.42578125" style="100" customWidth="1"/>
    <col min="3587" max="3587" width="4.28515625" style="100" customWidth="1"/>
    <col min="3588" max="3588" width="6.5703125" style="100" customWidth="1"/>
    <col min="3589" max="3589" width="4.28515625" style="100" customWidth="1"/>
    <col min="3590" max="3590" width="6.42578125" style="100" customWidth="1"/>
    <col min="3591" max="3591" width="4.42578125" style="100" customWidth="1"/>
    <col min="3592" max="3592" width="6.5703125" style="100" customWidth="1"/>
    <col min="3593" max="3593" width="4.28515625" style="100" customWidth="1"/>
    <col min="3594" max="3594" width="8.42578125" style="100" bestFit="1" customWidth="1"/>
    <col min="3595" max="3595" width="11" style="100" bestFit="1" customWidth="1"/>
    <col min="3596" max="3596" width="6.42578125" style="100" customWidth="1"/>
    <col min="3597" max="3597" width="7.140625" style="100" bestFit="1" customWidth="1"/>
    <col min="3598" max="3598" width="8.42578125" style="100" bestFit="1" customWidth="1"/>
    <col min="3599" max="3599" width="8.85546875" style="100" bestFit="1" customWidth="1"/>
    <col min="3600" max="3600" width="6.5703125" style="100" customWidth="1"/>
    <col min="3601" max="3601" width="11.28515625" style="100" bestFit="1" customWidth="1"/>
    <col min="3602" max="3602" width="0.85546875" style="100" customWidth="1"/>
    <col min="3603" max="3603" width="6.7109375" style="100" customWidth="1"/>
    <col min="3604" max="3604" width="5.85546875" style="100" customWidth="1"/>
    <col min="3605" max="3615" width="6.7109375" style="100" customWidth="1"/>
    <col min="3616" max="3616" width="9.85546875" style="100" bestFit="1" customWidth="1"/>
    <col min="3617" max="3617" width="6.7109375" style="100" customWidth="1"/>
    <col min="3618" max="3840" width="9.140625" style="100"/>
    <col min="3841" max="3841" width="6.28515625" style="100" customWidth="1"/>
    <col min="3842" max="3842" width="6.42578125" style="100" customWidth="1"/>
    <col min="3843" max="3843" width="4.28515625" style="100" customWidth="1"/>
    <col min="3844" max="3844" width="6.5703125" style="100" customWidth="1"/>
    <col min="3845" max="3845" width="4.28515625" style="100" customWidth="1"/>
    <col min="3846" max="3846" width="6.42578125" style="100" customWidth="1"/>
    <col min="3847" max="3847" width="4.42578125" style="100" customWidth="1"/>
    <col min="3848" max="3848" width="6.5703125" style="100" customWidth="1"/>
    <col min="3849" max="3849" width="4.28515625" style="100" customWidth="1"/>
    <col min="3850" max="3850" width="8.42578125" style="100" bestFit="1" customWidth="1"/>
    <col min="3851" max="3851" width="11" style="100" bestFit="1" customWidth="1"/>
    <col min="3852" max="3852" width="6.42578125" style="100" customWidth="1"/>
    <col min="3853" max="3853" width="7.140625" style="100" bestFit="1" customWidth="1"/>
    <col min="3854" max="3854" width="8.42578125" style="100" bestFit="1" customWidth="1"/>
    <col min="3855" max="3855" width="8.85546875" style="100" bestFit="1" customWidth="1"/>
    <col min="3856" max="3856" width="6.5703125" style="100" customWidth="1"/>
    <col min="3857" max="3857" width="11.28515625" style="100" bestFit="1" customWidth="1"/>
    <col min="3858" max="3858" width="0.85546875" style="100" customWidth="1"/>
    <col min="3859" max="3859" width="6.7109375" style="100" customWidth="1"/>
    <col min="3860" max="3860" width="5.85546875" style="100" customWidth="1"/>
    <col min="3861" max="3871" width="6.7109375" style="100" customWidth="1"/>
    <col min="3872" max="3872" width="9.85546875" style="100" bestFit="1" customWidth="1"/>
    <col min="3873" max="3873" width="6.7109375" style="100" customWidth="1"/>
    <col min="3874" max="4096" width="9.140625" style="100"/>
    <col min="4097" max="4097" width="6.28515625" style="100" customWidth="1"/>
    <col min="4098" max="4098" width="6.42578125" style="100" customWidth="1"/>
    <col min="4099" max="4099" width="4.28515625" style="100" customWidth="1"/>
    <col min="4100" max="4100" width="6.5703125" style="100" customWidth="1"/>
    <col min="4101" max="4101" width="4.28515625" style="100" customWidth="1"/>
    <col min="4102" max="4102" width="6.42578125" style="100" customWidth="1"/>
    <col min="4103" max="4103" width="4.42578125" style="100" customWidth="1"/>
    <col min="4104" max="4104" width="6.5703125" style="100" customWidth="1"/>
    <col min="4105" max="4105" width="4.28515625" style="100" customWidth="1"/>
    <col min="4106" max="4106" width="8.42578125" style="100" bestFit="1" customWidth="1"/>
    <col min="4107" max="4107" width="11" style="100" bestFit="1" customWidth="1"/>
    <col min="4108" max="4108" width="6.42578125" style="100" customWidth="1"/>
    <col min="4109" max="4109" width="7.140625" style="100" bestFit="1" customWidth="1"/>
    <col min="4110" max="4110" width="8.42578125" style="100" bestFit="1" customWidth="1"/>
    <col min="4111" max="4111" width="8.85546875" style="100" bestFit="1" customWidth="1"/>
    <col min="4112" max="4112" width="6.5703125" style="100" customWidth="1"/>
    <col min="4113" max="4113" width="11.28515625" style="100" bestFit="1" customWidth="1"/>
    <col min="4114" max="4114" width="0.85546875" style="100" customWidth="1"/>
    <col min="4115" max="4115" width="6.7109375" style="100" customWidth="1"/>
    <col min="4116" max="4116" width="5.85546875" style="100" customWidth="1"/>
    <col min="4117" max="4127" width="6.7109375" style="100" customWidth="1"/>
    <col min="4128" max="4128" width="9.85546875" style="100" bestFit="1" customWidth="1"/>
    <col min="4129" max="4129" width="6.7109375" style="100" customWidth="1"/>
    <col min="4130" max="4352" width="9.140625" style="100"/>
    <col min="4353" max="4353" width="6.28515625" style="100" customWidth="1"/>
    <col min="4354" max="4354" width="6.42578125" style="100" customWidth="1"/>
    <col min="4355" max="4355" width="4.28515625" style="100" customWidth="1"/>
    <col min="4356" max="4356" width="6.5703125" style="100" customWidth="1"/>
    <col min="4357" max="4357" width="4.28515625" style="100" customWidth="1"/>
    <col min="4358" max="4358" width="6.42578125" style="100" customWidth="1"/>
    <col min="4359" max="4359" width="4.42578125" style="100" customWidth="1"/>
    <col min="4360" max="4360" width="6.5703125" style="100" customWidth="1"/>
    <col min="4361" max="4361" width="4.28515625" style="100" customWidth="1"/>
    <col min="4362" max="4362" width="8.42578125" style="100" bestFit="1" customWidth="1"/>
    <col min="4363" max="4363" width="11" style="100" bestFit="1" customWidth="1"/>
    <col min="4364" max="4364" width="6.42578125" style="100" customWidth="1"/>
    <col min="4365" max="4365" width="7.140625" style="100" bestFit="1" customWidth="1"/>
    <col min="4366" max="4366" width="8.42578125" style="100" bestFit="1" customWidth="1"/>
    <col min="4367" max="4367" width="8.85546875" style="100" bestFit="1" customWidth="1"/>
    <col min="4368" max="4368" width="6.5703125" style="100" customWidth="1"/>
    <col min="4369" max="4369" width="11.28515625" style="100" bestFit="1" customWidth="1"/>
    <col min="4370" max="4370" width="0.85546875" style="100" customWidth="1"/>
    <col min="4371" max="4371" width="6.7109375" style="100" customWidth="1"/>
    <col min="4372" max="4372" width="5.85546875" style="100" customWidth="1"/>
    <col min="4373" max="4383" width="6.7109375" style="100" customWidth="1"/>
    <col min="4384" max="4384" width="9.85546875" style="100" bestFit="1" customWidth="1"/>
    <col min="4385" max="4385" width="6.7109375" style="100" customWidth="1"/>
    <col min="4386" max="4608" width="9.140625" style="100"/>
    <col min="4609" max="4609" width="6.28515625" style="100" customWidth="1"/>
    <col min="4610" max="4610" width="6.42578125" style="100" customWidth="1"/>
    <col min="4611" max="4611" width="4.28515625" style="100" customWidth="1"/>
    <col min="4612" max="4612" width="6.5703125" style="100" customWidth="1"/>
    <col min="4613" max="4613" width="4.28515625" style="100" customWidth="1"/>
    <col min="4614" max="4614" width="6.42578125" style="100" customWidth="1"/>
    <col min="4615" max="4615" width="4.42578125" style="100" customWidth="1"/>
    <col min="4616" max="4616" width="6.5703125" style="100" customWidth="1"/>
    <col min="4617" max="4617" width="4.28515625" style="100" customWidth="1"/>
    <col min="4618" max="4618" width="8.42578125" style="100" bestFit="1" customWidth="1"/>
    <col min="4619" max="4619" width="11" style="100" bestFit="1" customWidth="1"/>
    <col min="4620" max="4620" width="6.42578125" style="100" customWidth="1"/>
    <col min="4621" max="4621" width="7.140625" style="100" bestFit="1" customWidth="1"/>
    <col min="4622" max="4622" width="8.42578125" style="100" bestFit="1" customWidth="1"/>
    <col min="4623" max="4623" width="8.85546875" style="100" bestFit="1" customWidth="1"/>
    <col min="4624" max="4624" width="6.5703125" style="100" customWidth="1"/>
    <col min="4625" max="4625" width="11.28515625" style="100" bestFit="1" customWidth="1"/>
    <col min="4626" max="4626" width="0.85546875" style="100" customWidth="1"/>
    <col min="4627" max="4627" width="6.7109375" style="100" customWidth="1"/>
    <col min="4628" max="4628" width="5.85546875" style="100" customWidth="1"/>
    <col min="4629" max="4639" width="6.7109375" style="100" customWidth="1"/>
    <col min="4640" max="4640" width="9.85546875" style="100" bestFit="1" customWidth="1"/>
    <col min="4641" max="4641" width="6.7109375" style="100" customWidth="1"/>
    <col min="4642" max="4864" width="9.140625" style="100"/>
    <col min="4865" max="4865" width="6.28515625" style="100" customWidth="1"/>
    <col min="4866" max="4866" width="6.42578125" style="100" customWidth="1"/>
    <col min="4867" max="4867" width="4.28515625" style="100" customWidth="1"/>
    <col min="4868" max="4868" width="6.5703125" style="100" customWidth="1"/>
    <col min="4869" max="4869" width="4.28515625" style="100" customWidth="1"/>
    <col min="4870" max="4870" width="6.42578125" style="100" customWidth="1"/>
    <col min="4871" max="4871" width="4.42578125" style="100" customWidth="1"/>
    <col min="4872" max="4872" width="6.5703125" style="100" customWidth="1"/>
    <col min="4873" max="4873" width="4.28515625" style="100" customWidth="1"/>
    <col min="4874" max="4874" width="8.42578125" style="100" bestFit="1" customWidth="1"/>
    <col min="4875" max="4875" width="11" style="100" bestFit="1" customWidth="1"/>
    <col min="4876" max="4876" width="6.42578125" style="100" customWidth="1"/>
    <col min="4877" max="4877" width="7.140625" style="100" bestFit="1" customWidth="1"/>
    <col min="4878" max="4878" width="8.42578125" style="100" bestFit="1" customWidth="1"/>
    <col min="4879" max="4879" width="8.85546875" style="100" bestFit="1" customWidth="1"/>
    <col min="4880" max="4880" width="6.5703125" style="100" customWidth="1"/>
    <col min="4881" max="4881" width="11.28515625" style="100" bestFit="1" customWidth="1"/>
    <col min="4882" max="4882" width="0.85546875" style="100" customWidth="1"/>
    <col min="4883" max="4883" width="6.7109375" style="100" customWidth="1"/>
    <col min="4884" max="4884" width="5.85546875" style="100" customWidth="1"/>
    <col min="4885" max="4895" width="6.7109375" style="100" customWidth="1"/>
    <col min="4896" max="4896" width="9.85546875" style="100" bestFit="1" customWidth="1"/>
    <col min="4897" max="4897" width="6.7109375" style="100" customWidth="1"/>
    <col min="4898" max="5120" width="9.140625" style="100"/>
    <col min="5121" max="5121" width="6.28515625" style="100" customWidth="1"/>
    <col min="5122" max="5122" width="6.42578125" style="100" customWidth="1"/>
    <col min="5123" max="5123" width="4.28515625" style="100" customWidth="1"/>
    <col min="5124" max="5124" width="6.5703125" style="100" customWidth="1"/>
    <col min="5125" max="5125" width="4.28515625" style="100" customWidth="1"/>
    <col min="5126" max="5126" width="6.42578125" style="100" customWidth="1"/>
    <col min="5127" max="5127" width="4.42578125" style="100" customWidth="1"/>
    <col min="5128" max="5128" width="6.5703125" style="100" customWidth="1"/>
    <col min="5129" max="5129" width="4.28515625" style="100" customWidth="1"/>
    <col min="5130" max="5130" width="8.42578125" style="100" bestFit="1" customWidth="1"/>
    <col min="5131" max="5131" width="11" style="100" bestFit="1" customWidth="1"/>
    <col min="5132" max="5132" width="6.42578125" style="100" customWidth="1"/>
    <col min="5133" max="5133" width="7.140625" style="100" bestFit="1" customWidth="1"/>
    <col min="5134" max="5134" width="8.42578125" style="100" bestFit="1" customWidth="1"/>
    <col min="5135" max="5135" width="8.85546875" style="100" bestFit="1" customWidth="1"/>
    <col min="5136" max="5136" width="6.5703125" style="100" customWidth="1"/>
    <col min="5137" max="5137" width="11.28515625" style="100" bestFit="1" customWidth="1"/>
    <col min="5138" max="5138" width="0.85546875" style="100" customWidth="1"/>
    <col min="5139" max="5139" width="6.7109375" style="100" customWidth="1"/>
    <col min="5140" max="5140" width="5.85546875" style="100" customWidth="1"/>
    <col min="5141" max="5151" width="6.7109375" style="100" customWidth="1"/>
    <col min="5152" max="5152" width="9.85546875" style="100" bestFit="1" customWidth="1"/>
    <col min="5153" max="5153" width="6.7109375" style="100" customWidth="1"/>
    <col min="5154" max="5376" width="9.140625" style="100"/>
    <col min="5377" max="5377" width="6.28515625" style="100" customWidth="1"/>
    <col min="5378" max="5378" width="6.42578125" style="100" customWidth="1"/>
    <col min="5379" max="5379" width="4.28515625" style="100" customWidth="1"/>
    <col min="5380" max="5380" width="6.5703125" style="100" customWidth="1"/>
    <col min="5381" max="5381" width="4.28515625" style="100" customWidth="1"/>
    <col min="5382" max="5382" width="6.42578125" style="100" customWidth="1"/>
    <col min="5383" max="5383" width="4.42578125" style="100" customWidth="1"/>
    <col min="5384" max="5384" width="6.5703125" style="100" customWidth="1"/>
    <col min="5385" max="5385" width="4.28515625" style="100" customWidth="1"/>
    <col min="5386" max="5386" width="8.42578125" style="100" bestFit="1" customWidth="1"/>
    <col min="5387" max="5387" width="11" style="100" bestFit="1" customWidth="1"/>
    <col min="5388" max="5388" width="6.42578125" style="100" customWidth="1"/>
    <col min="5389" max="5389" width="7.140625" style="100" bestFit="1" customWidth="1"/>
    <col min="5390" max="5390" width="8.42578125" style="100" bestFit="1" customWidth="1"/>
    <col min="5391" max="5391" width="8.85546875" style="100" bestFit="1" customWidth="1"/>
    <col min="5392" max="5392" width="6.5703125" style="100" customWidth="1"/>
    <col min="5393" max="5393" width="11.28515625" style="100" bestFit="1" customWidth="1"/>
    <col min="5394" max="5394" width="0.85546875" style="100" customWidth="1"/>
    <col min="5395" max="5395" width="6.7109375" style="100" customWidth="1"/>
    <col min="5396" max="5396" width="5.85546875" style="100" customWidth="1"/>
    <col min="5397" max="5407" width="6.7109375" style="100" customWidth="1"/>
    <col min="5408" max="5408" width="9.85546875" style="100" bestFit="1" customWidth="1"/>
    <col min="5409" max="5409" width="6.7109375" style="100" customWidth="1"/>
    <col min="5410" max="5632" width="9.140625" style="100"/>
    <col min="5633" max="5633" width="6.28515625" style="100" customWidth="1"/>
    <col min="5634" max="5634" width="6.42578125" style="100" customWidth="1"/>
    <col min="5635" max="5635" width="4.28515625" style="100" customWidth="1"/>
    <col min="5636" max="5636" width="6.5703125" style="100" customWidth="1"/>
    <col min="5637" max="5637" width="4.28515625" style="100" customWidth="1"/>
    <col min="5638" max="5638" width="6.42578125" style="100" customWidth="1"/>
    <col min="5639" max="5639" width="4.42578125" style="100" customWidth="1"/>
    <col min="5640" max="5640" width="6.5703125" style="100" customWidth="1"/>
    <col min="5641" max="5641" width="4.28515625" style="100" customWidth="1"/>
    <col min="5642" max="5642" width="8.42578125" style="100" bestFit="1" customWidth="1"/>
    <col min="5643" max="5643" width="11" style="100" bestFit="1" customWidth="1"/>
    <col min="5644" max="5644" width="6.42578125" style="100" customWidth="1"/>
    <col min="5645" max="5645" width="7.140625" style="100" bestFit="1" customWidth="1"/>
    <col min="5646" max="5646" width="8.42578125" style="100" bestFit="1" customWidth="1"/>
    <col min="5647" max="5647" width="8.85546875" style="100" bestFit="1" customWidth="1"/>
    <col min="5648" max="5648" width="6.5703125" style="100" customWidth="1"/>
    <col min="5649" max="5649" width="11.28515625" style="100" bestFit="1" customWidth="1"/>
    <col min="5650" max="5650" width="0.85546875" style="100" customWidth="1"/>
    <col min="5651" max="5651" width="6.7109375" style="100" customWidth="1"/>
    <col min="5652" max="5652" width="5.85546875" style="100" customWidth="1"/>
    <col min="5653" max="5663" width="6.7109375" style="100" customWidth="1"/>
    <col min="5664" max="5664" width="9.85546875" style="100" bestFit="1" customWidth="1"/>
    <col min="5665" max="5665" width="6.7109375" style="100" customWidth="1"/>
    <col min="5666" max="5888" width="9.140625" style="100"/>
    <col min="5889" max="5889" width="6.28515625" style="100" customWidth="1"/>
    <col min="5890" max="5890" width="6.42578125" style="100" customWidth="1"/>
    <col min="5891" max="5891" width="4.28515625" style="100" customWidth="1"/>
    <col min="5892" max="5892" width="6.5703125" style="100" customWidth="1"/>
    <col min="5893" max="5893" width="4.28515625" style="100" customWidth="1"/>
    <col min="5894" max="5894" width="6.42578125" style="100" customWidth="1"/>
    <col min="5895" max="5895" width="4.42578125" style="100" customWidth="1"/>
    <col min="5896" max="5896" width="6.5703125" style="100" customWidth="1"/>
    <col min="5897" max="5897" width="4.28515625" style="100" customWidth="1"/>
    <col min="5898" max="5898" width="8.42578125" style="100" bestFit="1" customWidth="1"/>
    <col min="5899" max="5899" width="11" style="100" bestFit="1" customWidth="1"/>
    <col min="5900" max="5900" width="6.42578125" style="100" customWidth="1"/>
    <col min="5901" max="5901" width="7.140625" style="100" bestFit="1" customWidth="1"/>
    <col min="5902" max="5902" width="8.42578125" style="100" bestFit="1" customWidth="1"/>
    <col min="5903" max="5903" width="8.85546875" style="100" bestFit="1" customWidth="1"/>
    <col min="5904" max="5904" width="6.5703125" style="100" customWidth="1"/>
    <col min="5905" max="5905" width="11.28515625" style="100" bestFit="1" customWidth="1"/>
    <col min="5906" max="5906" width="0.85546875" style="100" customWidth="1"/>
    <col min="5907" max="5907" width="6.7109375" style="100" customWidth="1"/>
    <col min="5908" max="5908" width="5.85546875" style="100" customWidth="1"/>
    <col min="5909" max="5919" width="6.7109375" style="100" customWidth="1"/>
    <col min="5920" max="5920" width="9.85546875" style="100" bestFit="1" customWidth="1"/>
    <col min="5921" max="5921" width="6.7109375" style="100" customWidth="1"/>
    <col min="5922" max="6144" width="9.140625" style="100"/>
    <col min="6145" max="6145" width="6.28515625" style="100" customWidth="1"/>
    <col min="6146" max="6146" width="6.42578125" style="100" customWidth="1"/>
    <col min="6147" max="6147" width="4.28515625" style="100" customWidth="1"/>
    <col min="6148" max="6148" width="6.5703125" style="100" customWidth="1"/>
    <col min="6149" max="6149" width="4.28515625" style="100" customWidth="1"/>
    <col min="6150" max="6150" width="6.42578125" style="100" customWidth="1"/>
    <col min="6151" max="6151" width="4.42578125" style="100" customWidth="1"/>
    <col min="6152" max="6152" width="6.5703125" style="100" customWidth="1"/>
    <col min="6153" max="6153" width="4.28515625" style="100" customWidth="1"/>
    <col min="6154" max="6154" width="8.42578125" style="100" bestFit="1" customWidth="1"/>
    <col min="6155" max="6155" width="11" style="100" bestFit="1" customWidth="1"/>
    <col min="6156" max="6156" width="6.42578125" style="100" customWidth="1"/>
    <col min="6157" max="6157" width="7.140625" style="100" bestFit="1" customWidth="1"/>
    <col min="6158" max="6158" width="8.42578125" style="100" bestFit="1" customWidth="1"/>
    <col min="6159" max="6159" width="8.85546875" style="100" bestFit="1" customWidth="1"/>
    <col min="6160" max="6160" width="6.5703125" style="100" customWidth="1"/>
    <col min="6161" max="6161" width="11.28515625" style="100" bestFit="1" customWidth="1"/>
    <col min="6162" max="6162" width="0.85546875" style="100" customWidth="1"/>
    <col min="6163" max="6163" width="6.7109375" style="100" customWidth="1"/>
    <col min="6164" max="6164" width="5.85546875" style="100" customWidth="1"/>
    <col min="6165" max="6175" width="6.7109375" style="100" customWidth="1"/>
    <col min="6176" max="6176" width="9.85546875" style="100" bestFit="1" customWidth="1"/>
    <col min="6177" max="6177" width="6.7109375" style="100" customWidth="1"/>
    <col min="6178" max="6400" width="9.140625" style="100"/>
    <col min="6401" max="6401" width="6.28515625" style="100" customWidth="1"/>
    <col min="6402" max="6402" width="6.42578125" style="100" customWidth="1"/>
    <col min="6403" max="6403" width="4.28515625" style="100" customWidth="1"/>
    <col min="6404" max="6404" width="6.5703125" style="100" customWidth="1"/>
    <col min="6405" max="6405" width="4.28515625" style="100" customWidth="1"/>
    <col min="6406" max="6406" width="6.42578125" style="100" customWidth="1"/>
    <col min="6407" max="6407" width="4.42578125" style="100" customWidth="1"/>
    <col min="6408" max="6408" width="6.5703125" style="100" customWidth="1"/>
    <col min="6409" max="6409" width="4.28515625" style="100" customWidth="1"/>
    <col min="6410" max="6410" width="8.42578125" style="100" bestFit="1" customWidth="1"/>
    <col min="6411" max="6411" width="11" style="100" bestFit="1" customWidth="1"/>
    <col min="6412" max="6412" width="6.42578125" style="100" customWidth="1"/>
    <col min="6413" max="6413" width="7.140625" style="100" bestFit="1" customWidth="1"/>
    <col min="6414" max="6414" width="8.42578125" style="100" bestFit="1" customWidth="1"/>
    <col min="6415" max="6415" width="8.85546875" style="100" bestFit="1" customWidth="1"/>
    <col min="6416" max="6416" width="6.5703125" style="100" customWidth="1"/>
    <col min="6417" max="6417" width="11.28515625" style="100" bestFit="1" customWidth="1"/>
    <col min="6418" max="6418" width="0.85546875" style="100" customWidth="1"/>
    <col min="6419" max="6419" width="6.7109375" style="100" customWidth="1"/>
    <col min="6420" max="6420" width="5.85546875" style="100" customWidth="1"/>
    <col min="6421" max="6431" width="6.7109375" style="100" customWidth="1"/>
    <col min="6432" max="6432" width="9.85546875" style="100" bestFit="1" customWidth="1"/>
    <col min="6433" max="6433" width="6.7109375" style="100" customWidth="1"/>
    <col min="6434" max="6656" width="9.140625" style="100"/>
    <col min="6657" max="6657" width="6.28515625" style="100" customWidth="1"/>
    <col min="6658" max="6658" width="6.42578125" style="100" customWidth="1"/>
    <col min="6659" max="6659" width="4.28515625" style="100" customWidth="1"/>
    <col min="6660" max="6660" width="6.5703125" style="100" customWidth="1"/>
    <col min="6661" max="6661" width="4.28515625" style="100" customWidth="1"/>
    <col min="6662" max="6662" width="6.42578125" style="100" customWidth="1"/>
    <col min="6663" max="6663" width="4.42578125" style="100" customWidth="1"/>
    <col min="6664" max="6664" width="6.5703125" style="100" customWidth="1"/>
    <col min="6665" max="6665" width="4.28515625" style="100" customWidth="1"/>
    <col min="6666" max="6666" width="8.42578125" style="100" bestFit="1" customWidth="1"/>
    <col min="6667" max="6667" width="11" style="100" bestFit="1" customWidth="1"/>
    <col min="6668" max="6668" width="6.42578125" style="100" customWidth="1"/>
    <col min="6669" max="6669" width="7.140625" style="100" bestFit="1" customWidth="1"/>
    <col min="6670" max="6670" width="8.42578125" style="100" bestFit="1" customWidth="1"/>
    <col min="6671" max="6671" width="8.85546875" style="100" bestFit="1" customWidth="1"/>
    <col min="6672" max="6672" width="6.5703125" style="100" customWidth="1"/>
    <col min="6673" max="6673" width="11.28515625" style="100" bestFit="1" customWidth="1"/>
    <col min="6674" max="6674" width="0.85546875" style="100" customWidth="1"/>
    <col min="6675" max="6675" width="6.7109375" style="100" customWidth="1"/>
    <col min="6676" max="6676" width="5.85546875" style="100" customWidth="1"/>
    <col min="6677" max="6687" width="6.7109375" style="100" customWidth="1"/>
    <col min="6688" max="6688" width="9.85546875" style="100" bestFit="1" customWidth="1"/>
    <col min="6689" max="6689" width="6.7109375" style="100" customWidth="1"/>
    <col min="6690" max="6912" width="9.140625" style="100"/>
    <col min="6913" max="6913" width="6.28515625" style="100" customWidth="1"/>
    <col min="6914" max="6914" width="6.42578125" style="100" customWidth="1"/>
    <col min="6915" max="6915" width="4.28515625" style="100" customWidth="1"/>
    <col min="6916" max="6916" width="6.5703125" style="100" customWidth="1"/>
    <col min="6917" max="6917" width="4.28515625" style="100" customWidth="1"/>
    <col min="6918" max="6918" width="6.42578125" style="100" customWidth="1"/>
    <col min="6919" max="6919" width="4.42578125" style="100" customWidth="1"/>
    <col min="6920" max="6920" width="6.5703125" style="100" customWidth="1"/>
    <col min="6921" max="6921" width="4.28515625" style="100" customWidth="1"/>
    <col min="6922" max="6922" width="8.42578125" style="100" bestFit="1" customWidth="1"/>
    <col min="6923" max="6923" width="11" style="100" bestFit="1" customWidth="1"/>
    <col min="6924" max="6924" width="6.42578125" style="100" customWidth="1"/>
    <col min="6925" max="6925" width="7.140625" style="100" bestFit="1" customWidth="1"/>
    <col min="6926" max="6926" width="8.42578125" style="100" bestFit="1" customWidth="1"/>
    <col min="6927" max="6927" width="8.85546875" style="100" bestFit="1" customWidth="1"/>
    <col min="6928" max="6928" width="6.5703125" style="100" customWidth="1"/>
    <col min="6929" max="6929" width="11.28515625" style="100" bestFit="1" customWidth="1"/>
    <col min="6930" max="6930" width="0.85546875" style="100" customWidth="1"/>
    <col min="6931" max="6931" width="6.7109375" style="100" customWidth="1"/>
    <col min="6932" max="6932" width="5.85546875" style="100" customWidth="1"/>
    <col min="6933" max="6943" width="6.7109375" style="100" customWidth="1"/>
    <col min="6944" max="6944" width="9.85546875" style="100" bestFit="1" customWidth="1"/>
    <col min="6945" max="6945" width="6.7109375" style="100" customWidth="1"/>
    <col min="6946" max="7168" width="9.140625" style="100"/>
    <col min="7169" max="7169" width="6.28515625" style="100" customWidth="1"/>
    <col min="7170" max="7170" width="6.42578125" style="100" customWidth="1"/>
    <col min="7171" max="7171" width="4.28515625" style="100" customWidth="1"/>
    <col min="7172" max="7172" width="6.5703125" style="100" customWidth="1"/>
    <col min="7173" max="7173" width="4.28515625" style="100" customWidth="1"/>
    <col min="7174" max="7174" width="6.42578125" style="100" customWidth="1"/>
    <col min="7175" max="7175" width="4.42578125" style="100" customWidth="1"/>
    <col min="7176" max="7176" width="6.5703125" style="100" customWidth="1"/>
    <col min="7177" max="7177" width="4.28515625" style="100" customWidth="1"/>
    <col min="7178" max="7178" width="8.42578125" style="100" bestFit="1" customWidth="1"/>
    <col min="7179" max="7179" width="11" style="100" bestFit="1" customWidth="1"/>
    <col min="7180" max="7180" width="6.42578125" style="100" customWidth="1"/>
    <col min="7181" max="7181" width="7.140625" style="100" bestFit="1" customWidth="1"/>
    <col min="7182" max="7182" width="8.42578125" style="100" bestFit="1" customWidth="1"/>
    <col min="7183" max="7183" width="8.85546875" style="100" bestFit="1" customWidth="1"/>
    <col min="7184" max="7184" width="6.5703125" style="100" customWidth="1"/>
    <col min="7185" max="7185" width="11.28515625" style="100" bestFit="1" customWidth="1"/>
    <col min="7186" max="7186" width="0.85546875" style="100" customWidth="1"/>
    <col min="7187" max="7187" width="6.7109375" style="100" customWidth="1"/>
    <col min="7188" max="7188" width="5.85546875" style="100" customWidth="1"/>
    <col min="7189" max="7199" width="6.7109375" style="100" customWidth="1"/>
    <col min="7200" max="7200" width="9.85546875" style="100" bestFit="1" customWidth="1"/>
    <col min="7201" max="7201" width="6.7109375" style="100" customWidth="1"/>
    <col min="7202" max="7424" width="9.140625" style="100"/>
    <col min="7425" max="7425" width="6.28515625" style="100" customWidth="1"/>
    <col min="7426" max="7426" width="6.42578125" style="100" customWidth="1"/>
    <col min="7427" max="7427" width="4.28515625" style="100" customWidth="1"/>
    <col min="7428" max="7428" width="6.5703125" style="100" customWidth="1"/>
    <col min="7429" max="7429" width="4.28515625" style="100" customWidth="1"/>
    <col min="7430" max="7430" width="6.42578125" style="100" customWidth="1"/>
    <col min="7431" max="7431" width="4.42578125" style="100" customWidth="1"/>
    <col min="7432" max="7432" width="6.5703125" style="100" customWidth="1"/>
    <col min="7433" max="7433" width="4.28515625" style="100" customWidth="1"/>
    <col min="7434" max="7434" width="8.42578125" style="100" bestFit="1" customWidth="1"/>
    <col min="7435" max="7435" width="11" style="100" bestFit="1" customWidth="1"/>
    <col min="7436" max="7436" width="6.42578125" style="100" customWidth="1"/>
    <col min="7437" max="7437" width="7.140625" style="100" bestFit="1" customWidth="1"/>
    <col min="7438" max="7438" width="8.42578125" style="100" bestFit="1" customWidth="1"/>
    <col min="7439" max="7439" width="8.85546875" style="100" bestFit="1" customWidth="1"/>
    <col min="7440" max="7440" width="6.5703125" style="100" customWidth="1"/>
    <col min="7441" max="7441" width="11.28515625" style="100" bestFit="1" customWidth="1"/>
    <col min="7442" max="7442" width="0.85546875" style="100" customWidth="1"/>
    <col min="7443" max="7443" width="6.7109375" style="100" customWidth="1"/>
    <col min="7444" max="7444" width="5.85546875" style="100" customWidth="1"/>
    <col min="7445" max="7455" width="6.7109375" style="100" customWidth="1"/>
    <col min="7456" max="7456" width="9.85546875" style="100" bestFit="1" customWidth="1"/>
    <col min="7457" max="7457" width="6.7109375" style="100" customWidth="1"/>
    <col min="7458" max="7680" width="9.140625" style="100"/>
    <col min="7681" max="7681" width="6.28515625" style="100" customWidth="1"/>
    <col min="7682" max="7682" width="6.42578125" style="100" customWidth="1"/>
    <col min="7683" max="7683" width="4.28515625" style="100" customWidth="1"/>
    <col min="7684" max="7684" width="6.5703125" style="100" customWidth="1"/>
    <col min="7685" max="7685" width="4.28515625" style="100" customWidth="1"/>
    <col min="7686" max="7686" width="6.42578125" style="100" customWidth="1"/>
    <col min="7687" max="7687" width="4.42578125" style="100" customWidth="1"/>
    <col min="7688" max="7688" width="6.5703125" style="100" customWidth="1"/>
    <col min="7689" max="7689" width="4.28515625" style="100" customWidth="1"/>
    <col min="7690" max="7690" width="8.42578125" style="100" bestFit="1" customWidth="1"/>
    <col min="7691" max="7691" width="11" style="100" bestFit="1" customWidth="1"/>
    <col min="7692" max="7692" width="6.42578125" style="100" customWidth="1"/>
    <col min="7693" max="7693" width="7.140625" style="100" bestFit="1" customWidth="1"/>
    <col min="7694" max="7694" width="8.42578125" style="100" bestFit="1" customWidth="1"/>
    <col min="7695" max="7695" width="8.85546875" style="100" bestFit="1" customWidth="1"/>
    <col min="7696" max="7696" width="6.5703125" style="100" customWidth="1"/>
    <col min="7697" max="7697" width="11.28515625" style="100" bestFit="1" customWidth="1"/>
    <col min="7698" max="7698" width="0.85546875" style="100" customWidth="1"/>
    <col min="7699" max="7699" width="6.7109375" style="100" customWidth="1"/>
    <col min="7700" max="7700" width="5.85546875" style="100" customWidth="1"/>
    <col min="7701" max="7711" width="6.7109375" style="100" customWidth="1"/>
    <col min="7712" max="7712" width="9.85546875" style="100" bestFit="1" customWidth="1"/>
    <col min="7713" max="7713" width="6.7109375" style="100" customWidth="1"/>
    <col min="7714" max="7936" width="9.140625" style="100"/>
    <col min="7937" max="7937" width="6.28515625" style="100" customWidth="1"/>
    <col min="7938" max="7938" width="6.42578125" style="100" customWidth="1"/>
    <col min="7939" max="7939" width="4.28515625" style="100" customWidth="1"/>
    <col min="7940" max="7940" width="6.5703125" style="100" customWidth="1"/>
    <col min="7941" max="7941" width="4.28515625" style="100" customWidth="1"/>
    <col min="7942" max="7942" width="6.42578125" style="100" customWidth="1"/>
    <col min="7943" max="7943" width="4.42578125" style="100" customWidth="1"/>
    <col min="7944" max="7944" width="6.5703125" style="100" customWidth="1"/>
    <col min="7945" max="7945" width="4.28515625" style="100" customWidth="1"/>
    <col min="7946" max="7946" width="8.42578125" style="100" bestFit="1" customWidth="1"/>
    <col min="7947" max="7947" width="11" style="100" bestFit="1" customWidth="1"/>
    <col min="7948" max="7948" width="6.42578125" style="100" customWidth="1"/>
    <col min="7949" max="7949" width="7.140625" style="100" bestFit="1" customWidth="1"/>
    <col min="7950" max="7950" width="8.42578125" style="100" bestFit="1" customWidth="1"/>
    <col min="7951" max="7951" width="8.85546875" style="100" bestFit="1" customWidth="1"/>
    <col min="7952" max="7952" width="6.5703125" style="100" customWidth="1"/>
    <col min="7953" max="7953" width="11.28515625" style="100" bestFit="1" customWidth="1"/>
    <col min="7954" max="7954" width="0.85546875" style="100" customWidth="1"/>
    <col min="7955" max="7955" width="6.7109375" style="100" customWidth="1"/>
    <col min="7956" max="7956" width="5.85546875" style="100" customWidth="1"/>
    <col min="7957" max="7967" width="6.7109375" style="100" customWidth="1"/>
    <col min="7968" max="7968" width="9.85546875" style="100" bestFit="1" customWidth="1"/>
    <col min="7969" max="7969" width="6.7109375" style="100" customWidth="1"/>
    <col min="7970" max="8192" width="9.140625" style="100"/>
    <col min="8193" max="8193" width="6.28515625" style="100" customWidth="1"/>
    <col min="8194" max="8194" width="6.42578125" style="100" customWidth="1"/>
    <col min="8195" max="8195" width="4.28515625" style="100" customWidth="1"/>
    <col min="8196" max="8196" width="6.5703125" style="100" customWidth="1"/>
    <col min="8197" max="8197" width="4.28515625" style="100" customWidth="1"/>
    <col min="8198" max="8198" width="6.42578125" style="100" customWidth="1"/>
    <col min="8199" max="8199" width="4.42578125" style="100" customWidth="1"/>
    <col min="8200" max="8200" width="6.5703125" style="100" customWidth="1"/>
    <col min="8201" max="8201" width="4.28515625" style="100" customWidth="1"/>
    <col min="8202" max="8202" width="8.42578125" style="100" bestFit="1" customWidth="1"/>
    <col min="8203" max="8203" width="11" style="100" bestFit="1" customWidth="1"/>
    <col min="8204" max="8204" width="6.42578125" style="100" customWidth="1"/>
    <col min="8205" max="8205" width="7.140625" style="100" bestFit="1" customWidth="1"/>
    <col min="8206" max="8206" width="8.42578125" style="100" bestFit="1" customWidth="1"/>
    <col min="8207" max="8207" width="8.85546875" style="100" bestFit="1" customWidth="1"/>
    <col min="8208" max="8208" width="6.5703125" style="100" customWidth="1"/>
    <col min="8209" max="8209" width="11.28515625" style="100" bestFit="1" customWidth="1"/>
    <col min="8210" max="8210" width="0.85546875" style="100" customWidth="1"/>
    <col min="8211" max="8211" width="6.7109375" style="100" customWidth="1"/>
    <col min="8212" max="8212" width="5.85546875" style="100" customWidth="1"/>
    <col min="8213" max="8223" width="6.7109375" style="100" customWidth="1"/>
    <col min="8224" max="8224" width="9.85546875" style="100" bestFit="1" customWidth="1"/>
    <col min="8225" max="8225" width="6.7109375" style="100" customWidth="1"/>
    <col min="8226" max="8448" width="9.140625" style="100"/>
    <col min="8449" max="8449" width="6.28515625" style="100" customWidth="1"/>
    <col min="8450" max="8450" width="6.42578125" style="100" customWidth="1"/>
    <col min="8451" max="8451" width="4.28515625" style="100" customWidth="1"/>
    <col min="8452" max="8452" width="6.5703125" style="100" customWidth="1"/>
    <col min="8453" max="8453" width="4.28515625" style="100" customWidth="1"/>
    <col min="8454" max="8454" width="6.42578125" style="100" customWidth="1"/>
    <col min="8455" max="8455" width="4.42578125" style="100" customWidth="1"/>
    <col min="8456" max="8456" width="6.5703125" style="100" customWidth="1"/>
    <col min="8457" max="8457" width="4.28515625" style="100" customWidth="1"/>
    <col min="8458" max="8458" width="8.42578125" style="100" bestFit="1" customWidth="1"/>
    <col min="8459" max="8459" width="11" style="100" bestFit="1" customWidth="1"/>
    <col min="8460" max="8460" width="6.42578125" style="100" customWidth="1"/>
    <col min="8461" max="8461" width="7.140625" style="100" bestFit="1" customWidth="1"/>
    <col min="8462" max="8462" width="8.42578125" style="100" bestFit="1" customWidth="1"/>
    <col min="8463" max="8463" width="8.85546875" style="100" bestFit="1" customWidth="1"/>
    <col min="8464" max="8464" width="6.5703125" style="100" customWidth="1"/>
    <col min="8465" max="8465" width="11.28515625" style="100" bestFit="1" customWidth="1"/>
    <col min="8466" max="8466" width="0.85546875" style="100" customWidth="1"/>
    <col min="8467" max="8467" width="6.7109375" style="100" customWidth="1"/>
    <col min="8468" max="8468" width="5.85546875" style="100" customWidth="1"/>
    <col min="8469" max="8479" width="6.7109375" style="100" customWidth="1"/>
    <col min="8480" max="8480" width="9.85546875" style="100" bestFit="1" customWidth="1"/>
    <col min="8481" max="8481" width="6.7109375" style="100" customWidth="1"/>
    <col min="8482" max="8704" width="9.140625" style="100"/>
    <col min="8705" max="8705" width="6.28515625" style="100" customWidth="1"/>
    <col min="8706" max="8706" width="6.42578125" style="100" customWidth="1"/>
    <col min="8707" max="8707" width="4.28515625" style="100" customWidth="1"/>
    <col min="8708" max="8708" width="6.5703125" style="100" customWidth="1"/>
    <col min="8709" max="8709" width="4.28515625" style="100" customWidth="1"/>
    <col min="8710" max="8710" width="6.42578125" style="100" customWidth="1"/>
    <col min="8711" max="8711" width="4.42578125" style="100" customWidth="1"/>
    <col min="8712" max="8712" width="6.5703125" style="100" customWidth="1"/>
    <col min="8713" max="8713" width="4.28515625" style="100" customWidth="1"/>
    <col min="8714" max="8714" width="8.42578125" style="100" bestFit="1" customWidth="1"/>
    <col min="8715" max="8715" width="11" style="100" bestFit="1" customWidth="1"/>
    <col min="8716" max="8716" width="6.42578125" style="100" customWidth="1"/>
    <col min="8717" max="8717" width="7.140625" style="100" bestFit="1" customWidth="1"/>
    <col min="8718" max="8718" width="8.42578125" style="100" bestFit="1" customWidth="1"/>
    <col min="8719" max="8719" width="8.85546875" style="100" bestFit="1" customWidth="1"/>
    <col min="8720" max="8720" width="6.5703125" style="100" customWidth="1"/>
    <col min="8721" max="8721" width="11.28515625" style="100" bestFit="1" customWidth="1"/>
    <col min="8722" max="8722" width="0.85546875" style="100" customWidth="1"/>
    <col min="8723" max="8723" width="6.7109375" style="100" customWidth="1"/>
    <col min="8724" max="8724" width="5.85546875" style="100" customWidth="1"/>
    <col min="8725" max="8735" width="6.7109375" style="100" customWidth="1"/>
    <col min="8736" max="8736" width="9.85546875" style="100" bestFit="1" customWidth="1"/>
    <col min="8737" max="8737" width="6.7109375" style="100" customWidth="1"/>
    <col min="8738" max="8960" width="9.140625" style="100"/>
    <col min="8961" max="8961" width="6.28515625" style="100" customWidth="1"/>
    <col min="8962" max="8962" width="6.42578125" style="100" customWidth="1"/>
    <col min="8963" max="8963" width="4.28515625" style="100" customWidth="1"/>
    <col min="8964" max="8964" width="6.5703125" style="100" customWidth="1"/>
    <col min="8965" max="8965" width="4.28515625" style="100" customWidth="1"/>
    <col min="8966" max="8966" width="6.42578125" style="100" customWidth="1"/>
    <col min="8967" max="8967" width="4.42578125" style="100" customWidth="1"/>
    <col min="8968" max="8968" width="6.5703125" style="100" customWidth="1"/>
    <col min="8969" max="8969" width="4.28515625" style="100" customWidth="1"/>
    <col min="8970" max="8970" width="8.42578125" style="100" bestFit="1" customWidth="1"/>
    <col min="8971" max="8971" width="11" style="100" bestFit="1" customWidth="1"/>
    <col min="8972" max="8972" width="6.42578125" style="100" customWidth="1"/>
    <col min="8973" max="8973" width="7.140625" style="100" bestFit="1" customWidth="1"/>
    <col min="8974" max="8974" width="8.42578125" style="100" bestFit="1" customWidth="1"/>
    <col min="8975" max="8975" width="8.85546875" style="100" bestFit="1" customWidth="1"/>
    <col min="8976" max="8976" width="6.5703125" style="100" customWidth="1"/>
    <col min="8977" max="8977" width="11.28515625" style="100" bestFit="1" customWidth="1"/>
    <col min="8978" max="8978" width="0.85546875" style="100" customWidth="1"/>
    <col min="8979" max="8979" width="6.7109375" style="100" customWidth="1"/>
    <col min="8980" max="8980" width="5.85546875" style="100" customWidth="1"/>
    <col min="8981" max="8991" width="6.7109375" style="100" customWidth="1"/>
    <col min="8992" max="8992" width="9.85546875" style="100" bestFit="1" customWidth="1"/>
    <col min="8993" max="8993" width="6.7109375" style="100" customWidth="1"/>
    <col min="8994" max="9216" width="9.140625" style="100"/>
    <col min="9217" max="9217" width="6.28515625" style="100" customWidth="1"/>
    <col min="9218" max="9218" width="6.42578125" style="100" customWidth="1"/>
    <col min="9219" max="9219" width="4.28515625" style="100" customWidth="1"/>
    <col min="9220" max="9220" width="6.5703125" style="100" customWidth="1"/>
    <col min="9221" max="9221" width="4.28515625" style="100" customWidth="1"/>
    <col min="9222" max="9222" width="6.42578125" style="100" customWidth="1"/>
    <col min="9223" max="9223" width="4.42578125" style="100" customWidth="1"/>
    <col min="9224" max="9224" width="6.5703125" style="100" customWidth="1"/>
    <col min="9225" max="9225" width="4.28515625" style="100" customWidth="1"/>
    <col min="9226" max="9226" width="8.42578125" style="100" bestFit="1" customWidth="1"/>
    <col min="9227" max="9227" width="11" style="100" bestFit="1" customWidth="1"/>
    <col min="9228" max="9228" width="6.42578125" style="100" customWidth="1"/>
    <col min="9229" max="9229" width="7.140625" style="100" bestFit="1" customWidth="1"/>
    <col min="9230" max="9230" width="8.42578125" style="100" bestFit="1" customWidth="1"/>
    <col min="9231" max="9231" width="8.85546875" style="100" bestFit="1" customWidth="1"/>
    <col min="9232" max="9232" width="6.5703125" style="100" customWidth="1"/>
    <col min="9233" max="9233" width="11.28515625" style="100" bestFit="1" customWidth="1"/>
    <col min="9234" max="9234" width="0.85546875" style="100" customWidth="1"/>
    <col min="9235" max="9235" width="6.7109375" style="100" customWidth="1"/>
    <col min="9236" max="9236" width="5.85546875" style="100" customWidth="1"/>
    <col min="9237" max="9247" width="6.7109375" style="100" customWidth="1"/>
    <col min="9248" max="9248" width="9.85546875" style="100" bestFit="1" customWidth="1"/>
    <col min="9249" max="9249" width="6.7109375" style="100" customWidth="1"/>
    <col min="9250" max="9472" width="9.140625" style="100"/>
    <col min="9473" max="9473" width="6.28515625" style="100" customWidth="1"/>
    <col min="9474" max="9474" width="6.42578125" style="100" customWidth="1"/>
    <col min="9475" max="9475" width="4.28515625" style="100" customWidth="1"/>
    <col min="9476" max="9476" width="6.5703125" style="100" customWidth="1"/>
    <col min="9477" max="9477" width="4.28515625" style="100" customWidth="1"/>
    <col min="9478" max="9478" width="6.42578125" style="100" customWidth="1"/>
    <col min="9479" max="9479" width="4.42578125" style="100" customWidth="1"/>
    <col min="9480" max="9480" width="6.5703125" style="100" customWidth="1"/>
    <col min="9481" max="9481" width="4.28515625" style="100" customWidth="1"/>
    <col min="9482" max="9482" width="8.42578125" style="100" bestFit="1" customWidth="1"/>
    <col min="9483" max="9483" width="11" style="100" bestFit="1" customWidth="1"/>
    <col min="9484" max="9484" width="6.42578125" style="100" customWidth="1"/>
    <col min="9485" max="9485" width="7.140625" style="100" bestFit="1" customWidth="1"/>
    <col min="9486" max="9486" width="8.42578125" style="100" bestFit="1" customWidth="1"/>
    <col min="9487" max="9487" width="8.85546875" style="100" bestFit="1" customWidth="1"/>
    <col min="9488" max="9488" width="6.5703125" style="100" customWidth="1"/>
    <col min="9489" max="9489" width="11.28515625" style="100" bestFit="1" customWidth="1"/>
    <col min="9490" max="9490" width="0.85546875" style="100" customWidth="1"/>
    <col min="9491" max="9491" width="6.7109375" style="100" customWidth="1"/>
    <col min="9492" max="9492" width="5.85546875" style="100" customWidth="1"/>
    <col min="9493" max="9503" width="6.7109375" style="100" customWidth="1"/>
    <col min="9504" max="9504" width="9.85546875" style="100" bestFit="1" customWidth="1"/>
    <col min="9505" max="9505" width="6.7109375" style="100" customWidth="1"/>
    <col min="9506" max="9728" width="9.140625" style="100"/>
    <col min="9729" max="9729" width="6.28515625" style="100" customWidth="1"/>
    <col min="9730" max="9730" width="6.42578125" style="100" customWidth="1"/>
    <col min="9731" max="9731" width="4.28515625" style="100" customWidth="1"/>
    <col min="9732" max="9732" width="6.5703125" style="100" customWidth="1"/>
    <col min="9733" max="9733" width="4.28515625" style="100" customWidth="1"/>
    <col min="9734" max="9734" width="6.42578125" style="100" customWidth="1"/>
    <col min="9735" max="9735" width="4.42578125" style="100" customWidth="1"/>
    <col min="9736" max="9736" width="6.5703125" style="100" customWidth="1"/>
    <col min="9737" max="9737" width="4.28515625" style="100" customWidth="1"/>
    <col min="9738" max="9738" width="8.42578125" style="100" bestFit="1" customWidth="1"/>
    <col min="9739" max="9739" width="11" style="100" bestFit="1" customWidth="1"/>
    <col min="9740" max="9740" width="6.42578125" style="100" customWidth="1"/>
    <col min="9741" max="9741" width="7.140625" style="100" bestFit="1" customWidth="1"/>
    <col min="9742" max="9742" width="8.42578125" style="100" bestFit="1" customWidth="1"/>
    <col min="9743" max="9743" width="8.85546875" style="100" bestFit="1" customWidth="1"/>
    <col min="9744" max="9744" width="6.5703125" style="100" customWidth="1"/>
    <col min="9745" max="9745" width="11.28515625" style="100" bestFit="1" customWidth="1"/>
    <col min="9746" max="9746" width="0.85546875" style="100" customWidth="1"/>
    <col min="9747" max="9747" width="6.7109375" style="100" customWidth="1"/>
    <col min="9748" max="9748" width="5.85546875" style="100" customWidth="1"/>
    <col min="9749" max="9759" width="6.7109375" style="100" customWidth="1"/>
    <col min="9760" max="9760" width="9.85546875" style="100" bestFit="1" customWidth="1"/>
    <col min="9761" max="9761" width="6.7109375" style="100" customWidth="1"/>
    <col min="9762" max="9984" width="9.140625" style="100"/>
    <col min="9985" max="9985" width="6.28515625" style="100" customWidth="1"/>
    <col min="9986" max="9986" width="6.42578125" style="100" customWidth="1"/>
    <col min="9987" max="9987" width="4.28515625" style="100" customWidth="1"/>
    <col min="9988" max="9988" width="6.5703125" style="100" customWidth="1"/>
    <col min="9989" max="9989" width="4.28515625" style="100" customWidth="1"/>
    <col min="9990" max="9990" width="6.42578125" style="100" customWidth="1"/>
    <col min="9991" max="9991" width="4.42578125" style="100" customWidth="1"/>
    <col min="9992" max="9992" width="6.5703125" style="100" customWidth="1"/>
    <col min="9993" max="9993" width="4.28515625" style="100" customWidth="1"/>
    <col min="9994" max="9994" width="8.42578125" style="100" bestFit="1" customWidth="1"/>
    <col min="9995" max="9995" width="11" style="100" bestFit="1" customWidth="1"/>
    <col min="9996" max="9996" width="6.42578125" style="100" customWidth="1"/>
    <col min="9997" max="9997" width="7.140625" style="100" bestFit="1" customWidth="1"/>
    <col min="9998" max="9998" width="8.42578125" style="100" bestFit="1" customWidth="1"/>
    <col min="9999" max="9999" width="8.85546875" style="100" bestFit="1" customWidth="1"/>
    <col min="10000" max="10000" width="6.5703125" style="100" customWidth="1"/>
    <col min="10001" max="10001" width="11.28515625" style="100" bestFit="1" customWidth="1"/>
    <col min="10002" max="10002" width="0.85546875" style="100" customWidth="1"/>
    <col min="10003" max="10003" width="6.7109375" style="100" customWidth="1"/>
    <col min="10004" max="10004" width="5.85546875" style="100" customWidth="1"/>
    <col min="10005" max="10015" width="6.7109375" style="100" customWidth="1"/>
    <col min="10016" max="10016" width="9.85546875" style="100" bestFit="1" customWidth="1"/>
    <col min="10017" max="10017" width="6.7109375" style="100" customWidth="1"/>
    <col min="10018" max="10240" width="9.140625" style="100"/>
    <col min="10241" max="10241" width="6.28515625" style="100" customWidth="1"/>
    <col min="10242" max="10242" width="6.42578125" style="100" customWidth="1"/>
    <col min="10243" max="10243" width="4.28515625" style="100" customWidth="1"/>
    <col min="10244" max="10244" width="6.5703125" style="100" customWidth="1"/>
    <col min="10245" max="10245" width="4.28515625" style="100" customWidth="1"/>
    <col min="10246" max="10246" width="6.42578125" style="100" customWidth="1"/>
    <col min="10247" max="10247" width="4.42578125" style="100" customWidth="1"/>
    <col min="10248" max="10248" width="6.5703125" style="100" customWidth="1"/>
    <col min="10249" max="10249" width="4.28515625" style="100" customWidth="1"/>
    <col min="10250" max="10250" width="8.42578125" style="100" bestFit="1" customWidth="1"/>
    <col min="10251" max="10251" width="11" style="100" bestFit="1" customWidth="1"/>
    <col min="10252" max="10252" width="6.42578125" style="100" customWidth="1"/>
    <col min="10253" max="10253" width="7.140625" style="100" bestFit="1" customWidth="1"/>
    <col min="10254" max="10254" width="8.42578125" style="100" bestFit="1" customWidth="1"/>
    <col min="10255" max="10255" width="8.85546875" style="100" bestFit="1" customWidth="1"/>
    <col min="10256" max="10256" width="6.5703125" style="100" customWidth="1"/>
    <col min="10257" max="10257" width="11.28515625" style="100" bestFit="1" customWidth="1"/>
    <col min="10258" max="10258" width="0.85546875" style="100" customWidth="1"/>
    <col min="10259" max="10259" width="6.7109375" style="100" customWidth="1"/>
    <col min="10260" max="10260" width="5.85546875" style="100" customWidth="1"/>
    <col min="10261" max="10271" width="6.7109375" style="100" customWidth="1"/>
    <col min="10272" max="10272" width="9.85546875" style="100" bestFit="1" customWidth="1"/>
    <col min="10273" max="10273" width="6.7109375" style="100" customWidth="1"/>
    <col min="10274" max="10496" width="9.140625" style="100"/>
    <col min="10497" max="10497" width="6.28515625" style="100" customWidth="1"/>
    <col min="10498" max="10498" width="6.42578125" style="100" customWidth="1"/>
    <col min="10499" max="10499" width="4.28515625" style="100" customWidth="1"/>
    <col min="10500" max="10500" width="6.5703125" style="100" customWidth="1"/>
    <col min="10501" max="10501" width="4.28515625" style="100" customWidth="1"/>
    <col min="10502" max="10502" width="6.42578125" style="100" customWidth="1"/>
    <col min="10503" max="10503" width="4.42578125" style="100" customWidth="1"/>
    <col min="10504" max="10504" width="6.5703125" style="100" customWidth="1"/>
    <col min="10505" max="10505" width="4.28515625" style="100" customWidth="1"/>
    <col min="10506" max="10506" width="8.42578125" style="100" bestFit="1" customWidth="1"/>
    <col min="10507" max="10507" width="11" style="100" bestFit="1" customWidth="1"/>
    <col min="10508" max="10508" width="6.42578125" style="100" customWidth="1"/>
    <col min="10509" max="10509" width="7.140625" style="100" bestFit="1" customWidth="1"/>
    <col min="10510" max="10510" width="8.42578125" style="100" bestFit="1" customWidth="1"/>
    <col min="10511" max="10511" width="8.85546875" style="100" bestFit="1" customWidth="1"/>
    <col min="10512" max="10512" width="6.5703125" style="100" customWidth="1"/>
    <col min="10513" max="10513" width="11.28515625" style="100" bestFit="1" customWidth="1"/>
    <col min="10514" max="10514" width="0.85546875" style="100" customWidth="1"/>
    <col min="10515" max="10515" width="6.7109375" style="100" customWidth="1"/>
    <col min="10516" max="10516" width="5.85546875" style="100" customWidth="1"/>
    <col min="10517" max="10527" width="6.7109375" style="100" customWidth="1"/>
    <col min="10528" max="10528" width="9.85546875" style="100" bestFit="1" customWidth="1"/>
    <col min="10529" max="10529" width="6.7109375" style="100" customWidth="1"/>
    <col min="10530" max="10752" width="9.140625" style="100"/>
    <col min="10753" max="10753" width="6.28515625" style="100" customWidth="1"/>
    <col min="10754" max="10754" width="6.42578125" style="100" customWidth="1"/>
    <col min="10755" max="10755" width="4.28515625" style="100" customWidth="1"/>
    <col min="10756" max="10756" width="6.5703125" style="100" customWidth="1"/>
    <col min="10757" max="10757" width="4.28515625" style="100" customWidth="1"/>
    <col min="10758" max="10758" width="6.42578125" style="100" customWidth="1"/>
    <col min="10759" max="10759" width="4.42578125" style="100" customWidth="1"/>
    <col min="10760" max="10760" width="6.5703125" style="100" customWidth="1"/>
    <col min="10761" max="10761" width="4.28515625" style="100" customWidth="1"/>
    <col min="10762" max="10762" width="8.42578125" style="100" bestFit="1" customWidth="1"/>
    <col min="10763" max="10763" width="11" style="100" bestFit="1" customWidth="1"/>
    <col min="10764" max="10764" width="6.42578125" style="100" customWidth="1"/>
    <col min="10765" max="10765" width="7.140625" style="100" bestFit="1" customWidth="1"/>
    <col min="10766" max="10766" width="8.42578125" style="100" bestFit="1" customWidth="1"/>
    <col min="10767" max="10767" width="8.85546875" style="100" bestFit="1" customWidth="1"/>
    <col min="10768" max="10768" width="6.5703125" style="100" customWidth="1"/>
    <col min="10769" max="10769" width="11.28515625" style="100" bestFit="1" customWidth="1"/>
    <col min="10770" max="10770" width="0.85546875" style="100" customWidth="1"/>
    <col min="10771" max="10771" width="6.7109375" style="100" customWidth="1"/>
    <col min="10772" max="10772" width="5.85546875" style="100" customWidth="1"/>
    <col min="10773" max="10783" width="6.7109375" style="100" customWidth="1"/>
    <col min="10784" max="10784" width="9.85546875" style="100" bestFit="1" customWidth="1"/>
    <col min="10785" max="10785" width="6.7109375" style="100" customWidth="1"/>
    <col min="10786" max="11008" width="9.140625" style="100"/>
    <col min="11009" max="11009" width="6.28515625" style="100" customWidth="1"/>
    <col min="11010" max="11010" width="6.42578125" style="100" customWidth="1"/>
    <col min="11011" max="11011" width="4.28515625" style="100" customWidth="1"/>
    <col min="11012" max="11012" width="6.5703125" style="100" customWidth="1"/>
    <col min="11013" max="11013" width="4.28515625" style="100" customWidth="1"/>
    <col min="11014" max="11014" width="6.42578125" style="100" customWidth="1"/>
    <col min="11015" max="11015" width="4.42578125" style="100" customWidth="1"/>
    <col min="11016" max="11016" width="6.5703125" style="100" customWidth="1"/>
    <col min="11017" max="11017" width="4.28515625" style="100" customWidth="1"/>
    <col min="11018" max="11018" width="8.42578125" style="100" bestFit="1" customWidth="1"/>
    <col min="11019" max="11019" width="11" style="100" bestFit="1" customWidth="1"/>
    <col min="11020" max="11020" width="6.42578125" style="100" customWidth="1"/>
    <col min="11021" max="11021" width="7.140625" style="100" bestFit="1" customWidth="1"/>
    <col min="11022" max="11022" width="8.42578125" style="100" bestFit="1" customWidth="1"/>
    <col min="11023" max="11023" width="8.85546875" style="100" bestFit="1" customWidth="1"/>
    <col min="11024" max="11024" width="6.5703125" style="100" customWidth="1"/>
    <col min="11025" max="11025" width="11.28515625" style="100" bestFit="1" customWidth="1"/>
    <col min="11026" max="11026" width="0.85546875" style="100" customWidth="1"/>
    <col min="11027" max="11027" width="6.7109375" style="100" customWidth="1"/>
    <col min="11028" max="11028" width="5.85546875" style="100" customWidth="1"/>
    <col min="11029" max="11039" width="6.7109375" style="100" customWidth="1"/>
    <col min="11040" max="11040" width="9.85546875" style="100" bestFit="1" customWidth="1"/>
    <col min="11041" max="11041" width="6.7109375" style="100" customWidth="1"/>
    <col min="11042" max="11264" width="9.140625" style="100"/>
    <col min="11265" max="11265" width="6.28515625" style="100" customWidth="1"/>
    <col min="11266" max="11266" width="6.42578125" style="100" customWidth="1"/>
    <col min="11267" max="11267" width="4.28515625" style="100" customWidth="1"/>
    <col min="11268" max="11268" width="6.5703125" style="100" customWidth="1"/>
    <col min="11269" max="11269" width="4.28515625" style="100" customWidth="1"/>
    <col min="11270" max="11270" width="6.42578125" style="100" customWidth="1"/>
    <col min="11271" max="11271" width="4.42578125" style="100" customWidth="1"/>
    <col min="11272" max="11272" width="6.5703125" style="100" customWidth="1"/>
    <col min="11273" max="11273" width="4.28515625" style="100" customWidth="1"/>
    <col min="11274" max="11274" width="8.42578125" style="100" bestFit="1" customWidth="1"/>
    <col min="11275" max="11275" width="11" style="100" bestFit="1" customWidth="1"/>
    <col min="11276" max="11276" width="6.42578125" style="100" customWidth="1"/>
    <col min="11277" max="11277" width="7.140625" style="100" bestFit="1" customWidth="1"/>
    <col min="11278" max="11278" width="8.42578125" style="100" bestFit="1" customWidth="1"/>
    <col min="11279" max="11279" width="8.85546875" style="100" bestFit="1" customWidth="1"/>
    <col min="11280" max="11280" width="6.5703125" style="100" customWidth="1"/>
    <col min="11281" max="11281" width="11.28515625" style="100" bestFit="1" customWidth="1"/>
    <col min="11282" max="11282" width="0.85546875" style="100" customWidth="1"/>
    <col min="11283" max="11283" width="6.7109375" style="100" customWidth="1"/>
    <col min="11284" max="11284" width="5.85546875" style="100" customWidth="1"/>
    <col min="11285" max="11295" width="6.7109375" style="100" customWidth="1"/>
    <col min="11296" max="11296" width="9.85546875" style="100" bestFit="1" customWidth="1"/>
    <col min="11297" max="11297" width="6.7109375" style="100" customWidth="1"/>
    <col min="11298" max="11520" width="9.140625" style="100"/>
    <col min="11521" max="11521" width="6.28515625" style="100" customWidth="1"/>
    <col min="11522" max="11522" width="6.42578125" style="100" customWidth="1"/>
    <col min="11523" max="11523" width="4.28515625" style="100" customWidth="1"/>
    <col min="11524" max="11524" width="6.5703125" style="100" customWidth="1"/>
    <col min="11525" max="11525" width="4.28515625" style="100" customWidth="1"/>
    <col min="11526" max="11526" width="6.42578125" style="100" customWidth="1"/>
    <col min="11527" max="11527" width="4.42578125" style="100" customWidth="1"/>
    <col min="11528" max="11528" width="6.5703125" style="100" customWidth="1"/>
    <col min="11529" max="11529" width="4.28515625" style="100" customWidth="1"/>
    <col min="11530" max="11530" width="8.42578125" style="100" bestFit="1" customWidth="1"/>
    <col min="11531" max="11531" width="11" style="100" bestFit="1" customWidth="1"/>
    <col min="11532" max="11532" width="6.42578125" style="100" customWidth="1"/>
    <col min="11533" max="11533" width="7.140625" style="100" bestFit="1" customWidth="1"/>
    <col min="11534" max="11534" width="8.42578125" style="100" bestFit="1" customWidth="1"/>
    <col min="11535" max="11535" width="8.85546875" style="100" bestFit="1" customWidth="1"/>
    <col min="11536" max="11536" width="6.5703125" style="100" customWidth="1"/>
    <col min="11537" max="11537" width="11.28515625" style="100" bestFit="1" customWidth="1"/>
    <col min="11538" max="11538" width="0.85546875" style="100" customWidth="1"/>
    <col min="11539" max="11539" width="6.7109375" style="100" customWidth="1"/>
    <col min="11540" max="11540" width="5.85546875" style="100" customWidth="1"/>
    <col min="11541" max="11551" width="6.7109375" style="100" customWidth="1"/>
    <col min="11552" max="11552" width="9.85546875" style="100" bestFit="1" customWidth="1"/>
    <col min="11553" max="11553" width="6.7109375" style="100" customWidth="1"/>
    <col min="11554" max="11776" width="9.140625" style="100"/>
    <col min="11777" max="11777" width="6.28515625" style="100" customWidth="1"/>
    <col min="11778" max="11778" width="6.42578125" style="100" customWidth="1"/>
    <col min="11779" max="11779" width="4.28515625" style="100" customWidth="1"/>
    <col min="11780" max="11780" width="6.5703125" style="100" customWidth="1"/>
    <col min="11781" max="11781" width="4.28515625" style="100" customWidth="1"/>
    <col min="11782" max="11782" width="6.42578125" style="100" customWidth="1"/>
    <col min="11783" max="11783" width="4.42578125" style="100" customWidth="1"/>
    <col min="11784" max="11784" width="6.5703125" style="100" customWidth="1"/>
    <col min="11785" max="11785" width="4.28515625" style="100" customWidth="1"/>
    <col min="11786" max="11786" width="8.42578125" style="100" bestFit="1" customWidth="1"/>
    <col min="11787" max="11787" width="11" style="100" bestFit="1" customWidth="1"/>
    <col min="11788" max="11788" width="6.42578125" style="100" customWidth="1"/>
    <col min="11789" max="11789" width="7.140625" style="100" bestFit="1" customWidth="1"/>
    <col min="11790" max="11790" width="8.42578125" style="100" bestFit="1" customWidth="1"/>
    <col min="11791" max="11791" width="8.85546875" style="100" bestFit="1" customWidth="1"/>
    <col min="11792" max="11792" width="6.5703125" style="100" customWidth="1"/>
    <col min="11793" max="11793" width="11.28515625" style="100" bestFit="1" customWidth="1"/>
    <col min="11794" max="11794" width="0.85546875" style="100" customWidth="1"/>
    <col min="11795" max="11795" width="6.7109375" style="100" customWidth="1"/>
    <col min="11796" max="11796" width="5.85546875" style="100" customWidth="1"/>
    <col min="11797" max="11807" width="6.7109375" style="100" customWidth="1"/>
    <col min="11808" max="11808" width="9.85546875" style="100" bestFit="1" customWidth="1"/>
    <col min="11809" max="11809" width="6.7109375" style="100" customWidth="1"/>
    <col min="11810" max="12032" width="9.140625" style="100"/>
    <col min="12033" max="12033" width="6.28515625" style="100" customWidth="1"/>
    <col min="12034" max="12034" width="6.42578125" style="100" customWidth="1"/>
    <col min="12035" max="12035" width="4.28515625" style="100" customWidth="1"/>
    <col min="12036" max="12036" width="6.5703125" style="100" customWidth="1"/>
    <col min="12037" max="12037" width="4.28515625" style="100" customWidth="1"/>
    <col min="12038" max="12038" width="6.42578125" style="100" customWidth="1"/>
    <col min="12039" max="12039" width="4.42578125" style="100" customWidth="1"/>
    <col min="12040" max="12040" width="6.5703125" style="100" customWidth="1"/>
    <col min="12041" max="12041" width="4.28515625" style="100" customWidth="1"/>
    <col min="12042" max="12042" width="8.42578125" style="100" bestFit="1" customWidth="1"/>
    <col min="12043" max="12043" width="11" style="100" bestFit="1" customWidth="1"/>
    <col min="12044" max="12044" width="6.42578125" style="100" customWidth="1"/>
    <col min="12045" max="12045" width="7.140625" style="100" bestFit="1" customWidth="1"/>
    <col min="12046" max="12046" width="8.42578125" style="100" bestFit="1" customWidth="1"/>
    <col min="12047" max="12047" width="8.85546875" style="100" bestFit="1" customWidth="1"/>
    <col min="12048" max="12048" width="6.5703125" style="100" customWidth="1"/>
    <col min="12049" max="12049" width="11.28515625" style="100" bestFit="1" customWidth="1"/>
    <col min="12050" max="12050" width="0.85546875" style="100" customWidth="1"/>
    <col min="12051" max="12051" width="6.7109375" style="100" customWidth="1"/>
    <col min="12052" max="12052" width="5.85546875" style="100" customWidth="1"/>
    <col min="12053" max="12063" width="6.7109375" style="100" customWidth="1"/>
    <col min="12064" max="12064" width="9.85546875" style="100" bestFit="1" customWidth="1"/>
    <col min="12065" max="12065" width="6.7109375" style="100" customWidth="1"/>
    <col min="12066" max="12288" width="9.140625" style="100"/>
    <col min="12289" max="12289" width="6.28515625" style="100" customWidth="1"/>
    <col min="12290" max="12290" width="6.42578125" style="100" customWidth="1"/>
    <col min="12291" max="12291" width="4.28515625" style="100" customWidth="1"/>
    <col min="12292" max="12292" width="6.5703125" style="100" customWidth="1"/>
    <col min="12293" max="12293" width="4.28515625" style="100" customWidth="1"/>
    <col min="12294" max="12294" width="6.42578125" style="100" customWidth="1"/>
    <col min="12295" max="12295" width="4.42578125" style="100" customWidth="1"/>
    <col min="12296" max="12296" width="6.5703125" style="100" customWidth="1"/>
    <col min="12297" max="12297" width="4.28515625" style="100" customWidth="1"/>
    <col min="12298" max="12298" width="8.42578125" style="100" bestFit="1" customWidth="1"/>
    <col min="12299" max="12299" width="11" style="100" bestFit="1" customWidth="1"/>
    <col min="12300" max="12300" width="6.42578125" style="100" customWidth="1"/>
    <col min="12301" max="12301" width="7.140625" style="100" bestFit="1" customWidth="1"/>
    <col min="12302" max="12302" width="8.42578125" style="100" bestFit="1" customWidth="1"/>
    <col min="12303" max="12303" width="8.85546875" style="100" bestFit="1" customWidth="1"/>
    <col min="12304" max="12304" width="6.5703125" style="100" customWidth="1"/>
    <col min="12305" max="12305" width="11.28515625" style="100" bestFit="1" customWidth="1"/>
    <col min="12306" max="12306" width="0.85546875" style="100" customWidth="1"/>
    <col min="12307" max="12307" width="6.7109375" style="100" customWidth="1"/>
    <col min="12308" max="12308" width="5.85546875" style="100" customWidth="1"/>
    <col min="12309" max="12319" width="6.7109375" style="100" customWidth="1"/>
    <col min="12320" max="12320" width="9.85546875" style="100" bestFit="1" customWidth="1"/>
    <col min="12321" max="12321" width="6.7109375" style="100" customWidth="1"/>
    <col min="12322" max="12544" width="9.140625" style="100"/>
    <col min="12545" max="12545" width="6.28515625" style="100" customWidth="1"/>
    <col min="12546" max="12546" width="6.42578125" style="100" customWidth="1"/>
    <col min="12547" max="12547" width="4.28515625" style="100" customWidth="1"/>
    <col min="12548" max="12548" width="6.5703125" style="100" customWidth="1"/>
    <col min="12549" max="12549" width="4.28515625" style="100" customWidth="1"/>
    <col min="12550" max="12550" width="6.42578125" style="100" customWidth="1"/>
    <col min="12551" max="12551" width="4.42578125" style="100" customWidth="1"/>
    <col min="12552" max="12552" width="6.5703125" style="100" customWidth="1"/>
    <col min="12553" max="12553" width="4.28515625" style="100" customWidth="1"/>
    <col min="12554" max="12554" width="8.42578125" style="100" bestFit="1" customWidth="1"/>
    <col min="12555" max="12555" width="11" style="100" bestFit="1" customWidth="1"/>
    <col min="12556" max="12556" width="6.42578125" style="100" customWidth="1"/>
    <col min="12557" max="12557" width="7.140625" style="100" bestFit="1" customWidth="1"/>
    <col min="12558" max="12558" width="8.42578125" style="100" bestFit="1" customWidth="1"/>
    <col min="12559" max="12559" width="8.85546875" style="100" bestFit="1" customWidth="1"/>
    <col min="12560" max="12560" width="6.5703125" style="100" customWidth="1"/>
    <col min="12561" max="12561" width="11.28515625" style="100" bestFit="1" customWidth="1"/>
    <col min="12562" max="12562" width="0.85546875" style="100" customWidth="1"/>
    <col min="12563" max="12563" width="6.7109375" style="100" customWidth="1"/>
    <col min="12564" max="12564" width="5.85546875" style="100" customWidth="1"/>
    <col min="12565" max="12575" width="6.7109375" style="100" customWidth="1"/>
    <col min="12576" max="12576" width="9.85546875" style="100" bestFit="1" customWidth="1"/>
    <col min="12577" max="12577" width="6.7109375" style="100" customWidth="1"/>
    <col min="12578" max="12800" width="9.140625" style="100"/>
    <col min="12801" max="12801" width="6.28515625" style="100" customWidth="1"/>
    <col min="12802" max="12802" width="6.42578125" style="100" customWidth="1"/>
    <col min="12803" max="12803" width="4.28515625" style="100" customWidth="1"/>
    <col min="12804" max="12804" width="6.5703125" style="100" customWidth="1"/>
    <col min="12805" max="12805" width="4.28515625" style="100" customWidth="1"/>
    <col min="12806" max="12806" width="6.42578125" style="100" customWidth="1"/>
    <col min="12807" max="12807" width="4.42578125" style="100" customWidth="1"/>
    <col min="12808" max="12808" width="6.5703125" style="100" customWidth="1"/>
    <col min="12809" max="12809" width="4.28515625" style="100" customWidth="1"/>
    <col min="12810" max="12810" width="8.42578125" style="100" bestFit="1" customWidth="1"/>
    <col min="12811" max="12811" width="11" style="100" bestFit="1" customWidth="1"/>
    <col min="12812" max="12812" width="6.42578125" style="100" customWidth="1"/>
    <col min="12813" max="12813" width="7.140625" style="100" bestFit="1" customWidth="1"/>
    <col min="12814" max="12814" width="8.42578125" style="100" bestFit="1" customWidth="1"/>
    <col min="12815" max="12815" width="8.85546875" style="100" bestFit="1" customWidth="1"/>
    <col min="12816" max="12816" width="6.5703125" style="100" customWidth="1"/>
    <col min="12817" max="12817" width="11.28515625" style="100" bestFit="1" customWidth="1"/>
    <col min="12818" max="12818" width="0.85546875" style="100" customWidth="1"/>
    <col min="12819" max="12819" width="6.7109375" style="100" customWidth="1"/>
    <col min="12820" max="12820" width="5.85546875" style="100" customWidth="1"/>
    <col min="12821" max="12831" width="6.7109375" style="100" customWidth="1"/>
    <col min="12832" max="12832" width="9.85546875" style="100" bestFit="1" customWidth="1"/>
    <col min="12833" max="12833" width="6.7109375" style="100" customWidth="1"/>
    <col min="12834" max="13056" width="9.140625" style="100"/>
    <col min="13057" max="13057" width="6.28515625" style="100" customWidth="1"/>
    <col min="13058" max="13058" width="6.42578125" style="100" customWidth="1"/>
    <col min="13059" max="13059" width="4.28515625" style="100" customWidth="1"/>
    <col min="13060" max="13060" width="6.5703125" style="100" customWidth="1"/>
    <col min="13061" max="13061" width="4.28515625" style="100" customWidth="1"/>
    <col min="13062" max="13062" width="6.42578125" style="100" customWidth="1"/>
    <col min="13063" max="13063" width="4.42578125" style="100" customWidth="1"/>
    <col min="13064" max="13064" width="6.5703125" style="100" customWidth="1"/>
    <col min="13065" max="13065" width="4.28515625" style="100" customWidth="1"/>
    <col min="13066" max="13066" width="8.42578125" style="100" bestFit="1" customWidth="1"/>
    <col min="13067" max="13067" width="11" style="100" bestFit="1" customWidth="1"/>
    <col min="13068" max="13068" width="6.42578125" style="100" customWidth="1"/>
    <col min="13069" max="13069" width="7.140625" style="100" bestFit="1" customWidth="1"/>
    <col min="13070" max="13070" width="8.42578125" style="100" bestFit="1" customWidth="1"/>
    <col min="13071" max="13071" width="8.85546875" style="100" bestFit="1" customWidth="1"/>
    <col min="13072" max="13072" width="6.5703125" style="100" customWidth="1"/>
    <col min="13073" max="13073" width="11.28515625" style="100" bestFit="1" customWidth="1"/>
    <col min="13074" max="13074" width="0.85546875" style="100" customWidth="1"/>
    <col min="13075" max="13075" width="6.7109375" style="100" customWidth="1"/>
    <col min="13076" max="13076" width="5.85546875" style="100" customWidth="1"/>
    <col min="13077" max="13087" width="6.7109375" style="100" customWidth="1"/>
    <col min="13088" max="13088" width="9.85546875" style="100" bestFit="1" customWidth="1"/>
    <col min="13089" max="13089" width="6.7109375" style="100" customWidth="1"/>
    <col min="13090" max="13312" width="9.140625" style="100"/>
    <col min="13313" max="13313" width="6.28515625" style="100" customWidth="1"/>
    <col min="13314" max="13314" width="6.42578125" style="100" customWidth="1"/>
    <col min="13315" max="13315" width="4.28515625" style="100" customWidth="1"/>
    <col min="13316" max="13316" width="6.5703125" style="100" customWidth="1"/>
    <col min="13317" max="13317" width="4.28515625" style="100" customWidth="1"/>
    <col min="13318" max="13318" width="6.42578125" style="100" customWidth="1"/>
    <col min="13319" max="13319" width="4.42578125" style="100" customWidth="1"/>
    <col min="13320" max="13320" width="6.5703125" style="100" customWidth="1"/>
    <col min="13321" max="13321" width="4.28515625" style="100" customWidth="1"/>
    <col min="13322" max="13322" width="8.42578125" style="100" bestFit="1" customWidth="1"/>
    <col min="13323" max="13323" width="11" style="100" bestFit="1" customWidth="1"/>
    <col min="13324" max="13324" width="6.42578125" style="100" customWidth="1"/>
    <col min="13325" max="13325" width="7.140625" style="100" bestFit="1" customWidth="1"/>
    <col min="13326" max="13326" width="8.42578125" style="100" bestFit="1" customWidth="1"/>
    <col min="13327" max="13327" width="8.85546875" style="100" bestFit="1" customWidth="1"/>
    <col min="13328" max="13328" width="6.5703125" style="100" customWidth="1"/>
    <col min="13329" max="13329" width="11.28515625" style="100" bestFit="1" customWidth="1"/>
    <col min="13330" max="13330" width="0.85546875" style="100" customWidth="1"/>
    <col min="13331" max="13331" width="6.7109375" style="100" customWidth="1"/>
    <col min="13332" max="13332" width="5.85546875" style="100" customWidth="1"/>
    <col min="13333" max="13343" width="6.7109375" style="100" customWidth="1"/>
    <col min="13344" max="13344" width="9.85546875" style="100" bestFit="1" customWidth="1"/>
    <col min="13345" max="13345" width="6.7109375" style="100" customWidth="1"/>
    <col min="13346" max="13568" width="9.140625" style="100"/>
    <col min="13569" max="13569" width="6.28515625" style="100" customWidth="1"/>
    <col min="13570" max="13570" width="6.42578125" style="100" customWidth="1"/>
    <col min="13571" max="13571" width="4.28515625" style="100" customWidth="1"/>
    <col min="13572" max="13572" width="6.5703125" style="100" customWidth="1"/>
    <col min="13573" max="13573" width="4.28515625" style="100" customWidth="1"/>
    <col min="13574" max="13574" width="6.42578125" style="100" customWidth="1"/>
    <col min="13575" max="13575" width="4.42578125" style="100" customWidth="1"/>
    <col min="13576" max="13576" width="6.5703125" style="100" customWidth="1"/>
    <col min="13577" max="13577" width="4.28515625" style="100" customWidth="1"/>
    <col min="13578" max="13578" width="8.42578125" style="100" bestFit="1" customWidth="1"/>
    <col min="13579" max="13579" width="11" style="100" bestFit="1" customWidth="1"/>
    <col min="13580" max="13580" width="6.42578125" style="100" customWidth="1"/>
    <col min="13581" max="13581" width="7.140625" style="100" bestFit="1" customWidth="1"/>
    <col min="13582" max="13582" width="8.42578125" style="100" bestFit="1" customWidth="1"/>
    <col min="13583" max="13583" width="8.85546875" style="100" bestFit="1" customWidth="1"/>
    <col min="13584" max="13584" width="6.5703125" style="100" customWidth="1"/>
    <col min="13585" max="13585" width="11.28515625" style="100" bestFit="1" customWidth="1"/>
    <col min="13586" max="13586" width="0.85546875" style="100" customWidth="1"/>
    <col min="13587" max="13587" width="6.7109375" style="100" customWidth="1"/>
    <col min="13588" max="13588" width="5.85546875" style="100" customWidth="1"/>
    <col min="13589" max="13599" width="6.7109375" style="100" customWidth="1"/>
    <col min="13600" max="13600" width="9.85546875" style="100" bestFit="1" customWidth="1"/>
    <col min="13601" max="13601" width="6.7109375" style="100" customWidth="1"/>
    <col min="13602" max="13824" width="9.140625" style="100"/>
    <col min="13825" max="13825" width="6.28515625" style="100" customWidth="1"/>
    <col min="13826" max="13826" width="6.42578125" style="100" customWidth="1"/>
    <col min="13827" max="13827" width="4.28515625" style="100" customWidth="1"/>
    <col min="13828" max="13828" width="6.5703125" style="100" customWidth="1"/>
    <col min="13829" max="13829" width="4.28515625" style="100" customWidth="1"/>
    <col min="13830" max="13830" width="6.42578125" style="100" customWidth="1"/>
    <col min="13831" max="13831" width="4.42578125" style="100" customWidth="1"/>
    <col min="13832" max="13832" width="6.5703125" style="100" customWidth="1"/>
    <col min="13833" max="13833" width="4.28515625" style="100" customWidth="1"/>
    <col min="13834" max="13834" width="8.42578125" style="100" bestFit="1" customWidth="1"/>
    <col min="13835" max="13835" width="11" style="100" bestFit="1" customWidth="1"/>
    <col min="13836" max="13836" width="6.42578125" style="100" customWidth="1"/>
    <col min="13837" max="13837" width="7.140625" style="100" bestFit="1" customWidth="1"/>
    <col min="13838" max="13838" width="8.42578125" style="100" bestFit="1" customWidth="1"/>
    <col min="13839" max="13839" width="8.85546875" style="100" bestFit="1" customWidth="1"/>
    <col min="13840" max="13840" width="6.5703125" style="100" customWidth="1"/>
    <col min="13841" max="13841" width="11.28515625" style="100" bestFit="1" customWidth="1"/>
    <col min="13842" max="13842" width="0.85546875" style="100" customWidth="1"/>
    <col min="13843" max="13843" width="6.7109375" style="100" customWidth="1"/>
    <col min="13844" max="13844" width="5.85546875" style="100" customWidth="1"/>
    <col min="13845" max="13855" width="6.7109375" style="100" customWidth="1"/>
    <col min="13856" max="13856" width="9.85546875" style="100" bestFit="1" customWidth="1"/>
    <col min="13857" max="13857" width="6.7109375" style="100" customWidth="1"/>
    <col min="13858" max="14080" width="9.140625" style="100"/>
    <col min="14081" max="14081" width="6.28515625" style="100" customWidth="1"/>
    <col min="14082" max="14082" width="6.42578125" style="100" customWidth="1"/>
    <col min="14083" max="14083" width="4.28515625" style="100" customWidth="1"/>
    <col min="14084" max="14084" width="6.5703125" style="100" customWidth="1"/>
    <col min="14085" max="14085" width="4.28515625" style="100" customWidth="1"/>
    <col min="14086" max="14086" width="6.42578125" style="100" customWidth="1"/>
    <col min="14087" max="14087" width="4.42578125" style="100" customWidth="1"/>
    <col min="14088" max="14088" width="6.5703125" style="100" customWidth="1"/>
    <col min="14089" max="14089" width="4.28515625" style="100" customWidth="1"/>
    <col min="14090" max="14090" width="8.42578125" style="100" bestFit="1" customWidth="1"/>
    <col min="14091" max="14091" width="11" style="100" bestFit="1" customWidth="1"/>
    <col min="14092" max="14092" width="6.42578125" style="100" customWidth="1"/>
    <col min="14093" max="14093" width="7.140625" style="100" bestFit="1" customWidth="1"/>
    <col min="14094" max="14094" width="8.42578125" style="100" bestFit="1" customWidth="1"/>
    <col min="14095" max="14095" width="8.85546875" style="100" bestFit="1" customWidth="1"/>
    <col min="14096" max="14096" width="6.5703125" style="100" customWidth="1"/>
    <col min="14097" max="14097" width="11.28515625" style="100" bestFit="1" customWidth="1"/>
    <col min="14098" max="14098" width="0.85546875" style="100" customWidth="1"/>
    <col min="14099" max="14099" width="6.7109375" style="100" customWidth="1"/>
    <col min="14100" max="14100" width="5.85546875" style="100" customWidth="1"/>
    <col min="14101" max="14111" width="6.7109375" style="100" customWidth="1"/>
    <col min="14112" max="14112" width="9.85546875" style="100" bestFit="1" customWidth="1"/>
    <col min="14113" max="14113" width="6.7109375" style="100" customWidth="1"/>
    <col min="14114" max="14336" width="9.140625" style="100"/>
    <col min="14337" max="14337" width="6.28515625" style="100" customWidth="1"/>
    <col min="14338" max="14338" width="6.42578125" style="100" customWidth="1"/>
    <col min="14339" max="14339" width="4.28515625" style="100" customWidth="1"/>
    <col min="14340" max="14340" width="6.5703125" style="100" customWidth="1"/>
    <col min="14341" max="14341" width="4.28515625" style="100" customWidth="1"/>
    <col min="14342" max="14342" width="6.42578125" style="100" customWidth="1"/>
    <col min="14343" max="14343" width="4.42578125" style="100" customWidth="1"/>
    <col min="14344" max="14344" width="6.5703125" style="100" customWidth="1"/>
    <col min="14345" max="14345" width="4.28515625" style="100" customWidth="1"/>
    <col min="14346" max="14346" width="8.42578125" style="100" bestFit="1" customWidth="1"/>
    <col min="14347" max="14347" width="11" style="100" bestFit="1" customWidth="1"/>
    <col min="14348" max="14348" width="6.42578125" style="100" customWidth="1"/>
    <col min="14349" max="14349" width="7.140625" style="100" bestFit="1" customWidth="1"/>
    <col min="14350" max="14350" width="8.42578125" style="100" bestFit="1" customWidth="1"/>
    <col min="14351" max="14351" width="8.85546875" style="100" bestFit="1" customWidth="1"/>
    <col min="14352" max="14352" width="6.5703125" style="100" customWidth="1"/>
    <col min="14353" max="14353" width="11.28515625" style="100" bestFit="1" customWidth="1"/>
    <col min="14354" max="14354" width="0.85546875" style="100" customWidth="1"/>
    <col min="14355" max="14355" width="6.7109375" style="100" customWidth="1"/>
    <col min="14356" max="14356" width="5.85546875" style="100" customWidth="1"/>
    <col min="14357" max="14367" width="6.7109375" style="100" customWidth="1"/>
    <col min="14368" max="14368" width="9.85546875" style="100" bestFit="1" customWidth="1"/>
    <col min="14369" max="14369" width="6.7109375" style="100" customWidth="1"/>
    <col min="14370" max="14592" width="9.140625" style="100"/>
    <col min="14593" max="14593" width="6.28515625" style="100" customWidth="1"/>
    <col min="14594" max="14594" width="6.42578125" style="100" customWidth="1"/>
    <col min="14595" max="14595" width="4.28515625" style="100" customWidth="1"/>
    <col min="14596" max="14596" width="6.5703125" style="100" customWidth="1"/>
    <col min="14597" max="14597" width="4.28515625" style="100" customWidth="1"/>
    <col min="14598" max="14598" width="6.42578125" style="100" customWidth="1"/>
    <col min="14599" max="14599" width="4.42578125" style="100" customWidth="1"/>
    <col min="14600" max="14600" width="6.5703125" style="100" customWidth="1"/>
    <col min="14601" max="14601" width="4.28515625" style="100" customWidth="1"/>
    <col min="14602" max="14602" width="8.42578125" style="100" bestFit="1" customWidth="1"/>
    <col min="14603" max="14603" width="11" style="100" bestFit="1" customWidth="1"/>
    <col min="14604" max="14604" width="6.42578125" style="100" customWidth="1"/>
    <col min="14605" max="14605" width="7.140625" style="100" bestFit="1" customWidth="1"/>
    <col min="14606" max="14606" width="8.42578125" style="100" bestFit="1" customWidth="1"/>
    <col min="14607" max="14607" width="8.85546875" style="100" bestFit="1" customWidth="1"/>
    <col min="14608" max="14608" width="6.5703125" style="100" customWidth="1"/>
    <col min="14609" max="14609" width="11.28515625" style="100" bestFit="1" customWidth="1"/>
    <col min="14610" max="14610" width="0.85546875" style="100" customWidth="1"/>
    <col min="14611" max="14611" width="6.7109375" style="100" customWidth="1"/>
    <col min="14612" max="14612" width="5.85546875" style="100" customWidth="1"/>
    <col min="14613" max="14623" width="6.7109375" style="100" customWidth="1"/>
    <col min="14624" max="14624" width="9.85546875" style="100" bestFit="1" customWidth="1"/>
    <col min="14625" max="14625" width="6.7109375" style="100" customWidth="1"/>
    <col min="14626" max="14848" width="9.140625" style="100"/>
    <col min="14849" max="14849" width="6.28515625" style="100" customWidth="1"/>
    <col min="14850" max="14850" width="6.42578125" style="100" customWidth="1"/>
    <col min="14851" max="14851" width="4.28515625" style="100" customWidth="1"/>
    <col min="14852" max="14852" width="6.5703125" style="100" customWidth="1"/>
    <col min="14853" max="14853" width="4.28515625" style="100" customWidth="1"/>
    <col min="14854" max="14854" width="6.42578125" style="100" customWidth="1"/>
    <col min="14855" max="14855" width="4.42578125" style="100" customWidth="1"/>
    <col min="14856" max="14856" width="6.5703125" style="100" customWidth="1"/>
    <col min="14857" max="14857" width="4.28515625" style="100" customWidth="1"/>
    <col min="14858" max="14858" width="8.42578125" style="100" bestFit="1" customWidth="1"/>
    <col min="14859" max="14859" width="11" style="100" bestFit="1" customWidth="1"/>
    <col min="14860" max="14860" width="6.42578125" style="100" customWidth="1"/>
    <col min="14861" max="14861" width="7.140625" style="100" bestFit="1" customWidth="1"/>
    <col min="14862" max="14862" width="8.42578125" style="100" bestFit="1" customWidth="1"/>
    <col min="14863" max="14863" width="8.85546875" style="100" bestFit="1" customWidth="1"/>
    <col min="14864" max="14864" width="6.5703125" style="100" customWidth="1"/>
    <col min="14865" max="14865" width="11.28515625" style="100" bestFit="1" customWidth="1"/>
    <col min="14866" max="14866" width="0.85546875" style="100" customWidth="1"/>
    <col min="14867" max="14867" width="6.7109375" style="100" customWidth="1"/>
    <col min="14868" max="14868" width="5.85546875" style="100" customWidth="1"/>
    <col min="14869" max="14879" width="6.7109375" style="100" customWidth="1"/>
    <col min="14880" max="14880" width="9.85546875" style="100" bestFit="1" customWidth="1"/>
    <col min="14881" max="14881" width="6.7109375" style="100" customWidth="1"/>
    <col min="14882" max="15104" width="9.140625" style="100"/>
    <col min="15105" max="15105" width="6.28515625" style="100" customWidth="1"/>
    <col min="15106" max="15106" width="6.42578125" style="100" customWidth="1"/>
    <col min="15107" max="15107" width="4.28515625" style="100" customWidth="1"/>
    <col min="15108" max="15108" width="6.5703125" style="100" customWidth="1"/>
    <col min="15109" max="15109" width="4.28515625" style="100" customWidth="1"/>
    <col min="15110" max="15110" width="6.42578125" style="100" customWidth="1"/>
    <col min="15111" max="15111" width="4.42578125" style="100" customWidth="1"/>
    <col min="15112" max="15112" width="6.5703125" style="100" customWidth="1"/>
    <col min="15113" max="15113" width="4.28515625" style="100" customWidth="1"/>
    <col min="15114" max="15114" width="8.42578125" style="100" bestFit="1" customWidth="1"/>
    <col min="15115" max="15115" width="11" style="100" bestFit="1" customWidth="1"/>
    <col min="15116" max="15116" width="6.42578125" style="100" customWidth="1"/>
    <col min="15117" max="15117" width="7.140625" style="100" bestFit="1" customWidth="1"/>
    <col min="15118" max="15118" width="8.42578125" style="100" bestFit="1" customWidth="1"/>
    <col min="15119" max="15119" width="8.85546875" style="100" bestFit="1" customWidth="1"/>
    <col min="15120" max="15120" width="6.5703125" style="100" customWidth="1"/>
    <col min="15121" max="15121" width="11.28515625" style="100" bestFit="1" customWidth="1"/>
    <col min="15122" max="15122" width="0.85546875" style="100" customWidth="1"/>
    <col min="15123" max="15123" width="6.7109375" style="100" customWidth="1"/>
    <col min="15124" max="15124" width="5.85546875" style="100" customWidth="1"/>
    <col min="15125" max="15135" width="6.7109375" style="100" customWidth="1"/>
    <col min="15136" max="15136" width="9.85546875" style="100" bestFit="1" customWidth="1"/>
    <col min="15137" max="15137" width="6.7109375" style="100" customWidth="1"/>
    <col min="15138" max="15360" width="9.140625" style="100"/>
    <col min="15361" max="15361" width="6.28515625" style="100" customWidth="1"/>
    <col min="15362" max="15362" width="6.42578125" style="100" customWidth="1"/>
    <col min="15363" max="15363" width="4.28515625" style="100" customWidth="1"/>
    <col min="15364" max="15364" width="6.5703125" style="100" customWidth="1"/>
    <col min="15365" max="15365" width="4.28515625" style="100" customWidth="1"/>
    <col min="15366" max="15366" width="6.42578125" style="100" customWidth="1"/>
    <col min="15367" max="15367" width="4.42578125" style="100" customWidth="1"/>
    <col min="15368" max="15368" width="6.5703125" style="100" customWidth="1"/>
    <col min="15369" max="15369" width="4.28515625" style="100" customWidth="1"/>
    <col min="15370" max="15370" width="8.42578125" style="100" bestFit="1" customWidth="1"/>
    <col min="15371" max="15371" width="11" style="100" bestFit="1" customWidth="1"/>
    <col min="15372" max="15372" width="6.42578125" style="100" customWidth="1"/>
    <col min="15373" max="15373" width="7.140625" style="100" bestFit="1" customWidth="1"/>
    <col min="15374" max="15374" width="8.42578125" style="100" bestFit="1" customWidth="1"/>
    <col min="15375" max="15375" width="8.85546875" style="100" bestFit="1" customWidth="1"/>
    <col min="15376" max="15376" width="6.5703125" style="100" customWidth="1"/>
    <col min="15377" max="15377" width="11.28515625" style="100" bestFit="1" customWidth="1"/>
    <col min="15378" max="15378" width="0.85546875" style="100" customWidth="1"/>
    <col min="15379" max="15379" width="6.7109375" style="100" customWidth="1"/>
    <col min="15380" max="15380" width="5.85546875" style="100" customWidth="1"/>
    <col min="15381" max="15391" width="6.7109375" style="100" customWidth="1"/>
    <col min="15392" max="15392" width="9.85546875" style="100" bestFit="1" customWidth="1"/>
    <col min="15393" max="15393" width="6.7109375" style="100" customWidth="1"/>
    <col min="15394" max="15616" width="9.140625" style="100"/>
    <col min="15617" max="15617" width="6.28515625" style="100" customWidth="1"/>
    <col min="15618" max="15618" width="6.42578125" style="100" customWidth="1"/>
    <col min="15619" max="15619" width="4.28515625" style="100" customWidth="1"/>
    <col min="15620" max="15620" width="6.5703125" style="100" customWidth="1"/>
    <col min="15621" max="15621" width="4.28515625" style="100" customWidth="1"/>
    <col min="15622" max="15622" width="6.42578125" style="100" customWidth="1"/>
    <col min="15623" max="15623" width="4.42578125" style="100" customWidth="1"/>
    <col min="15624" max="15624" width="6.5703125" style="100" customWidth="1"/>
    <col min="15625" max="15625" width="4.28515625" style="100" customWidth="1"/>
    <col min="15626" max="15626" width="8.42578125" style="100" bestFit="1" customWidth="1"/>
    <col min="15627" max="15627" width="11" style="100" bestFit="1" customWidth="1"/>
    <col min="15628" max="15628" width="6.42578125" style="100" customWidth="1"/>
    <col min="15629" max="15629" width="7.140625" style="100" bestFit="1" customWidth="1"/>
    <col min="15630" max="15630" width="8.42578125" style="100" bestFit="1" customWidth="1"/>
    <col min="15631" max="15631" width="8.85546875" style="100" bestFit="1" customWidth="1"/>
    <col min="15632" max="15632" width="6.5703125" style="100" customWidth="1"/>
    <col min="15633" max="15633" width="11.28515625" style="100" bestFit="1" customWidth="1"/>
    <col min="15634" max="15634" width="0.85546875" style="100" customWidth="1"/>
    <col min="15635" max="15635" width="6.7109375" style="100" customWidth="1"/>
    <col min="15636" max="15636" width="5.85546875" style="100" customWidth="1"/>
    <col min="15637" max="15647" width="6.7109375" style="100" customWidth="1"/>
    <col min="15648" max="15648" width="9.85546875" style="100" bestFit="1" customWidth="1"/>
    <col min="15649" max="15649" width="6.7109375" style="100" customWidth="1"/>
    <col min="15650" max="15872" width="9.140625" style="100"/>
    <col min="15873" max="15873" width="6.28515625" style="100" customWidth="1"/>
    <col min="15874" max="15874" width="6.42578125" style="100" customWidth="1"/>
    <col min="15875" max="15875" width="4.28515625" style="100" customWidth="1"/>
    <col min="15876" max="15876" width="6.5703125" style="100" customWidth="1"/>
    <col min="15877" max="15877" width="4.28515625" style="100" customWidth="1"/>
    <col min="15878" max="15878" width="6.42578125" style="100" customWidth="1"/>
    <col min="15879" max="15879" width="4.42578125" style="100" customWidth="1"/>
    <col min="15880" max="15880" width="6.5703125" style="100" customWidth="1"/>
    <col min="15881" max="15881" width="4.28515625" style="100" customWidth="1"/>
    <col min="15882" max="15882" width="8.42578125" style="100" bestFit="1" customWidth="1"/>
    <col min="15883" max="15883" width="11" style="100" bestFit="1" customWidth="1"/>
    <col min="15884" max="15884" width="6.42578125" style="100" customWidth="1"/>
    <col min="15885" max="15885" width="7.140625" style="100" bestFit="1" customWidth="1"/>
    <col min="15886" max="15886" width="8.42578125" style="100" bestFit="1" customWidth="1"/>
    <col min="15887" max="15887" width="8.85546875" style="100" bestFit="1" customWidth="1"/>
    <col min="15888" max="15888" width="6.5703125" style="100" customWidth="1"/>
    <col min="15889" max="15889" width="11.28515625" style="100" bestFit="1" customWidth="1"/>
    <col min="15890" max="15890" width="0.85546875" style="100" customWidth="1"/>
    <col min="15891" max="15891" width="6.7109375" style="100" customWidth="1"/>
    <col min="15892" max="15892" width="5.85546875" style="100" customWidth="1"/>
    <col min="15893" max="15903" width="6.7109375" style="100" customWidth="1"/>
    <col min="15904" max="15904" width="9.85546875" style="100" bestFit="1" customWidth="1"/>
    <col min="15905" max="15905" width="6.7109375" style="100" customWidth="1"/>
    <col min="15906" max="16128" width="9.140625" style="100"/>
    <col min="16129" max="16129" width="6.28515625" style="100" customWidth="1"/>
    <col min="16130" max="16130" width="6.42578125" style="100" customWidth="1"/>
    <col min="16131" max="16131" width="4.28515625" style="100" customWidth="1"/>
    <col min="16132" max="16132" width="6.5703125" style="100" customWidth="1"/>
    <col min="16133" max="16133" width="4.28515625" style="100" customWidth="1"/>
    <col min="16134" max="16134" width="6.42578125" style="100" customWidth="1"/>
    <col min="16135" max="16135" width="4.42578125" style="100" customWidth="1"/>
    <col min="16136" max="16136" width="6.5703125" style="100" customWidth="1"/>
    <col min="16137" max="16137" width="4.28515625" style="100" customWidth="1"/>
    <col min="16138" max="16138" width="8.42578125" style="100" bestFit="1" customWidth="1"/>
    <col min="16139" max="16139" width="11" style="100" bestFit="1" customWidth="1"/>
    <col min="16140" max="16140" width="6.42578125" style="100" customWidth="1"/>
    <col min="16141" max="16141" width="7.140625" style="100" bestFit="1" customWidth="1"/>
    <col min="16142" max="16142" width="8.42578125" style="100" bestFit="1" customWidth="1"/>
    <col min="16143" max="16143" width="8.85546875" style="100" bestFit="1" customWidth="1"/>
    <col min="16144" max="16144" width="6.5703125" style="100" customWidth="1"/>
    <col min="16145" max="16145" width="11.28515625" style="100" bestFit="1" customWidth="1"/>
    <col min="16146" max="16146" width="0.85546875" style="100" customWidth="1"/>
    <col min="16147" max="16147" width="6.7109375" style="100" customWidth="1"/>
    <col min="16148" max="16148" width="5.85546875" style="100" customWidth="1"/>
    <col min="16149" max="16159" width="6.7109375" style="100" customWidth="1"/>
    <col min="16160" max="16160" width="9.85546875" style="100" bestFit="1" customWidth="1"/>
    <col min="16161" max="16161" width="6.7109375" style="100" customWidth="1"/>
    <col min="16162" max="16384" width="9.140625" style="100"/>
  </cols>
  <sheetData>
    <row r="1" spans="1:33" ht="24.95" customHeight="1">
      <c r="A1" s="497" t="s">
        <v>211</v>
      </c>
      <c r="B1" s="497"/>
    </row>
    <row r="2" spans="1:33" s="119" customFormat="1" ht="24.95" customHeight="1">
      <c r="A2" s="641" t="s">
        <v>479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2" t="s">
        <v>493</v>
      </c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</row>
    <row r="3" spans="1:33" s="91" customFormat="1" ht="23.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s="426" customFormat="1" ht="15" customHeight="1" thickBot="1">
      <c r="A4" s="425" t="s">
        <v>480</v>
      </c>
      <c r="AG4" s="427" t="s">
        <v>481</v>
      </c>
    </row>
    <row r="5" spans="1:33" s="92" customFormat="1" ht="18" customHeight="1">
      <c r="A5" s="434" t="s">
        <v>215</v>
      </c>
      <c r="B5" s="646" t="s">
        <v>49</v>
      </c>
      <c r="C5" s="647"/>
      <c r="D5" s="647"/>
      <c r="E5" s="647"/>
      <c r="F5" s="647"/>
      <c r="G5" s="647"/>
      <c r="H5" s="647"/>
      <c r="I5" s="650"/>
      <c r="J5" s="646" t="s">
        <v>50</v>
      </c>
      <c r="K5" s="647"/>
      <c r="L5" s="647"/>
      <c r="M5" s="647"/>
      <c r="N5" s="647"/>
      <c r="O5" s="647"/>
      <c r="P5" s="647"/>
      <c r="Q5" s="647"/>
      <c r="R5" s="648" t="s">
        <v>51</v>
      </c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9"/>
      <c r="AF5" s="651" t="s">
        <v>492</v>
      </c>
      <c r="AG5" s="652"/>
    </row>
    <row r="6" spans="1:33" s="92" customFormat="1" ht="18" customHeight="1">
      <c r="A6" s="176"/>
      <c r="B6" s="175"/>
      <c r="C6" s="122"/>
      <c r="D6" s="122"/>
      <c r="E6" s="122"/>
      <c r="F6" s="122"/>
      <c r="G6" s="122"/>
      <c r="H6" s="122"/>
      <c r="I6" s="176"/>
      <c r="J6" s="667" t="s">
        <v>140</v>
      </c>
      <c r="K6" s="659"/>
      <c r="L6" s="667" t="s">
        <v>199</v>
      </c>
      <c r="M6" s="659"/>
      <c r="N6" s="643" t="s">
        <v>483</v>
      </c>
      <c r="O6" s="644"/>
      <c r="P6" s="644"/>
      <c r="Q6" s="644"/>
      <c r="R6" s="645" t="s">
        <v>482</v>
      </c>
      <c r="S6" s="645"/>
      <c r="T6" s="643" t="s">
        <v>200</v>
      </c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62"/>
      <c r="AF6" s="653"/>
      <c r="AG6" s="654"/>
    </row>
    <row r="7" spans="1:33" s="92" customFormat="1" ht="18" customHeight="1">
      <c r="A7" s="93"/>
      <c r="B7" s="658" t="s">
        <v>28</v>
      </c>
      <c r="C7" s="659"/>
      <c r="D7" s="658" t="s">
        <v>118</v>
      </c>
      <c r="E7" s="659"/>
      <c r="F7" s="658" t="s">
        <v>119</v>
      </c>
      <c r="G7" s="659"/>
      <c r="H7" s="658" t="s">
        <v>120</v>
      </c>
      <c r="I7" s="659"/>
      <c r="J7" s="668"/>
      <c r="K7" s="669"/>
      <c r="L7" s="668"/>
      <c r="M7" s="669"/>
      <c r="N7" s="666" t="s">
        <v>121</v>
      </c>
      <c r="O7" s="661"/>
      <c r="P7" s="660" t="s">
        <v>122</v>
      </c>
      <c r="Q7" s="666"/>
      <c r="R7" s="666" t="s">
        <v>123</v>
      </c>
      <c r="S7" s="661"/>
      <c r="T7" s="666" t="s">
        <v>124</v>
      </c>
      <c r="U7" s="661"/>
      <c r="V7" s="660" t="s">
        <v>125</v>
      </c>
      <c r="W7" s="661"/>
      <c r="X7" s="660" t="s">
        <v>126</v>
      </c>
      <c r="Y7" s="661"/>
      <c r="Z7" s="660" t="s">
        <v>127</v>
      </c>
      <c r="AA7" s="661"/>
      <c r="AB7" s="660" t="s">
        <v>128</v>
      </c>
      <c r="AC7" s="661"/>
      <c r="AD7" s="660" t="s">
        <v>129</v>
      </c>
      <c r="AE7" s="661"/>
      <c r="AF7" s="655"/>
      <c r="AG7" s="654"/>
    </row>
    <row r="8" spans="1:33" s="92" customFormat="1" ht="18" customHeight="1">
      <c r="A8" s="93"/>
      <c r="B8" s="663" t="s">
        <v>0</v>
      </c>
      <c r="C8" s="665"/>
      <c r="D8" s="663" t="s">
        <v>130</v>
      </c>
      <c r="E8" s="665"/>
      <c r="F8" s="663" t="s">
        <v>131</v>
      </c>
      <c r="G8" s="665"/>
      <c r="H8" s="663" t="s">
        <v>201</v>
      </c>
      <c r="I8" s="665"/>
      <c r="J8" s="670"/>
      <c r="K8" s="671"/>
      <c r="L8" s="670"/>
      <c r="M8" s="671"/>
      <c r="N8" s="663" t="s">
        <v>132</v>
      </c>
      <c r="O8" s="665"/>
      <c r="P8" s="663" t="s">
        <v>202</v>
      </c>
      <c r="Q8" s="664"/>
      <c r="R8" s="664" t="s">
        <v>133</v>
      </c>
      <c r="S8" s="665"/>
      <c r="T8" s="664" t="s">
        <v>203</v>
      </c>
      <c r="U8" s="665"/>
      <c r="V8" s="663" t="s">
        <v>109</v>
      </c>
      <c r="W8" s="665"/>
      <c r="X8" s="663" t="s">
        <v>134</v>
      </c>
      <c r="Y8" s="665"/>
      <c r="Z8" s="663" t="s">
        <v>135</v>
      </c>
      <c r="AA8" s="665"/>
      <c r="AB8" s="663" t="s">
        <v>136</v>
      </c>
      <c r="AC8" s="665"/>
      <c r="AD8" s="663" t="s">
        <v>30</v>
      </c>
      <c r="AE8" s="665"/>
      <c r="AF8" s="656"/>
      <c r="AG8" s="657"/>
    </row>
    <row r="9" spans="1:33" s="92" customFormat="1" ht="23.25">
      <c r="A9" s="133"/>
      <c r="B9" s="94" t="s">
        <v>137</v>
      </c>
      <c r="C9" s="94" t="s">
        <v>113</v>
      </c>
      <c r="D9" s="94" t="s">
        <v>137</v>
      </c>
      <c r="E9" s="94" t="s">
        <v>113</v>
      </c>
      <c r="F9" s="94" t="s">
        <v>137</v>
      </c>
      <c r="G9" s="94" t="s">
        <v>113</v>
      </c>
      <c r="H9" s="94" t="s">
        <v>137</v>
      </c>
      <c r="I9" s="94" t="s">
        <v>113</v>
      </c>
      <c r="J9" s="94" t="s">
        <v>137</v>
      </c>
      <c r="K9" s="94" t="s">
        <v>113</v>
      </c>
      <c r="L9" s="94" t="s">
        <v>137</v>
      </c>
      <c r="M9" s="94" t="s">
        <v>113</v>
      </c>
      <c r="N9" s="94" t="s">
        <v>137</v>
      </c>
      <c r="O9" s="94" t="s">
        <v>113</v>
      </c>
      <c r="P9" s="94" t="s">
        <v>137</v>
      </c>
      <c r="Q9" s="96" t="s">
        <v>113</v>
      </c>
      <c r="R9" s="95" t="s">
        <v>137</v>
      </c>
      <c r="S9" s="96" t="s">
        <v>113</v>
      </c>
      <c r="T9" s="95" t="s">
        <v>137</v>
      </c>
      <c r="U9" s="94" t="s">
        <v>113</v>
      </c>
      <c r="V9" s="95" t="s">
        <v>137</v>
      </c>
      <c r="W9" s="94" t="s">
        <v>113</v>
      </c>
      <c r="X9" s="95" t="s">
        <v>137</v>
      </c>
      <c r="Y9" s="94" t="s">
        <v>113</v>
      </c>
      <c r="Z9" s="94" t="s">
        <v>137</v>
      </c>
      <c r="AA9" s="94" t="s">
        <v>113</v>
      </c>
      <c r="AB9" s="94" t="s">
        <v>137</v>
      </c>
      <c r="AC9" s="97" t="s">
        <v>113</v>
      </c>
      <c r="AD9" s="94" t="s">
        <v>137</v>
      </c>
      <c r="AE9" s="97" t="s">
        <v>113</v>
      </c>
      <c r="AF9" s="94" t="s">
        <v>137</v>
      </c>
      <c r="AG9" s="96" t="s">
        <v>113</v>
      </c>
    </row>
    <row r="10" spans="1:33" s="111" customFormat="1" ht="24.95" customHeight="1">
      <c r="A10" s="435">
        <v>2016</v>
      </c>
      <c r="B10" s="428">
        <f>D10+F10+H10</f>
        <v>0</v>
      </c>
      <c r="C10" s="428">
        <f>E10+G10+I10</f>
        <v>0</v>
      </c>
      <c r="D10" s="429">
        <v>0</v>
      </c>
      <c r="E10" s="429">
        <v>0</v>
      </c>
      <c r="F10" s="429">
        <v>0</v>
      </c>
      <c r="G10" s="429">
        <v>0</v>
      </c>
      <c r="H10" s="429">
        <v>0</v>
      </c>
      <c r="I10" s="429">
        <v>0</v>
      </c>
      <c r="J10" s="430">
        <f>N10+P10+R10+T10+V10+X10+Z10+AB10+AD10</f>
        <v>190</v>
      </c>
      <c r="K10" s="430">
        <f>O10+Q10+S10+U10+W10+Y10+AA10+AC10+AE10</f>
        <v>7000</v>
      </c>
      <c r="L10" s="430">
        <v>0</v>
      </c>
      <c r="M10" s="430">
        <v>0</v>
      </c>
      <c r="N10" s="431">
        <v>23</v>
      </c>
      <c r="O10" s="431">
        <v>54</v>
      </c>
      <c r="P10" s="431">
        <v>127</v>
      </c>
      <c r="Q10" s="432">
        <v>97</v>
      </c>
      <c r="R10" s="431">
        <v>26</v>
      </c>
      <c r="S10" s="431">
        <v>5854</v>
      </c>
      <c r="T10" s="429">
        <v>2</v>
      </c>
      <c r="U10" s="431">
        <v>8</v>
      </c>
      <c r="V10" s="431">
        <v>5</v>
      </c>
      <c r="W10" s="431">
        <v>925</v>
      </c>
      <c r="X10" s="429">
        <v>6</v>
      </c>
      <c r="Y10" s="431">
        <v>21</v>
      </c>
      <c r="Z10" s="431">
        <v>0</v>
      </c>
      <c r="AA10" s="431">
        <v>0</v>
      </c>
      <c r="AB10" s="429">
        <v>1</v>
      </c>
      <c r="AC10" s="429">
        <v>41</v>
      </c>
      <c r="AD10" s="429">
        <v>0</v>
      </c>
      <c r="AE10" s="431">
        <v>0</v>
      </c>
      <c r="AF10" s="431">
        <v>0</v>
      </c>
      <c r="AG10" s="431">
        <v>0</v>
      </c>
    </row>
    <row r="11" spans="1:33" s="111" customFormat="1" ht="24.95" customHeight="1">
      <c r="A11" s="435">
        <v>2017</v>
      </c>
      <c r="B11" s="428">
        <v>0</v>
      </c>
      <c r="C11" s="428">
        <v>0</v>
      </c>
      <c r="D11" s="429">
        <v>0</v>
      </c>
      <c r="E11" s="429">
        <v>0</v>
      </c>
      <c r="F11" s="429">
        <v>0</v>
      </c>
      <c r="G11" s="429">
        <v>0</v>
      </c>
      <c r="H11" s="429">
        <v>0</v>
      </c>
      <c r="I11" s="429">
        <v>0</v>
      </c>
      <c r="J11" s="430">
        <f>N11+P11+R11+T11+V11+X11+Z11+AB11+AD11</f>
        <v>194</v>
      </c>
      <c r="K11" s="430">
        <f>O11+Q11+S11+U11+W11+Y11+AA11+AC11+AE11</f>
        <v>7516</v>
      </c>
      <c r="L11" s="430">
        <v>0</v>
      </c>
      <c r="M11" s="430">
        <v>0</v>
      </c>
      <c r="N11" s="431">
        <v>23</v>
      </c>
      <c r="O11" s="431">
        <v>55</v>
      </c>
      <c r="P11" s="431">
        <v>129</v>
      </c>
      <c r="Q11" s="432">
        <v>112</v>
      </c>
      <c r="R11" s="431">
        <v>23</v>
      </c>
      <c r="S11" s="431">
        <v>6239</v>
      </c>
      <c r="T11" s="429">
        <v>4</v>
      </c>
      <c r="U11" s="431">
        <v>35</v>
      </c>
      <c r="V11" s="431">
        <v>6</v>
      </c>
      <c r="W11" s="431">
        <v>936</v>
      </c>
      <c r="X11" s="429">
        <v>8</v>
      </c>
      <c r="Y11" s="431">
        <v>97</v>
      </c>
      <c r="Z11" s="431">
        <v>0</v>
      </c>
      <c r="AA11" s="431">
        <v>0</v>
      </c>
      <c r="AB11" s="429">
        <v>1</v>
      </c>
      <c r="AC11" s="429">
        <v>42</v>
      </c>
      <c r="AD11" s="429">
        <v>0</v>
      </c>
      <c r="AE11" s="431">
        <v>0</v>
      </c>
      <c r="AF11" s="431">
        <v>0</v>
      </c>
      <c r="AG11" s="431">
        <v>0</v>
      </c>
    </row>
    <row r="12" spans="1:33" s="111" customFormat="1" ht="24.95" customHeight="1">
      <c r="A12" s="435">
        <v>2018</v>
      </c>
      <c r="B12" s="428">
        <v>0</v>
      </c>
      <c r="C12" s="428">
        <v>0</v>
      </c>
      <c r="D12" s="429">
        <v>0</v>
      </c>
      <c r="E12" s="429">
        <v>0</v>
      </c>
      <c r="F12" s="429">
        <v>0</v>
      </c>
      <c r="G12" s="429">
        <v>0</v>
      </c>
      <c r="H12" s="429">
        <v>0</v>
      </c>
      <c r="I12" s="429">
        <v>0</v>
      </c>
      <c r="J12" s="430">
        <v>96</v>
      </c>
      <c r="K12" s="430">
        <v>6920</v>
      </c>
      <c r="L12" s="430">
        <v>0</v>
      </c>
      <c r="M12" s="430">
        <v>0</v>
      </c>
      <c r="N12" s="431">
        <v>20</v>
      </c>
      <c r="O12" s="431">
        <v>48</v>
      </c>
      <c r="P12" s="431">
        <v>34</v>
      </c>
      <c r="Q12" s="432">
        <v>51</v>
      </c>
      <c r="R12" s="431">
        <v>22</v>
      </c>
      <c r="S12" s="431">
        <v>5689</v>
      </c>
      <c r="T12" s="429">
        <v>5</v>
      </c>
      <c r="U12" s="431">
        <v>58</v>
      </c>
      <c r="V12" s="431">
        <v>6</v>
      </c>
      <c r="W12" s="431">
        <v>936</v>
      </c>
      <c r="X12" s="429">
        <v>8</v>
      </c>
      <c r="Y12" s="431">
        <v>97</v>
      </c>
      <c r="Z12" s="431">
        <v>0</v>
      </c>
      <c r="AA12" s="431">
        <v>0</v>
      </c>
      <c r="AB12" s="429">
        <v>1</v>
      </c>
      <c r="AC12" s="429">
        <v>41</v>
      </c>
      <c r="AD12" s="429">
        <v>0</v>
      </c>
      <c r="AE12" s="431">
        <v>0</v>
      </c>
      <c r="AF12" s="431">
        <v>0</v>
      </c>
      <c r="AG12" s="431">
        <v>0</v>
      </c>
    </row>
    <row r="13" spans="1:33" s="98" customFormat="1" ht="24.95" customHeight="1">
      <c r="A13" s="436">
        <v>2019</v>
      </c>
      <c r="B13" s="433">
        <v>0</v>
      </c>
      <c r="C13" s="428">
        <v>0</v>
      </c>
      <c r="D13" s="429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30">
        <v>69</v>
      </c>
      <c r="K13" s="430">
        <v>2216</v>
      </c>
      <c r="L13" s="430">
        <v>0</v>
      </c>
      <c r="M13" s="430">
        <v>0</v>
      </c>
      <c r="N13" s="431">
        <v>20</v>
      </c>
      <c r="O13" s="431">
        <v>47.5</v>
      </c>
      <c r="P13" s="431">
        <v>40</v>
      </c>
      <c r="Q13" s="432">
        <v>55.4</v>
      </c>
      <c r="R13" s="431">
        <v>22</v>
      </c>
      <c r="S13" s="431">
        <v>1113</v>
      </c>
      <c r="T13" s="429">
        <v>5</v>
      </c>
      <c r="U13" s="431">
        <v>61.7</v>
      </c>
      <c r="V13" s="431">
        <v>6</v>
      </c>
      <c r="W13" s="431">
        <v>935.9</v>
      </c>
      <c r="X13" s="429">
        <v>8</v>
      </c>
      <c r="Y13" s="431">
        <v>96.5</v>
      </c>
      <c r="Z13" s="429">
        <v>0</v>
      </c>
      <c r="AA13" s="429">
        <v>0</v>
      </c>
      <c r="AB13" s="429">
        <v>1</v>
      </c>
      <c r="AC13" s="429">
        <v>41.5</v>
      </c>
      <c r="AD13" s="429">
        <v>0</v>
      </c>
      <c r="AE13" s="429">
        <v>0</v>
      </c>
      <c r="AF13" s="431">
        <v>0</v>
      </c>
      <c r="AG13" s="431">
        <v>0</v>
      </c>
    </row>
    <row r="14" spans="1:33" s="99" customFormat="1" ht="24.95" customHeight="1">
      <c r="A14" s="435">
        <v>2020</v>
      </c>
      <c r="B14" s="428">
        <v>0</v>
      </c>
      <c r="C14" s="428">
        <v>0</v>
      </c>
      <c r="D14" s="429">
        <v>0</v>
      </c>
      <c r="E14" s="429">
        <v>0</v>
      </c>
      <c r="F14" s="429">
        <v>0</v>
      </c>
      <c r="G14" s="429">
        <v>0</v>
      </c>
      <c r="H14" s="429">
        <v>0</v>
      </c>
      <c r="I14" s="429">
        <v>0</v>
      </c>
      <c r="J14" s="430">
        <v>102</v>
      </c>
      <c r="K14" s="430">
        <v>2342</v>
      </c>
      <c r="L14" s="430">
        <v>0</v>
      </c>
      <c r="M14" s="430">
        <v>0</v>
      </c>
      <c r="N14" s="431">
        <v>20</v>
      </c>
      <c r="O14" s="431">
        <v>48</v>
      </c>
      <c r="P14" s="431">
        <v>41</v>
      </c>
      <c r="Q14" s="432">
        <v>57</v>
      </c>
      <c r="R14" s="431">
        <v>22</v>
      </c>
      <c r="S14" s="431">
        <v>1124</v>
      </c>
      <c r="T14" s="429">
        <v>4</v>
      </c>
      <c r="U14" s="431">
        <v>38</v>
      </c>
      <c r="V14" s="431">
        <v>6</v>
      </c>
      <c r="W14" s="431">
        <v>936</v>
      </c>
      <c r="X14" s="429">
        <v>8</v>
      </c>
      <c r="Y14" s="431">
        <v>97</v>
      </c>
      <c r="Z14" s="429">
        <v>0</v>
      </c>
      <c r="AA14" s="429">
        <v>0</v>
      </c>
      <c r="AB14" s="429">
        <v>1</v>
      </c>
      <c r="AC14" s="429">
        <v>42</v>
      </c>
      <c r="AD14" s="429">
        <v>0</v>
      </c>
      <c r="AE14" s="429">
        <v>0</v>
      </c>
      <c r="AF14" s="431">
        <v>1</v>
      </c>
      <c r="AG14" s="431">
        <v>4687</v>
      </c>
    </row>
    <row r="15" spans="1:33" s="99" customFormat="1" ht="35.1" customHeight="1">
      <c r="A15" s="442">
        <v>2021</v>
      </c>
      <c r="B15" s="443">
        <v>0</v>
      </c>
      <c r="C15" s="443">
        <v>0</v>
      </c>
      <c r="D15" s="444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445">
        <v>108</v>
      </c>
      <c r="K15" s="445">
        <v>2366</v>
      </c>
      <c r="L15" s="445">
        <v>0</v>
      </c>
      <c r="M15" s="445">
        <v>0</v>
      </c>
      <c r="N15" s="446">
        <v>20</v>
      </c>
      <c r="O15" s="446">
        <v>48</v>
      </c>
      <c r="P15" s="446">
        <v>45</v>
      </c>
      <c r="Q15" s="447">
        <v>64</v>
      </c>
      <c r="R15" s="446">
        <v>21</v>
      </c>
      <c r="S15" s="446">
        <v>1072</v>
      </c>
      <c r="T15" s="444">
        <v>6</v>
      </c>
      <c r="U15" s="446">
        <v>58</v>
      </c>
      <c r="V15" s="446">
        <v>7</v>
      </c>
      <c r="W15" s="446">
        <v>985</v>
      </c>
      <c r="X15" s="444">
        <v>8</v>
      </c>
      <c r="Y15" s="446">
        <v>97</v>
      </c>
      <c r="Z15" s="444">
        <v>0</v>
      </c>
      <c r="AA15" s="444">
        <v>0</v>
      </c>
      <c r="AB15" s="444">
        <v>1</v>
      </c>
      <c r="AC15" s="444">
        <v>42</v>
      </c>
      <c r="AD15" s="444">
        <v>0</v>
      </c>
      <c r="AE15" s="444">
        <v>0</v>
      </c>
      <c r="AF15" s="446">
        <v>1</v>
      </c>
      <c r="AG15" s="446">
        <v>4687</v>
      </c>
    </row>
    <row r="16" spans="1:33" s="438" customFormat="1" ht="13.5" customHeight="1">
      <c r="A16" s="437" t="s">
        <v>484</v>
      </c>
      <c r="R16" s="672" t="s">
        <v>485</v>
      </c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</row>
    <row r="17" spans="1:27" s="438" customFormat="1" ht="13.5" customHeight="1">
      <c r="A17" s="439" t="s">
        <v>486</v>
      </c>
      <c r="R17" s="673" t="s">
        <v>487</v>
      </c>
      <c r="S17" s="673"/>
      <c r="T17" s="673"/>
      <c r="U17" s="673"/>
      <c r="V17" s="673"/>
      <c r="W17" s="673"/>
      <c r="X17" s="673"/>
      <c r="Y17" s="673"/>
      <c r="Z17" s="673"/>
      <c r="AA17" s="673"/>
    </row>
    <row r="18" spans="1:27" s="440" customFormat="1" ht="13.5" customHeight="1">
      <c r="A18" s="439" t="s">
        <v>489</v>
      </c>
      <c r="B18" s="439"/>
      <c r="C18" s="439"/>
      <c r="D18" s="441"/>
      <c r="E18" s="441"/>
      <c r="F18" s="441"/>
      <c r="G18" s="441"/>
      <c r="H18" s="441"/>
      <c r="I18" s="441"/>
      <c r="J18" s="441"/>
      <c r="R18" s="674" t="s">
        <v>488</v>
      </c>
      <c r="S18" s="674"/>
      <c r="T18" s="674"/>
      <c r="U18" s="674"/>
      <c r="V18" s="674"/>
      <c r="W18" s="674"/>
      <c r="X18" s="674"/>
      <c r="Y18" s="674"/>
    </row>
    <row r="21" spans="1:27">
      <c r="O21" s="101"/>
    </row>
  </sheetData>
  <mergeCells count="41">
    <mergeCell ref="R16:AG16"/>
    <mergeCell ref="R17:AA17"/>
    <mergeCell ref="R18:Y18"/>
    <mergeCell ref="AD8:AE8"/>
    <mergeCell ref="X8:Y8"/>
    <mergeCell ref="Z8:AA8"/>
    <mergeCell ref="AB8:AC8"/>
    <mergeCell ref="F8:G8"/>
    <mergeCell ref="H8:I8"/>
    <mergeCell ref="N8:O8"/>
    <mergeCell ref="B8:C8"/>
    <mergeCell ref="D8:E8"/>
    <mergeCell ref="J6:K8"/>
    <mergeCell ref="L6:M8"/>
    <mergeCell ref="N7:O7"/>
    <mergeCell ref="AD7:AE7"/>
    <mergeCell ref="T6:AE6"/>
    <mergeCell ref="P8:Q8"/>
    <mergeCell ref="R8:S8"/>
    <mergeCell ref="T8:U8"/>
    <mergeCell ref="V8:W8"/>
    <mergeCell ref="P7:Q7"/>
    <mergeCell ref="R7:S7"/>
    <mergeCell ref="T7:U7"/>
    <mergeCell ref="V7:W7"/>
    <mergeCell ref="A2:Q2"/>
    <mergeCell ref="R2:AG2"/>
    <mergeCell ref="A1:B1"/>
    <mergeCell ref="N6:Q6"/>
    <mergeCell ref="R6:S6"/>
    <mergeCell ref="J5:Q5"/>
    <mergeCell ref="R5:AE5"/>
    <mergeCell ref="B5:I5"/>
    <mergeCell ref="AF5:AG8"/>
    <mergeCell ref="B7:C7"/>
    <mergeCell ref="D7:E7"/>
    <mergeCell ref="F7:G7"/>
    <mergeCell ref="H7:I7"/>
    <mergeCell ref="X7:Y7"/>
    <mergeCell ref="Z7:AA7"/>
    <mergeCell ref="AB7:AC7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3" fitToHeight="0" orientation="portrait" r:id="rId1"/>
  <headerFooter alignWithMargins="0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view="pageBreakPreview" zoomScaleNormal="85" zoomScaleSheetLayoutView="100" workbookViewId="0">
      <selection activeCell="M15" sqref="M15:Q15"/>
    </sheetView>
  </sheetViews>
  <sheetFormatPr defaultRowHeight="12"/>
  <cols>
    <col min="1" max="1" width="8.7109375" style="37" customWidth="1"/>
    <col min="2" max="2" width="9.140625" style="37" bestFit="1" customWidth="1"/>
    <col min="3" max="12" width="9.28515625" style="37" customWidth="1"/>
    <col min="13" max="22" width="10.7109375" style="37" customWidth="1"/>
    <col min="23" max="254" width="9.140625" style="37"/>
    <col min="255" max="255" width="8.7109375" style="37" customWidth="1"/>
    <col min="256" max="257" width="9.42578125" style="37" bestFit="1" customWidth="1"/>
    <col min="258" max="258" width="10" style="37" customWidth="1"/>
    <col min="259" max="259" width="9.42578125" style="37" bestFit="1" customWidth="1"/>
    <col min="260" max="260" width="10.42578125" style="37" bestFit="1" customWidth="1"/>
    <col min="261" max="263" width="8.5703125" style="37" bestFit="1" customWidth="1"/>
    <col min="264" max="264" width="6.85546875" style="37" customWidth="1"/>
    <col min="265" max="265" width="8" style="37" bestFit="1" customWidth="1"/>
    <col min="266" max="266" width="10.42578125" style="37" bestFit="1" customWidth="1"/>
    <col min="267" max="267" width="1.140625" style="37" customWidth="1"/>
    <col min="268" max="269" width="8.5703125" style="37" bestFit="1" customWidth="1"/>
    <col min="270" max="270" width="6.85546875" style="37" bestFit="1" customWidth="1"/>
    <col min="271" max="271" width="8.5703125" style="37" bestFit="1" customWidth="1"/>
    <col min="272" max="272" width="10.42578125" style="37" bestFit="1" customWidth="1"/>
    <col min="273" max="273" width="8.5703125" style="37" bestFit="1" customWidth="1"/>
    <col min="274" max="274" width="9.42578125" style="37" bestFit="1" customWidth="1"/>
    <col min="275" max="275" width="6.85546875" style="37" bestFit="1" customWidth="1"/>
    <col min="276" max="276" width="8.5703125" style="37" bestFit="1" customWidth="1"/>
    <col min="277" max="277" width="10.42578125" style="37" bestFit="1" customWidth="1"/>
    <col min="278" max="278" width="11.140625" style="37" customWidth="1"/>
    <col min="279" max="510" width="9.140625" style="37"/>
    <col min="511" max="511" width="8.7109375" style="37" customWidth="1"/>
    <col min="512" max="513" width="9.42578125" style="37" bestFit="1" customWidth="1"/>
    <col min="514" max="514" width="10" style="37" customWidth="1"/>
    <col min="515" max="515" width="9.42578125" style="37" bestFit="1" customWidth="1"/>
    <col min="516" max="516" width="10.42578125" style="37" bestFit="1" customWidth="1"/>
    <col min="517" max="519" width="8.5703125" style="37" bestFit="1" customWidth="1"/>
    <col min="520" max="520" width="6.85546875" style="37" customWidth="1"/>
    <col min="521" max="521" width="8" style="37" bestFit="1" customWidth="1"/>
    <col min="522" max="522" width="10.42578125" style="37" bestFit="1" customWidth="1"/>
    <col min="523" max="523" width="1.140625" style="37" customWidth="1"/>
    <col min="524" max="525" width="8.5703125" style="37" bestFit="1" customWidth="1"/>
    <col min="526" max="526" width="6.85546875" style="37" bestFit="1" customWidth="1"/>
    <col min="527" max="527" width="8.5703125" style="37" bestFit="1" customWidth="1"/>
    <col min="528" max="528" width="10.42578125" style="37" bestFit="1" customWidth="1"/>
    <col min="529" max="529" width="8.5703125" style="37" bestFit="1" customWidth="1"/>
    <col min="530" max="530" width="9.42578125" style="37" bestFit="1" customWidth="1"/>
    <col min="531" max="531" width="6.85546875" style="37" bestFit="1" customWidth="1"/>
    <col min="532" max="532" width="8.5703125" style="37" bestFit="1" customWidth="1"/>
    <col min="533" max="533" width="10.42578125" style="37" bestFit="1" customWidth="1"/>
    <col min="534" max="534" width="11.140625" style="37" customWidth="1"/>
    <col min="535" max="766" width="9.140625" style="37"/>
    <col min="767" max="767" width="8.7109375" style="37" customWidth="1"/>
    <col min="768" max="769" width="9.42578125" style="37" bestFit="1" customWidth="1"/>
    <col min="770" max="770" width="10" style="37" customWidth="1"/>
    <col min="771" max="771" width="9.42578125" style="37" bestFit="1" customWidth="1"/>
    <col min="772" max="772" width="10.42578125" style="37" bestFit="1" customWidth="1"/>
    <col min="773" max="775" width="8.5703125" style="37" bestFit="1" customWidth="1"/>
    <col min="776" max="776" width="6.85546875" style="37" customWidth="1"/>
    <col min="777" max="777" width="8" style="37" bestFit="1" customWidth="1"/>
    <col min="778" max="778" width="10.42578125" style="37" bestFit="1" customWidth="1"/>
    <col min="779" max="779" width="1.140625" style="37" customWidth="1"/>
    <col min="780" max="781" width="8.5703125" style="37" bestFit="1" customWidth="1"/>
    <col min="782" max="782" width="6.85546875" style="37" bestFit="1" customWidth="1"/>
    <col min="783" max="783" width="8.5703125" style="37" bestFit="1" customWidth="1"/>
    <col min="784" max="784" width="10.42578125" style="37" bestFit="1" customWidth="1"/>
    <col min="785" max="785" width="8.5703125" style="37" bestFit="1" customWidth="1"/>
    <col min="786" max="786" width="9.42578125" style="37" bestFit="1" customWidth="1"/>
    <col min="787" max="787" width="6.85546875" style="37" bestFit="1" customWidth="1"/>
    <col min="788" max="788" width="8.5703125" style="37" bestFit="1" customWidth="1"/>
    <col min="789" max="789" width="10.42578125" style="37" bestFit="1" customWidth="1"/>
    <col min="790" max="790" width="11.140625" style="37" customWidth="1"/>
    <col min="791" max="1022" width="9.140625" style="37"/>
    <col min="1023" max="1023" width="8.7109375" style="37" customWidth="1"/>
    <col min="1024" max="1025" width="9.42578125" style="37" bestFit="1" customWidth="1"/>
    <col min="1026" max="1026" width="10" style="37" customWidth="1"/>
    <col min="1027" max="1027" width="9.42578125" style="37" bestFit="1" customWidth="1"/>
    <col min="1028" max="1028" width="10.42578125" style="37" bestFit="1" customWidth="1"/>
    <col min="1029" max="1031" width="8.5703125" style="37" bestFit="1" customWidth="1"/>
    <col min="1032" max="1032" width="6.85546875" style="37" customWidth="1"/>
    <col min="1033" max="1033" width="8" style="37" bestFit="1" customWidth="1"/>
    <col min="1034" max="1034" width="10.42578125" style="37" bestFit="1" customWidth="1"/>
    <col min="1035" max="1035" width="1.140625" style="37" customWidth="1"/>
    <col min="1036" max="1037" width="8.5703125" style="37" bestFit="1" customWidth="1"/>
    <col min="1038" max="1038" width="6.85546875" style="37" bestFit="1" customWidth="1"/>
    <col min="1039" max="1039" width="8.5703125" style="37" bestFit="1" customWidth="1"/>
    <col min="1040" max="1040" width="10.42578125" style="37" bestFit="1" customWidth="1"/>
    <col min="1041" max="1041" width="8.5703125" style="37" bestFit="1" customWidth="1"/>
    <col min="1042" max="1042" width="9.42578125" style="37" bestFit="1" customWidth="1"/>
    <col min="1043" max="1043" width="6.85546875" style="37" bestFit="1" customWidth="1"/>
    <col min="1044" max="1044" width="8.5703125" style="37" bestFit="1" customWidth="1"/>
    <col min="1045" max="1045" width="10.42578125" style="37" bestFit="1" customWidth="1"/>
    <col min="1046" max="1046" width="11.140625" style="37" customWidth="1"/>
    <col min="1047" max="1278" width="9.140625" style="37"/>
    <col min="1279" max="1279" width="8.7109375" style="37" customWidth="1"/>
    <col min="1280" max="1281" width="9.42578125" style="37" bestFit="1" customWidth="1"/>
    <col min="1282" max="1282" width="10" style="37" customWidth="1"/>
    <col min="1283" max="1283" width="9.42578125" style="37" bestFit="1" customWidth="1"/>
    <col min="1284" max="1284" width="10.42578125" style="37" bestFit="1" customWidth="1"/>
    <col min="1285" max="1287" width="8.5703125" style="37" bestFit="1" customWidth="1"/>
    <col min="1288" max="1288" width="6.85546875" style="37" customWidth="1"/>
    <col min="1289" max="1289" width="8" style="37" bestFit="1" customWidth="1"/>
    <col min="1290" max="1290" width="10.42578125" style="37" bestFit="1" customWidth="1"/>
    <col min="1291" max="1291" width="1.140625" style="37" customWidth="1"/>
    <col min="1292" max="1293" width="8.5703125" style="37" bestFit="1" customWidth="1"/>
    <col min="1294" max="1294" width="6.85546875" style="37" bestFit="1" customWidth="1"/>
    <col min="1295" max="1295" width="8.5703125" style="37" bestFit="1" customWidth="1"/>
    <col min="1296" max="1296" width="10.42578125" style="37" bestFit="1" customWidth="1"/>
    <col min="1297" max="1297" width="8.5703125" style="37" bestFit="1" customWidth="1"/>
    <col min="1298" max="1298" width="9.42578125" style="37" bestFit="1" customWidth="1"/>
    <col min="1299" max="1299" width="6.85546875" style="37" bestFit="1" customWidth="1"/>
    <col min="1300" max="1300" width="8.5703125" style="37" bestFit="1" customWidth="1"/>
    <col min="1301" max="1301" width="10.42578125" style="37" bestFit="1" customWidth="1"/>
    <col min="1302" max="1302" width="11.140625" style="37" customWidth="1"/>
    <col min="1303" max="1534" width="9.140625" style="37"/>
    <col min="1535" max="1535" width="8.7109375" style="37" customWidth="1"/>
    <col min="1536" max="1537" width="9.42578125" style="37" bestFit="1" customWidth="1"/>
    <col min="1538" max="1538" width="10" style="37" customWidth="1"/>
    <col min="1539" max="1539" width="9.42578125" style="37" bestFit="1" customWidth="1"/>
    <col min="1540" max="1540" width="10.42578125" style="37" bestFit="1" customWidth="1"/>
    <col min="1541" max="1543" width="8.5703125" style="37" bestFit="1" customWidth="1"/>
    <col min="1544" max="1544" width="6.85546875" style="37" customWidth="1"/>
    <col min="1545" max="1545" width="8" style="37" bestFit="1" customWidth="1"/>
    <col min="1546" max="1546" width="10.42578125" style="37" bestFit="1" customWidth="1"/>
    <col min="1547" max="1547" width="1.140625" style="37" customWidth="1"/>
    <col min="1548" max="1549" width="8.5703125" style="37" bestFit="1" customWidth="1"/>
    <col min="1550" max="1550" width="6.85546875" style="37" bestFit="1" customWidth="1"/>
    <col min="1551" max="1551" width="8.5703125" style="37" bestFit="1" customWidth="1"/>
    <col min="1552" max="1552" width="10.42578125" style="37" bestFit="1" customWidth="1"/>
    <col min="1553" max="1553" width="8.5703125" style="37" bestFit="1" customWidth="1"/>
    <col min="1554" max="1554" width="9.42578125" style="37" bestFit="1" customWidth="1"/>
    <col min="1555" max="1555" width="6.85546875" style="37" bestFit="1" customWidth="1"/>
    <col min="1556" max="1556" width="8.5703125" style="37" bestFit="1" customWidth="1"/>
    <col min="1557" max="1557" width="10.42578125" style="37" bestFit="1" customWidth="1"/>
    <col min="1558" max="1558" width="11.140625" style="37" customWidth="1"/>
    <col min="1559" max="1790" width="9.140625" style="37"/>
    <col min="1791" max="1791" width="8.7109375" style="37" customWidth="1"/>
    <col min="1792" max="1793" width="9.42578125" style="37" bestFit="1" customWidth="1"/>
    <col min="1794" max="1794" width="10" style="37" customWidth="1"/>
    <col min="1795" max="1795" width="9.42578125" style="37" bestFit="1" customWidth="1"/>
    <col min="1796" max="1796" width="10.42578125" style="37" bestFit="1" customWidth="1"/>
    <col min="1797" max="1799" width="8.5703125" style="37" bestFit="1" customWidth="1"/>
    <col min="1800" max="1800" width="6.85546875" style="37" customWidth="1"/>
    <col min="1801" max="1801" width="8" style="37" bestFit="1" customWidth="1"/>
    <col min="1802" max="1802" width="10.42578125" style="37" bestFit="1" customWidth="1"/>
    <col min="1803" max="1803" width="1.140625" style="37" customWidth="1"/>
    <col min="1804" max="1805" width="8.5703125" style="37" bestFit="1" customWidth="1"/>
    <col min="1806" max="1806" width="6.85546875" style="37" bestFit="1" customWidth="1"/>
    <col min="1807" max="1807" width="8.5703125" style="37" bestFit="1" customWidth="1"/>
    <col min="1808" max="1808" width="10.42578125" style="37" bestFit="1" customWidth="1"/>
    <col min="1809" max="1809" width="8.5703125" style="37" bestFit="1" customWidth="1"/>
    <col min="1810" max="1810" width="9.42578125" style="37" bestFit="1" customWidth="1"/>
    <col min="1811" max="1811" width="6.85546875" style="37" bestFit="1" customWidth="1"/>
    <col min="1812" max="1812" width="8.5703125" style="37" bestFit="1" customWidth="1"/>
    <col min="1813" max="1813" width="10.42578125" style="37" bestFit="1" customWidth="1"/>
    <col min="1814" max="1814" width="11.140625" style="37" customWidth="1"/>
    <col min="1815" max="2046" width="9.140625" style="37"/>
    <col min="2047" max="2047" width="8.7109375" style="37" customWidth="1"/>
    <col min="2048" max="2049" width="9.42578125" style="37" bestFit="1" customWidth="1"/>
    <col min="2050" max="2050" width="10" style="37" customWidth="1"/>
    <col min="2051" max="2051" width="9.42578125" style="37" bestFit="1" customWidth="1"/>
    <col min="2052" max="2052" width="10.42578125" style="37" bestFit="1" customWidth="1"/>
    <col min="2053" max="2055" width="8.5703125" style="37" bestFit="1" customWidth="1"/>
    <col min="2056" max="2056" width="6.85546875" style="37" customWidth="1"/>
    <col min="2057" max="2057" width="8" style="37" bestFit="1" customWidth="1"/>
    <col min="2058" max="2058" width="10.42578125" style="37" bestFit="1" customWidth="1"/>
    <col min="2059" max="2059" width="1.140625" style="37" customWidth="1"/>
    <col min="2060" max="2061" width="8.5703125" style="37" bestFit="1" customWidth="1"/>
    <col min="2062" max="2062" width="6.85546875" style="37" bestFit="1" customWidth="1"/>
    <col min="2063" max="2063" width="8.5703125" style="37" bestFit="1" customWidth="1"/>
    <col min="2064" max="2064" width="10.42578125" style="37" bestFit="1" customWidth="1"/>
    <col min="2065" max="2065" width="8.5703125" style="37" bestFit="1" customWidth="1"/>
    <col min="2066" max="2066" width="9.42578125" style="37" bestFit="1" customWidth="1"/>
    <col min="2067" max="2067" width="6.85546875" style="37" bestFit="1" customWidth="1"/>
    <col min="2068" max="2068" width="8.5703125" style="37" bestFit="1" customWidth="1"/>
    <col min="2069" max="2069" width="10.42578125" style="37" bestFit="1" customWidth="1"/>
    <col min="2070" max="2070" width="11.140625" style="37" customWidth="1"/>
    <col min="2071" max="2302" width="9.140625" style="37"/>
    <col min="2303" max="2303" width="8.7109375" style="37" customWidth="1"/>
    <col min="2304" max="2305" width="9.42578125" style="37" bestFit="1" customWidth="1"/>
    <col min="2306" max="2306" width="10" style="37" customWidth="1"/>
    <col min="2307" max="2307" width="9.42578125" style="37" bestFit="1" customWidth="1"/>
    <col min="2308" max="2308" width="10.42578125" style="37" bestFit="1" customWidth="1"/>
    <col min="2309" max="2311" width="8.5703125" style="37" bestFit="1" customWidth="1"/>
    <col min="2312" max="2312" width="6.85546875" style="37" customWidth="1"/>
    <col min="2313" max="2313" width="8" style="37" bestFit="1" customWidth="1"/>
    <col min="2314" max="2314" width="10.42578125" style="37" bestFit="1" customWidth="1"/>
    <col min="2315" max="2315" width="1.140625" style="37" customWidth="1"/>
    <col min="2316" max="2317" width="8.5703125" style="37" bestFit="1" customWidth="1"/>
    <col min="2318" max="2318" width="6.85546875" style="37" bestFit="1" customWidth="1"/>
    <col min="2319" max="2319" width="8.5703125" style="37" bestFit="1" customWidth="1"/>
    <col min="2320" max="2320" width="10.42578125" style="37" bestFit="1" customWidth="1"/>
    <col min="2321" max="2321" width="8.5703125" style="37" bestFit="1" customWidth="1"/>
    <col min="2322" max="2322" width="9.42578125" style="37" bestFit="1" customWidth="1"/>
    <col min="2323" max="2323" width="6.85546875" style="37" bestFit="1" customWidth="1"/>
    <col min="2324" max="2324" width="8.5703125" style="37" bestFit="1" customWidth="1"/>
    <col min="2325" max="2325" width="10.42578125" style="37" bestFit="1" customWidth="1"/>
    <col min="2326" max="2326" width="11.140625" style="37" customWidth="1"/>
    <col min="2327" max="2558" width="9.140625" style="37"/>
    <col min="2559" max="2559" width="8.7109375" style="37" customWidth="1"/>
    <col min="2560" max="2561" width="9.42578125" style="37" bestFit="1" customWidth="1"/>
    <col min="2562" max="2562" width="10" style="37" customWidth="1"/>
    <col min="2563" max="2563" width="9.42578125" style="37" bestFit="1" customWidth="1"/>
    <col min="2564" max="2564" width="10.42578125" style="37" bestFit="1" customWidth="1"/>
    <col min="2565" max="2567" width="8.5703125" style="37" bestFit="1" customWidth="1"/>
    <col min="2568" max="2568" width="6.85546875" style="37" customWidth="1"/>
    <col min="2569" max="2569" width="8" style="37" bestFit="1" customWidth="1"/>
    <col min="2570" max="2570" width="10.42578125" style="37" bestFit="1" customWidth="1"/>
    <col min="2571" max="2571" width="1.140625" style="37" customWidth="1"/>
    <col min="2572" max="2573" width="8.5703125" style="37" bestFit="1" customWidth="1"/>
    <col min="2574" max="2574" width="6.85546875" style="37" bestFit="1" customWidth="1"/>
    <col min="2575" max="2575" width="8.5703125" style="37" bestFit="1" customWidth="1"/>
    <col min="2576" max="2576" width="10.42578125" style="37" bestFit="1" customWidth="1"/>
    <col min="2577" max="2577" width="8.5703125" style="37" bestFit="1" customWidth="1"/>
    <col min="2578" max="2578" width="9.42578125" style="37" bestFit="1" customWidth="1"/>
    <col min="2579" max="2579" width="6.85546875" style="37" bestFit="1" customWidth="1"/>
    <col min="2580" max="2580" width="8.5703125" style="37" bestFit="1" customWidth="1"/>
    <col min="2581" max="2581" width="10.42578125" style="37" bestFit="1" customWidth="1"/>
    <col min="2582" max="2582" width="11.140625" style="37" customWidth="1"/>
    <col min="2583" max="2814" width="9.140625" style="37"/>
    <col min="2815" max="2815" width="8.7109375" style="37" customWidth="1"/>
    <col min="2816" max="2817" width="9.42578125" style="37" bestFit="1" customWidth="1"/>
    <col min="2818" max="2818" width="10" style="37" customWidth="1"/>
    <col min="2819" max="2819" width="9.42578125" style="37" bestFit="1" customWidth="1"/>
    <col min="2820" max="2820" width="10.42578125" style="37" bestFit="1" customWidth="1"/>
    <col min="2821" max="2823" width="8.5703125" style="37" bestFit="1" customWidth="1"/>
    <col min="2824" max="2824" width="6.85546875" style="37" customWidth="1"/>
    <col min="2825" max="2825" width="8" style="37" bestFit="1" customWidth="1"/>
    <col min="2826" max="2826" width="10.42578125" style="37" bestFit="1" customWidth="1"/>
    <col min="2827" max="2827" width="1.140625" style="37" customWidth="1"/>
    <col min="2828" max="2829" width="8.5703125" style="37" bestFit="1" customWidth="1"/>
    <col min="2830" max="2830" width="6.85546875" style="37" bestFit="1" customWidth="1"/>
    <col min="2831" max="2831" width="8.5703125" style="37" bestFit="1" customWidth="1"/>
    <col min="2832" max="2832" width="10.42578125" style="37" bestFit="1" customWidth="1"/>
    <col min="2833" max="2833" width="8.5703125" style="37" bestFit="1" customWidth="1"/>
    <col min="2834" max="2834" width="9.42578125" style="37" bestFit="1" customWidth="1"/>
    <col min="2835" max="2835" width="6.85546875" style="37" bestFit="1" customWidth="1"/>
    <col min="2836" max="2836" width="8.5703125" style="37" bestFit="1" customWidth="1"/>
    <col min="2837" max="2837" width="10.42578125" style="37" bestFit="1" customWidth="1"/>
    <col min="2838" max="2838" width="11.140625" style="37" customWidth="1"/>
    <col min="2839" max="3070" width="9.140625" style="37"/>
    <col min="3071" max="3071" width="8.7109375" style="37" customWidth="1"/>
    <col min="3072" max="3073" width="9.42578125" style="37" bestFit="1" customWidth="1"/>
    <col min="3074" max="3074" width="10" style="37" customWidth="1"/>
    <col min="3075" max="3075" width="9.42578125" style="37" bestFit="1" customWidth="1"/>
    <col min="3076" max="3076" width="10.42578125" style="37" bestFit="1" customWidth="1"/>
    <col min="3077" max="3079" width="8.5703125" style="37" bestFit="1" customWidth="1"/>
    <col min="3080" max="3080" width="6.85546875" style="37" customWidth="1"/>
    <col min="3081" max="3081" width="8" style="37" bestFit="1" customWidth="1"/>
    <col min="3082" max="3082" width="10.42578125" style="37" bestFit="1" customWidth="1"/>
    <col min="3083" max="3083" width="1.140625" style="37" customWidth="1"/>
    <col min="3084" max="3085" width="8.5703125" style="37" bestFit="1" customWidth="1"/>
    <col min="3086" max="3086" width="6.85546875" style="37" bestFit="1" customWidth="1"/>
    <col min="3087" max="3087" width="8.5703125" style="37" bestFit="1" customWidth="1"/>
    <col min="3088" max="3088" width="10.42578125" style="37" bestFit="1" customWidth="1"/>
    <col min="3089" max="3089" width="8.5703125" style="37" bestFit="1" customWidth="1"/>
    <col min="3090" max="3090" width="9.42578125" style="37" bestFit="1" customWidth="1"/>
    <col min="3091" max="3091" width="6.85546875" style="37" bestFit="1" customWidth="1"/>
    <col min="3092" max="3092" width="8.5703125" style="37" bestFit="1" customWidth="1"/>
    <col min="3093" max="3093" width="10.42578125" style="37" bestFit="1" customWidth="1"/>
    <col min="3094" max="3094" width="11.140625" style="37" customWidth="1"/>
    <col min="3095" max="3326" width="9.140625" style="37"/>
    <col min="3327" max="3327" width="8.7109375" style="37" customWidth="1"/>
    <col min="3328" max="3329" width="9.42578125" style="37" bestFit="1" customWidth="1"/>
    <col min="3330" max="3330" width="10" style="37" customWidth="1"/>
    <col min="3331" max="3331" width="9.42578125" style="37" bestFit="1" customWidth="1"/>
    <col min="3332" max="3332" width="10.42578125" style="37" bestFit="1" customWidth="1"/>
    <col min="3333" max="3335" width="8.5703125" style="37" bestFit="1" customWidth="1"/>
    <col min="3336" max="3336" width="6.85546875" style="37" customWidth="1"/>
    <col min="3337" max="3337" width="8" style="37" bestFit="1" customWidth="1"/>
    <col min="3338" max="3338" width="10.42578125" style="37" bestFit="1" customWidth="1"/>
    <col min="3339" max="3339" width="1.140625" style="37" customWidth="1"/>
    <col min="3340" max="3341" width="8.5703125" style="37" bestFit="1" customWidth="1"/>
    <col min="3342" max="3342" width="6.85546875" style="37" bestFit="1" customWidth="1"/>
    <col min="3343" max="3343" width="8.5703125" style="37" bestFit="1" customWidth="1"/>
    <col min="3344" max="3344" width="10.42578125" style="37" bestFit="1" customWidth="1"/>
    <col min="3345" max="3345" width="8.5703125" style="37" bestFit="1" customWidth="1"/>
    <col min="3346" max="3346" width="9.42578125" style="37" bestFit="1" customWidth="1"/>
    <col min="3347" max="3347" width="6.85546875" style="37" bestFit="1" customWidth="1"/>
    <col min="3348" max="3348" width="8.5703125" style="37" bestFit="1" customWidth="1"/>
    <col min="3349" max="3349" width="10.42578125" style="37" bestFit="1" customWidth="1"/>
    <col min="3350" max="3350" width="11.140625" style="37" customWidth="1"/>
    <col min="3351" max="3582" width="9.140625" style="37"/>
    <col min="3583" max="3583" width="8.7109375" style="37" customWidth="1"/>
    <col min="3584" max="3585" width="9.42578125" style="37" bestFit="1" customWidth="1"/>
    <col min="3586" max="3586" width="10" style="37" customWidth="1"/>
    <col min="3587" max="3587" width="9.42578125" style="37" bestFit="1" customWidth="1"/>
    <col min="3588" max="3588" width="10.42578125" style="37" bestFit="1" customWidth="1"/>
    <col min="3589" max="3591" width="8.5703125" style="37" bestFit="1" customWidth="1"/>
    <col min="3592" max="3592" width="6.85546875" style="37" customWidth="1"/>
    <col min="3593" max="3593" width="8" style="37" bestFit="1" customWidth="1"/>
    <col min="3594" max="3594" width="10.42578125" style="37" bestFit="1" customWidth="1"/>
    <col min="3595" max="3595" width="1.140625" style="37" customWidth="1"/>
    <col min="3596" max="3597" width="8.5703125" style="37" bestFit="1" customWidth="1"/>
    <col min="3598" max="3598" width="6.85546875" style="37" bestFit="1" customWidth="1"/>
    <col min="3599" max="3599" width="8.5703125" style="37" bestFit="1" customWidth="1"/>
    <col min="3600" max="3600" width="10.42578125" style="37" bestFit="1" customWidth="1"/>
    <col min="3601" max="3601" width="8.5703125" style="37" bestFit="1" customWidth="1"/>
    <col min="3602" max="3602" width="9.42578125" style="37" bestFit="1" customWidth="1"/>
    <col min="3603" max="3603" width="6.85546875" style="37" bestFit="1" customWidth="1"/>
    <col min="3604" max="3604" width="8.5703125" style="37" bestFit="1" customWidth="1"/>
    <col min="3605" max="3605" width="10.42578125" style="37" bestFit="1" customWidth="1"/>
    <col min="3606" max="3606" width="11.140625" style="37" customWidth="1"/>
    <col min="3607" max="3838" width="9.140625" style="37"/>
    <col min="3839" max="3839" width="8.7109375" style="37" customWidth="1"/>
    <col min="3840" max="3841" width="9.42578125" style="37" bestFit="1" customWidth="1"/>
    <col min="3842" max="3842" width="10" style="37" customWidth="1"/>
    <col min="3843" max="3843" width="9.42578125" style="37" bestFit="1" customWidth="1"/>
    <col min="3844" max="3844" width="10.42578125" style="37" bestFit="1" customWidth="1"/>
    <col min="3845" max="3847" width="8.5703125" style="37" bestFit="1" customWidth="1"/>
    <col min="3848" max="3848" width="6.85546875" style="37" customWidth="1"/>
    <col min="3849" max="3849" width="8" style="37" bestFit="1" customWidth="1"/>
    <col min="3850" max="3850" width="10.42578125" style="37" bestFit="1" customWidth="1"/>
    <col min="3851" max="3851" width="1.140625" style="37" customWidth="1"/>
    <col min="3852" max="3853" width="8.5703125" style="37" bestFit="1" customWidth="1"/>
    <col min="3854" max="3854" width="6.85546875" style="37" bestFit="1" customWidth="1"/>
    <col min="3855" max="3855" width="8.5703125" style="37" bestFit="1" customWidth="1"/>
    <col min="3856" max="3856" width="10.42578125" style="37" bestFit="1" customWidth="1"/>
    <col min="3857" max="3857" width="8.5703125" style="37" bestFit="1" customWidth="1"/>
    <col min="3858" max="3858" width="9.42578125" style="37" bestFit="1" customWidth="1"/>
    <col min="3859" max="3859" width="6.85546875" style="37" bestFit="1" customWidth="1"/>
    <col min="3860" max="3860" width="8.5703125" style="37" bestFit="1" customWidth="1"/>
    <col min="3861" max="3861" width="10.42578125" style="37" bestFit="1" customWidth="1"/>
    <col min="3862" max="3862" width="11.140625" style="37" customWidth="1"/>
    <col min="3863" max="4094" width="9.140625" style="37"/>
    <col min="4095" max="4095" width="8.7109375" style="37" customWidth="1"/>
    <col min="4096" max="4097" width="9.42578125" style="37" bestFit="1" customWidth="1"/>
    <col min="4098" max="4098" width="10" style="37" customWidth="1"/>
    <col min="4099" max="4099" width="9.42578125" style="37" bestFit="1" customWidth="1"/>
    <col min="4100" max="4100" width="10.42578125" style="37" bestFit="1" customWidth="1"/>
    <col min="4101" max="4103" width="8.5703125" style="37" bestFit="1" customWidth="1"/>
    <col min="4104" max="4104" width="6.85546875" style="37" customWidth="1"/>
    <col min="4105" max="4105" width="8" style="37" bestFit="1" customWidth="1"/>
    <col min="4106" max="4106" width="10.42578125" style="37" bestFit="1" customWidth="1"/>
    <col min="4107" max="4107" width="1.140625" style="37" customWidth="1"/>
    <col min="4108" max="4109" width="8.5703125" style="37" bestFit="1" customWidth="1"/>
    <col min="4110" max="4110" width="6.85546875" style="37" bestFit="1" customWidth="1"/>
    <col min="4111" max="4111" width="8.5703125" style="37" bestFit="1" customWidth="1"/>
    <col min="4112" max="4112" width="10.42578125" style="37" bestFit="1" customWidth="1"/>
    <col min="4113" max="4113" width="8.5703125" style="37" bestFit="1" customWidth="1"/>
    <col min="4114" max="4114" width="9.42578125" style="37" bestFit="1" customWidth="1"/>
    <col min="4115" max="4115" width="6.85546875" style="37" bestFit="1" customWidth="1"/>
    <col min="4116" max="4116" width="8.5703125" style="37" bestFit="1" customWidth="1"/>
    <col min="4117" max="4117" width="10.42578125" style="37" bestFit="1" customWidth="1"/>
    <col min="4118" max="4118" width="11.140625" style="37" customWidth="1"/>
    <col min="4119" max="4350" width="9.140625" style="37"/>
    <col min="4351" max="4351" width="8.7109375" style="37" customWidth="1"/>
    <col min="4352" max="4353" width="9.42578125" style="37" bestFit="1" customWidth="1"/>
    <col min="4354" max="4354" width="10" style="37" customWidth="1"/>
    <col min="4355" max="4355" width="9.42578125" style="37" bestFit="1" customWidth="1"/>
    <col min="4356" max="4356" width="10.42578125" style="37" bestFit="1" customWidth="1"/>
    <col min="4357" max="4359" width="8.5703125" style="37" bestFit="1" customWidth="1"/>
    <col min="4360" max="4360" width="6.85546875" style="37" customWidth="1"/>
    <col min="4361" max="4361" width="8" style="37" bestFit="1" customWidth="1"/>
    <col min="4362" max="4362" width="10.42578125" style="37" bestFit="1" customWidth="1"/>
    <col min="4363" max="4363" width="1.140625" style="37" customWidth="1"/>
    <col min="4364" max="4365" width="8.5703125" style="37" bestFit="1" customWidth="1"/>
    <col min="4366" max="4366" width="6.85546875" style="37" bestFit="1" customWidth="1"/>
    <col min="4367" max="4367" width="8.5703125" style="37" bestFit="1" customWidth="1"/>
    <col min="4368" max="4368" width="10.42578125" style="37" bestFit="1" customWidth="1"/>
    <col min="4369" max="4369" width="8.5703125" style="37" bestFit="1" customWidth="1"/>
    <col min="4370" max="4370" width="9.42578125" style="37" bestFit="1" customWidth="1"/>
    <col min="4371" max="4371" width="6.85546875" style="37" bestFit="1" customWidth="1"/>
    <col min="4372" max="4372" width="8.5703125" style="37" bestFit="1" customWidth="1"/>
    <col min="4373" max="4373" width="10.42578125" style="37" bestFit="1" customWidth="1"/>
    <col min="4374" max="4374" width="11.140625" style="37" customWidth="1"/>
    <col min="4375" max="4606" width="9.140625" style="37"/>
    <col min="4607" max="4607" width="8.7109375" style="37" customWidth="1"/>
    <col min="4608" max="4609" width="9.42578125" style="37" bestFit="1" customWidth="1"/>
    <col min="4610" max="4610" width="10" style="37" customWidth="1"/>
    <col min="4611" max="4611" width="9.42578125" style="37" bestFit="1" customWidth="1"/>
    <col min="4612" max="4612" width="10.42578125" style="37" bestFit="1" customWidth="1"/>
    <col min="4613" max="4615" width="8.5703125" style="37" bestFit="1" customWidth="1"/>
    <col min="4616" max="4616" width="6.85546875" style="37" customWidth="1"/>
    <col min="4617" max="4617" width="8" style="37" bestFit="1" customWidth="1"/>
    <col min="4618" max="4618" width="10.42578125" style="37" bestFit="1" customWidth="1"/>
    <col min="4619" max="4619" width="1.140625" style="37" customWidth="1"/>
    <col min="4620" max="4621" width="8.5703125" style="37" bestFit="1" customWidth="1"/>
    <col min="4622" max="4622" width="6.85546875" style="37" bestFit="1" customWidth="1"/>
    <col min="4623" max="4623" width="8.5703125" style="37" bestFit="1" customWidth="1"/>
    <col min="4624" max="4624" width="10.42578125" style="37" bestFit="1" customWidth="1"/>
    <col min="4625" max="4625" width="8.5703125" style="37" bestFit="1" customWidth="1"/>
    <col min="4626" max="4626" width="9.42578125" style="37" bestFit="1" customWidth="1"/>
    <col min="4627" max="4627" width="6.85546875" style="37" bestFit="1" customWidth="1"/>
    <col min="4628" max="4628" width="8.5703125" style="37" bestFit="1" customWidth="1"/>
    <col min="4629" max="4629" width="10.42578125" style="37" bestFit="1" customWidth="1"/>
    <col min="4630" max="4630" width="11.140625" style="37" customWidth="1"/>
    <col min="4631" max="4862" width="9.140625" style="37"/>
    <col min="4863" max="4863" width="8.7109375" style="37" customWidth="1"/>
    <col min="4864" max="4865" width="9.42578125" style="37" bestFit="1" customWidth="1"/>
    <col min="4866" max="4866" width="10" style="37" customWidth="1"/>
    <col min="4867" max="4867" width="9.42578125" style="37" bestFit="1" customWidth="1"/>
    <col min="4868" max="4868" width="10.42578125" style="37" bestFit="1" customWidth="1"/>
    <col min="4869" max="4871" width="8.5703125" style="37" bestFit="1" customWidth="1"/>
    <col min="4872" max="4872" width="6.85546875" style="37" customWidth="1"/>
    <col min="4873" max="4873" width="8" style="37" bestFit="1" customWidth="1"/>
    <col min="4874" max="4874" width="10.42578125" style="37" bestFit="1" customWidth="1"/>
    <col min="4875" max="4875" width="1.140625" style="37" customWidth="1"/>
    <col min="4876" max="4877" width="8.5703125" style="37" bestFit="1" customWidth="1"/>
    <col min="4878" max="4878" width="6.85546875" style="37" bestFit="1" customWidth="1"/>
    <col min="4879" max="4879" width="8.5703125" style="37" bestFit="1" customWidth="1"/>
    <col min="4880" max="4880" width="10.42578125" style="37" bestFit="1" customWidth="1"/>
    <col min="4881" max="4881" width="8.5703125" style="37" bestFit="1" customWidth="1"/>
    <col min="4882" max="4882" width="9.42578125" style="37" bestFit="1" customWidth="1"/>
    <col min="4883" max="4883" width="6.85546875" style="37" bestFit="1" customWidth="1"/>
    <col min="4884" max="4884" width="8.5703125" style="37" bestFit="1" customWidth="1"/>
    <col min="4885" max="4885" width="10.42578125" style="37" bestFit="1" customWidth="1"/>
    <col min="4886" max="4886" width="11.140625" style="37" customWidth="1"/>
    <col min="4887" max="5118" width="9.140625" style="37"/>
    <col min="5119" max="5119" width="8.7109375" style="37" customWidth="1"/>
    <col min="5120" max="5121" width="9.42578125" style="37" bestFit="1" customWidth="1"/>
    <col min="5122" max="5122" width="10" style="37" customWidth="1"/>
    <col min="5123" max="5123" width="9.42578125" style="37" bestFit="1" customWidth="1"/>
    <col min="5124" max="5124" width="10.42578125" style="37" bestFit="1" customWidth="1"/>
    <col min="5125" max="5127" width="8.5703125" style="37" bestFit="1" customWidth="1"/>
    <col min="5128" max="5128" width="6.85546875" style="37" customWidth="1"/>
    <col min="5129" max="5129" width="8" style="37" bestFit="1" customWidth="1"/>
    <col min="5130" max="5130" width="10.42578125" style="37" bestFit="1" customWidth="1"/>
    <col min="5131" max="5131" width="1.140625" style="37" customWidth="1"/>
    <col min="5132" max="5133" width="8.5703125" style="37" bestFit="1" customWidth="1"/>
    <col min="5134" max="5134" width="6.85546875" style="37" bestFit="1" customWidth="1"/>
    <col min="5135" max="5135" width="8.5703125" style="37" bestFit="1" customWidth="1"/>
    <col min="5136" max="5136" width="10.42578125" style="37" bestFit="1" customWidth="1"/>
    <col min="5137" max="5137" width="8.5703125" style="37" bestFit="1" customWidth="1"/>
    <col min="5138" max="5138" width="9.42578125" style="37" bestFit="1" customWidth="1"/>
    <col min="5139" max="5139" width="6.85546875" style="37" bestFit="1" customWidth="1"/>
    <col min="5140" max="5140" width="8.5703125" style="37" bestFit="1" customWidth="1"/>
    <col min="5141" max="5141" width="10.42578125" style="37" bestFit="1" customWidth="1"/>
    <col min="5142" max="5142" width="11.140625" style="37" customWidth="1"/>
    <col min="5143" max="5374" width="9.140625" style="37"/>
    <col min="5375" max="5375" width="8.7109375" style="37" customWidth="1"/>
    <col min="5376" max="5377" width="9.42578125" style="37" bestFit="1" customWidth="1"/>
    <col min="5378" max="5378" width="10" style="37" customWidth="1"/>
    <col min="5379" max="5379" width="9.42578125" style="37" bestFit="1" customWidth="1"/>
    <col min="5380" max="5380" width="10.42578125" style="37" bestFit="1" customWidth="1"/>
    <col min="5381" max="5383" width="8.5703125" style="37" bestFit="1" customWidth="1"/>
    <col min="5384" max="5384" width="6.85546875" style="37" customWidth="1"/>
    <col min="5385" max="5385" width="8" style="37" bestFit="1" customWidth="1"/>
    <col min="5386" max="5386" width="10.42578125" style="37" bestFit="1" customWidth="1"/>
    <col min="5387" max="5387" width="1.140625" style="37" customWidth="1"/>
    <col min="5388" max="5389" width="8.5703125" style="37" bestFit="1" customWidth="1"/>
    <col min="5390" max="5390" width="6.85546875" style="37" bestFit="1" customWidth="1"/>
    <col min="5391" max="5391" width="8.5703125" style="37" bestFit="1" customWidth="1"/>
    <col min="5392" max="5392" width="10.42578125" style="37" bestFit="1" customWidth="1"/>
    <col min="5393" max="5393" width="8.5703125" style="37" bestFit="1" customWidth="1"/>
    <col min="5394" max="5394" width="9.42578125" style="37" bestFit="1" customWidth="1"/>
    <col min="5395" max="5395" width="6.85546875" style="37" bestFit="1" customWidth="1"/>
    <col min="5396" max="5396" width="8.5703125" style="37" bestFit="1" customWidth="1"/>
    <col min="5397" max="5397" width="10.42578125" style="37" bestFit="1" customWidth="1"/>
    <col min="5398" max="5398" width="11.140625" style="37" customWidth="1"/>
    <col min="5399" max="5630" width="9.140625" style="37"/>
    <col min="5631" max="5631" width="8.7109375" style="37" customWidth="1"/>
    <col min="5632" max="5633" width="9.42578125" style="37" bestFit="1" customWidth="1"/>
    <col min="5634" max="5634" width="10" style="37" customWidth="1"/>
    <col min="5635" max="5635" width="9.42578125" style="37" bestFit="1" customWidth="1"/>
    <col min="5636" max="5636" width="10.42578125" style="37" bestFit="1" customWidth="1"/>
    <col min="5637" max="5639" width="8.5703125" style="37" bestFit="1" customWidth="1"/>
    <col min="5640" max="5640" width="6.85546875" style="37" customWidth="1"/>
    <col min="5641" max="5641" width="8" style="37" bestFit="1" customWidth="1"/>
    <col min="5642" max="5642" width="10.42578125" style="37" bestFit="1" customWidth="1"/>
    <col min="5643" max="5643" width="1.140625" style="37" customWidth="1"/>
    <col min="5644" max="5645" width="8.5703125" style="37" bestFit="1" customWidth="1"/>
    <col min="5646" max="5646" width="6.85546875" style="37" bestFit="1" customWidth="1"/>
    <col min="5647" max="5647" width="8.5703125" style="37" bestFit="1" customWidth="1"/>
    <col min="5648" max="5648" width="10.42578125" style="37" bestFit="1" customWidth="1"/>
    <col min="5649" max="5649" width="8.5703125" style="37" bestFit="1" customWidth="1"/>
    <col min="5650" max="5650" width="9.42578125" style="37" bestFit="1" customWidth="1"/>
    <col min="5651" max="5651" width="6.85546875" style="37" bestFit="1" customWidth="1"/>
    <col min="5652" max="5652" width="8.5703125" style="37" bestFit="1" customWidth="1"/>
    <col min="5653" max="5653" width="10.42578125" style="37" bestFit="1" customWidth="1"/>
    <col min="5654" max="5654" width="11.140625" style="37" customWidth="1"/>
    <col min="5655" max="5886" width="9.140625" style="37"/>
    <col min="5887" max="5887" width="8.7109375" style="37" customWidth="1"/>
    <col min="5888" max="5889" width="9.42578125" style="37" bestFit="1" customWidth="1"/>
    <col min="5890" max="5890" width="10" style="37" customWidth="1"/>
    <col min="5891" max="5891" width="9.42578125" style="37" bestFit="1" customWidth="1"/>
    <col min="5892" max="5892" width="10.42578125" style="37" bestFit="1" customWidth="1"/>
    <col min="5893" max="5895" width="8.5703125" style="37" bestFit="1" customWidth="1"/>
    <col min="5896" max="5896" width="6.85546875" style="37" customWidth="1"/>
    <col min="5897" max="5897" width="8" style="37" bestFit="1" customWidth="1"/>
    <col min="5898" max="5898" width="10.42578125" style="37" bestFit="1" customWidth="1"/>
    <col min="5899" max="5899" width="1.140625" style="37" customWidth="1"/>
    <col min="5900" max="5901" width="8.5703125" style="37" bestFit="1" customWidth="1"/>
    <col min="5902" max="5902" width="6.85546875" style="37" bestFit="1" customWidth="1"/>
    <col min="5903" max="5903" width="8.5703125" style="37" bestFit="1" customWidth="1"/>
    <col min="5904" max="5904" width="10.42578125" style="37" bestFit="1" customWidth="1"/>
    <col min="5905" max="5905" width="8.5703125" style="37" bestFit="1" customWidth="1"/>
    <col min="5906" max="5906" width="9.42578125" style="37" bestFit="1" customWidth="1"/>
    <col min="5907" max="5907" width="6.85546875" style="37" bestFit="1" customWidth="1"/>
    <col min="5908" max="5908" width="8.5703125" style="37" bestFit="1" customWidth="1"/>
    <col min="5909" max="5909" width="10.42578125" style="37" bestFit="1" customWidth="1"/>
    <col min="5910" max="5910" width="11.140625" style="37" customWidth="1"/>
    <col min="5911" max="6142" width="9.140625" style="37"/>
    <col min="6143" max="6143" width="8.7109375" style="37" customWidth="1"/>
    <col min="6144" max="6145" width="9.42578125" style="37" bestFit="1" customWidth="1"/>
    <col min="6146" max="6146" width="10" style="37" customWidth="1"/>
    <col min="6147" max="6147" width="9.42578125" style="37" bestFit="1" customWidth="1"/>
    <col min="6148" max="6148" width="10.42578125" style="37" bestFit="1" customWidth="1"/>
    <col min="6149" max="6151" width="8.5703125" style="37" bestFit="1" customWidth="1"/>
    <col min="6152" max="6152" width="6.85546875" style="37" customWidth="1"/>
    <col min="6153" max="6153" width="8" style="37" bestFit="1" customWidth="1"/>
    <col min="6154" max="6154" width="10.42578125" style="37" bestFit="1" customWidth="1"/>
    <col min="6155" max="6155" width="1.140625" style="37" customWidth="1"/>
    <col min="6156" max="6157" width="8.5703125" style="37" bestFit="1" customWidth="1"/>
    <col min="6158" max="6158" width="6.85546875" style="37" bestFit="1" customWidth="1"/>
    <col min="6159" max="6159" width="8.5703125" style="37" bestFit="1" customWidth="1"/>
    <col min="6160" max="6160" width="10.42578125" style="37" bestFit="1" customWidth="1"/>
    <col min="6161" max="6161" width="8.5703125" style="37" bestFit="1" customWidth="1"/>
    <col min="6162" max="6162" width="9.42578125" style="37" bestFit="1" customWidth="1"/>
    <col min="6163" max="6163" width="6.85546875" style="37" bestFit="1" customWidth="1"/>
    <col min="6164" max="6164" width="8.5703125" style="37" bestFit="1" customWidth="1"/>
    <col min="6165" max="6165" width="10.42578125" style="37" bestFit="1" customWidth="1"/>
    <col min="6166" max="6166" width="11.140625" style="37" customWidth="1"/>
    <col min="6167" max="6398" width="9.140625" style="37"/>
    <col min="6399" max="6399" width="8.7109375" style="37" customWidth="1"/>
    <col min="6400" max="6401" width="9.42578125" style="37" bestFit="1" customWidth="1"/>
    <col min="6402" max="6402" width="10" style="37" customWidth="1"/>
    <col min="6403" max="6403" width="9.42578125" style="37" bestFit="1" customWidth="1"/>
    <col min="6404" max="6404" width="10.42578125" style="37" bestFit="1" customWidth="1"/>
    <col min="6405" max="6407" width="8.5703125" style="37" bestFit="1" customWidth="1"/>
    <col min="6408" max="6408" width="6.85546875" style="37" customWidth="1"/>
    <col min="6409" max="6409" width="8" style="37" bestFit="1" customWidth="1"/>
    <col min="6410" max="6410" width="10.42578125" style="37" bestFit="1" customWidth="1"/>
    <col min="6411" max="6411" width="1.140625" style="37" customWidth="1"/>
    <col min="6412" max="6413" width="8.5703125" style="37" bestFit="1" customWidth="1"/>
    <col min="6414" max="6414" width="6.85546875" style="37" bestFit="1" customWidth="1"/>
    <col min="6415" max="6415" width="8.5703125" style="37" bestFit="1" customWidth="1"/>
    <col min="6416" max="6416" width="10.42578125" style="37" bestFit="1" customWidth="1"/>
    <col min="6417" max="6417" width="8.5703125" style="37" bestFit="1" customWidth="1"/>
    <col min="6418" max="6418" width="9.42578125" style="37" bestFit="1" customWidth="1"/>
    <col min="6419" max="6419" width="6.85546875" style="37" bestFit="1" customWidth="1"/>
    <col min="6420" max="6420" width="8.5703125" style="37" bestFit="1" customWidth="1"/>
    <col min="6421" max="6421" width="10.42578125" style="37" bestFit="1" customWidth="1"/>
    <col min="6422" max="6422" width="11.140625" style="37" customWidth="1"/>
    <col min="6423" max="6654" width="9.140625" style="37"/>
    <col min="6655" max="6655" width="8.7109375" style="37" customWidth="1"/>
    <col min="6656" max="6657" width="9.42578125" style="37" bestFit="1" customWidth="1"/>
    <col min="6658" max="6658" width="10" style="37" customWidth="1"/>
    <col min="6659" max="6659" width="9.42578125" style="37" bestFit="1" customWidth="1"/>
    <col min="6660" max="6660" width="10.42578125" style="37" bestFit="1" customWidth="1"/>
    <col min="6661" max="6663" width="8.5703125" style="37" bestFit="1" customWidth="1"/>
    <col min="6664" max="6664" width="6.85546875" style="37" customWidth="1"/>
    <col min="6665" max="6665" width="8" style="37" bestFit="1" customWidth="1"/>
    <col min="6666" max="6666" width="10.42578125" style="37" bestFit="1" customWidth="1"/>
    <col min="6667" max="6667" width="1.140625" style="37" customWidth="1"/>
    <col min="6668" max="6669" width="8.5703125" style="37" bestFit="1" customWidth="1"/>
    <col min="6670" max="6670" width="6.85546875" style="37" bestFit="1" customWidth="1"/>
    <col min="6671" max="6671" width="8.5703125" style="37" bestFit="1" customWidth="1"/>
    <col min="6672" max="6672" width="10.42578125" style="37" bestFit="1" customWidth="1"/>
    <col min="6673" max="6673" width="8.5703125" style="37" bestFit="1" customWidth="1"/>
    <col min="6674" max="6674" width="9.42578125" style="37" bestFit="1" customWidth="1"/>
    <col min="6675" max="6675" width="6.85546875" style="37" bestFit="1" customWidth="1"/>
    <col min="6676" max="6676" width="8.5703125" style="37" bestFit="1" customWidth="1"/>
    <col min="6677" max="6677" width="10.42578125" style="37" bestFit="1" customWidth="1"/>
    <col min="6678" max="6678" width="11.140625" style="37" customWidth="1"/>
    <col min="6679" max="6910" width="9.140625" style="37"/>
    <col min="6911" max="6911" width="8.7109375" style="37" customWidth="1"/>
    <col min="6912" max="6913" width="9.42578125" style="37" bestFit="1" customWidth="1"/>
    <col min="6914" max="6914" width="10" style="37" customWidth="1"/>
    <col min="6915" max="6915" width="9.42578125" style="37" bestFit="1" customWidth="1"/>
    <col min="6916" max="6916" width="10.42578125" style="37" bestFit="1" customWidth="1"/>
    <col min="6917" max="6919" width="8.5703125" style="37" bestFit="1" customWidth="1"/>
    <col min="6920" max="6920" width="6.85546875" style="37" customWidth="1"/>
    <col min="6921" max="6921" width="8" style="37" bestFit="1" customWidth="1"/>
    <col min="6922" max="6922" width="10.42578125" style="37" bestFit="1" customWidth="1"/>
    <col min="6923" max="6923" width="1.140625" style="37" customWidth="1"/>
    <col min="6924" max="6925" width="8.5703125" style="37" bestFit="1" customWidth="1"/>
    <col min="6926" max="6926" width="6.85546875" style="37" bestFit="1" customWidth="1"/>
    <col min="6927" max="6927" width="8.5703125" style="37" bestFit="1" customWidth="1"/>
    <col min="6928" max="6928" width="10.42578125" style="37" bestFit="1" customWidth="1"/>
    <col min="6929" max="6929" width="8.5703125" style="37" bestFit="1" customWidth="1"/>
    <col min="6930" max="6930" width="9.42578125" style="37" bestFit="1" customWidth="1"/>
    <col min="6931" max="6931" width="6.85546875" style="37" bestFit="1" customWidth="1"/>
    <col min="6932" max="6932" width="8.5703125" style="37" bestFit="1" customWidth="1"/>
    <col min="6933" max="6933" width="10.42578125" style="37" bestFit="1" customWidth="1"/>
    <col min="6934" max="6934" width="11.140625" style="37" customWidth="1"/>
    <col min="6935" max="7166" width="9.140625" style="37"/>
    <col min="7167" max="7167" width="8.7109375" style="37" customWidth="1"/>
    <col min="7168" max="7169" width="9.42578125" style="37" bestFit="1" customWidth="1"/>
    <col min="7170" max="7170" width="10" style="37" customWidth="1"/>
    <col min="7171" max="7171" width="9.42578125" style="37" bestFit="1" customWidth="1"/>
    <col min="7172" max="7172" width="10.42578125" style="37" bestFit="1" customWidth="1"/>
    <col min="7173" max="7175" width="8.5703125" style="37" bestFit="1" customWidth="1"/>
    <col min="7176" max="7176" width="6.85546875" style="37" customWidth="1"/>
    <col min="7177" max="7177" width="8" style="37" bestFit="1" customWidth="1"/>
    <col min="7178" max="7178" width="10.42578125" style="37" bestFit="1" customWidth="1"/>
    <col min="7179" max="7179" width="1.140625" style="37" customWidth="1"/>
    <col min="7180" max="7181" width="8.5703125" style="37" bestFit="1" customWidth="1"/>
    <col min="7182" max="7182" width="6.85546875" style="37" bestFit="1" customWidth="1"/>
    <col min="7183" max="7183" width="8.5703125" style="37" bestFit="1" customWidth="1"/>
    <col min="7184" max="7184" width="10.42578125" style="37" bestFit="1" customWidth="1"/>
    <col min="7185" max="7185" width="8.5703125" style="37" bestFit="1" customWidth="1"/>
    <col min="7186" max="7186" width="9.42578125" style="37" bestFit="1" customWidth="1"/>
    <col min="7187" max="7187" width="6.85546875" style="37" bestFit="1" customWidth="1"/>
    <col min="7188" max="7188" width="8.5703125" style="37" bestFit="1" customWidth="1"/>
    <col min="7189" max="7189" width="10.42578125" style="37" bestFit="1" customWidth="1"/>
    <col min="7190" max="7190" width="11.140625" style="37" customWidth="1"/>
    <col min="7191" max="7422" width="9.140625" style="37"/>
    <col min="7423" max="7423" width="8.7109375" style="37" customWidth="1"/>
    <col min="7424" max="7425" width="9.42578125" style="37" bestFit="1" customWidth="1"/>
    <col min="7426" max="7426" width="10" style="37" customWidth="1"/>
    <col min="7427" max="7427" width="9.42578125" style="37" bestFit="1" customWidth="1"/>
    <col min="7428" max="7428" width="10.42578125" style="37" bestFit="1" customWidth="1"/>
    <col min="7429" max="7431" width="8.5703125" style="37" bestFit="1" customWidth="1"/>
    <col min="7432" max="7432" width="6.85546875" style="37" customWidth="1"/>
    <col min="7433" max="7433" width="8" style="37" bestFit="1" customWidth="1"/>
    <col min="7434" max="7434" width="10.42578125" style="37" bestFit="1" customWidth="1"/>
    <col min="7435" max="7435" width="1.140625" style="37" customWidth="1"/>
    <col min="7436" max="7437" width="8.5703125" style="37" bestFit="1" customWidth="1"/>
    <col min="7438" max="7438" width="6.85546875" style="37" bestFit="1" customWidth="1"/>
    <col min="7439" max="7439" width="8.5703125" style="37" bestFit="1" customWidth="1"/>
    <col min="7440" max="7440" width="10.42578125" style="37" bestFit="1" customWidth="1"/>
    <col min="7441" max="7441" width="8.5703125" style="37" bestFit="1" customWidth="1"/>
    <col min="7442" max="7442" width="9.42578125" style="37" bestFit="1" customWidth="1"/>
    <col min="7443" max="7443" width="6.85546875" style="37" bestFit="1" customWidth="1"/>
    <col min="7444" max="7444" width="8.5703125" style="37" bestFit="1" customWidth="1"/>
    <col min="7445" max="7445" width="10.42578125" style="37" bestFit="1" customWidth="1"/>
    <col min="7446" max="7446" width="11.140625" style="37" customWidth="1"/>
    <col min="7447" max="7678" width="9.140625" style="37"/>
    <col min="7679" max="7679" width="8.7109375" style="37" customWidth="1"/>
    <col min="7680" max="7681" width="9.42578125" style="37" bestFit="1" customWidth="1"/>
    <col min="7682" max="7682" width="10" style="37" customWidth="1"/>
    <col min="7683" max="7683" width="9.42578125" style="37" bestFit="1" customWidth="1"/>
    <col min="7684" max="7684" width="10.42578125" style="37" bestFit="1" customWidth="1"/>
    <col min="7685" max="7687" width="8.5703125" style="37" bestFit="1" customWidth="1"/>
    <col min="7688" max="7688" width="6.85546875" style="37" customWidth="1"/>
    <col min="7689" max="7689" width="8" style="37" bestFit="1" customWidth="1"/>
    <col min="7690" max="7690" width="10.42578125" style="37" bestFit="1" customWidth="1"/>
    <col min="7691" max="7691" width="1.140625" style="37" customWidth="1"/>
    <col min="7692" max="7693" width="8.5703125" style="37" bestFit="1" customWidth="1"/>
    <col min="7694" max="7694" width="6.85546875" style="37" bestFit="1" customWidth="1"/>
    <col min="7695" max="7695" width="8.5703125" style="37" bestFit="1" customWidth="1"/>
    <col min="7696" max="7696" width="10.42578125" style="37" bestFit="1" customWidth="1"/>
    <col min="7697" max="7697" width="8.5703125" style="37" bestFit="1" customWidth="1"/>
    <col min="7698" max="7698" width="9.42578125" style="37" bestFit="1" customWidth="1"/>
    <col min="7699" max="7699" width="6.85546875" style="37" bestFit="1" customWidth="1"/>
    <col min="7700" max="7700" width="8.5703125" style="37" bestFit="1" customWidth="1"/>
    <col min="7701" max="7701" width="10.42578125" style="37" bestFit="1" customWidth="1"/>
    <col min="7702" max="7702" width="11.140625" style="37" customWidth="1"/>
    <col min="7703" max="7934" width="9.140625" style="37"/>
    <col min="7935" max="7935" width="8.7109375" style="37" customWidth="1"/>
    <col min="7936" max="7937" width="9.42578125" style="37" bestFit="1" customWidth="1"/>
    <col min="7938" max="7938" width="10" style="37" customWidth="1"/>
    <col min="7939" max="7939" width="9.42578125" style="37" bestFit="1" customWidth="1"/>
    <col min="7940" max="7940" width="10.42578125" style="37" bestFit="1" customWidth="1"/>
    <col min="7941" max="7943" width="8.5703125" style="37" bestFit="1" customWidth="1"/>
    <col min="7944" max="7944" width="6.85546875" style="37" customWidth="1"/>
    <col min="7945" max="7945" width="8" style="37" bestFit="1" customWidth="1"/>
    <col min="7946" max="7946" width="10.42578125" style="37" bestFit="1" customWidth="1"/>
    <col min="7947" max="7947" width="1.140625" style="37" customWidth="1"/>
    <col min="7948" max="7949" width="8.5703125" style="37" bestFit="1" customWidth="1"/>
    <col min="7950" max="7950" width="6.85546875" style="37" bestFit="1" customWidth="1"/>
    <col min="7951" max="7951" width="8.5703125" style="37" bestFit="1" customWidth="1"/>
    <col min="7952" max="7952" width="10.42578125" style="37" bestFit="1" customWidth="1"/>
    <col min="7953" max="7953" width="8.5703125" style="37" bestFit="1" customWidth="1"/>
    <col min="7954" max="7954" width="9.42578125" style="37" bestFit="1" customWidth="1"/>
    <col min="7955" max="7955" width="6.85546875" style="37" bestFit="1" customWidth="1"/>
    <col min="7956" max="7956" width="8.5703125" style="37" bestFit="1" customWidth="1"/>
    <col min="7957" max="7957" width="10.42578125" style="37" bestFit="1" customWidth="1"/>
    <col min="7958" max="7958" width="11.140625" style="37" customWidth="1"/>
    <col min="7959" max="8190" width="9.140625" style="37"/>
    <col min="8191" max="8191" width="8.7109375" style="37" customWidth="1"/>
    <col min="8192" max="8193" width="9.42578125" style="37" bestFit="1" customWidth="1"/>
    <col min="8194" max="8194" width="10" style="37" customWidth="1"/>
    <col min="8195" max="8195" width="9.42578125" style="37" bestFit="1" customWidth="1"/>
    <col min="8196" max="8196" width="10.42578125" style="37" bestFit="1" customWidth="1"/>
    <col min="8197" max="8199" width="8.5703125" style="37" bestFit="1" customWidth="1"/>
    <col min="8200" max="8200" width="6.85546875" style="37" customWidth="1"/>
    <col min="8201" max="8201" width="8" style="37" bestFit="1" customWidth="1"/>
    <col min="8202" max="8202" width="10.42578125" style="37" bestFit="1" customWidth="1"/>
    <col min="8203" max="8203" width="1.140625" style="37" customWidth="1"/>
    <col min="8204" max="8205" width="8.5703125" style="37" bestFit="1" customWidth="1"/>
    <col min="8206" max="8206" width="6.85546875" style="37" bestFit="1" customWidth="1"/>
    <col min="8207" max="8207" width="8.5703125" style="37" bestFit="1" customWidth="1"/>
    <col min="8208" max="8208" width="10.42578125" style="37" bestFit="1" customWidth="1"/>
    <col min="8209" max="8209" width="8.5703125" style="37" bestFit="1" customWidth="1"/>
    <col min="8210" max="8210" width="9.42578125" style="37" bestFit="1" customWidth="1"/>
    <col min="8211" max="8211" width="6.85546875" style="37" bestFit="1" customWidth="1"/>
    <col min="8212" max="8212" width="8.5703125" style="37" bestFit="1" customWidth="1"/>
    <col min="8213" max="8213" width="10.42578125" style="37" bestFit="1" customWidth="1"/>
    <col min="8214" max="8214" width="11.140625" style="37" customWidth="1"/>
    <col min="8215" max="8446" width="9.140625" style="37"/>
    <col min="8447" max="8447" width="8.7109375" style="37" customWidth="1"/>
    <col min="8448" max="8449" width="9.42578125" style="37" bestFit="1" customWidth="1"/>
    <col min="8450" max="8450" width="10" style="37" customWidth="1"/>
    <col min="8451" max="8451" width="9.42578125" style="37" bestFit="1" customWidth="1"/>
    <col min="8452" max="8452" width="10.42578125" style="37" bestFit="1" customWidth="1"/>
    <col min="8453" max="8455" width="8.5703125" style="37" bestFit="1" customWidth="1"/>
    <col min="8456" max="8456" width="6.85546875" style="37" customWidth="1"/>
    <col min="8457" max="8457" width="8" style="37" bestFit="1" customWidth="1"/>
    <col min="8458" max="8458" width="10.42578125" style="37" bestFit="1" customWidth="1"/>
    <col min="8459" max="8459" width="1.140625" style="37" customWidth="1"/>
    <col min="8460" max="8461" width="8.5703125" style="37" bestFit="1" customWidth="1"/>
    <col min="8462" max="8462" width="6.85546875" style="37" bestFit="1" customWidth="1"/>
    <col min="8463" max="8463" width="8.5703125" style="37" bestFit="1" customWidth="1"/>
    <col min="8464" max="8464" width="10.42578125" style="37" bestFit="1" customWidth="1"/>
    <col min="8465" max="8465" width="8.5703125" style="37" bestFit="1" customWidth="1"/>
    <col min="8466" max="8466" width="9.42578125" style="37" bestFit="1" customWidth="1"/>
    <col min="8467" max="8467" width="6.85546875" style="37" bestFit="1" customWidth="1"/>
    <col min="8468" max="8468" width="8.5703125" style="37" bestFit="1" customWidth="1"/>
    <col min="8469" max="8469" width="10.42578125" style="37" bestFit="1" customWidth="1"/>
    <col min="8470" max="8470" width="11.140625" style="37" customWidth="1"/>
    <col min="8471" max="8702" width="9.140625" style="37"/>
    <col min="8703" max="8703" width="8.7109375" style="37" customWidth="1"/>
    <col min="8704" max="8705" width="9.42578125" style="37" bestFit="1" customWidth="1"/>
    <col min="8706" max="8706" width="10" style="37" customWidth="1"/>
    <col min="8707" max="8707" width="9.42578125" style="37" bestFit="1" customWidth="1"/>
    <col min="8708" max="8708" width="10.42578125" style="37" bestFit="1" customWidth="1"/>
    <col min="8709" max="8711" width="8.5703125" style="37" bestFit="1" customWidth="1"/>
    <col min="8712" max="8712" width="6.85546875" style="37" customWidth="1"/>
    <col min="8713" max="8713" width="8" style="37" bestFit="1" customWidth="1"/>
    <col min="8714" max="8714" width="10.42578125" style="37" bestFit="1" customWidth="1"/>
    <col min="8715" max="8715" width="1.140625" style="37" customWidth="1"/>
    <col min="8716" max="8717" width="8.5703125" style="37" bestFit="1" customWidth="1"/>
    <col min="8718" max="8718" width="6.85546875" style="37" bestFit="1" customWidth="1"/>
    <col min="8719" max="8719" width="8.5703125" style="37" bestFit="1" customWidth="1"/>
    <col min="8720" max="8720" width="10.42578125" style="37" bestFit="1" customWidth="1"/>
    <col min="8721" max="8721" width="8.5703125" style="37" bestFit="1" customWidth="1"/>
    <col min="8722" max="8722" width="9.42578125" style="37" bestFit="1" customWidth="1"/>
    <col min="8723" max="8723" width="6.85546875" style="37" bestFit="1" customWidth="1"/>
    <col min="8724" max="8724" width="8.5703125" style="37" bestFit="1" customWidth="1"/>
    <col min="8725" max="8725" width="10.42578125" style="37" bestFit="1" customWidth="1"/>
    <col min="8726" max="8726" width="11.140625" style="37" customWidth="1"/>
    <col min="8727" max="8958" width="9.140625" style="37"/>
    <col min="8959" max="8959" width="8.7109375" style="37" customWidth="1"/>
    <col min="8960" max="8961" width="9.42578125" style="37" bestFit="1" customWidth="1"/>
    <col min="8962" max="8962" width="10" style="37" customWidth="1"/>
    <col min="8963" max="8963" width="9.42578125" style="37" bestFit="1" customWidth="1"/>
    <col min="8964" max="8964" width="10.42578125" style="37" bestFit="1" customWidth="1"/>
    <col min="8965" max="8967" width="8.5703125" style="37" bestFit="1" customWidth="1"/>
    <col min="8968" max="8968" width="6.85546875" style="37" customWidth="1"/>
    <col min="8969" max="8969" width="8" style="37" bestFit="1" customWidth="1"/>
    <col min="8970" max="8970" width="10.42578125" style="37" bestFit="1" customWidth="1"/>
    <col min="8971" max="8971" width="1.140625" style="37" customWidth="1"/>
    <col min="8972" max="8973" width="8.5703125" style="37" bestFit="1" customWidth="1"/>
    <col min="8974" max="8974" width="6.85546875" style="37" bestFit="1" customWidth="1"/>
    <col min="8975" max="8975" width="8.5703125" style="37" bestFit="1" customWidth="1"/>
    <col min="8976" max="8976" width="10.42578125" style="37" bestFit="1" customWidth="1"/>
    <col min="8977" max="8977" width="8.5703125" style="37" bestFit="1" customWidth="1"/>
    <col min="8978" max="8978" width="9.42578125" style="37" bestFit="1" customWidth="1"/>
    <col min="8979" max="8979" width="6.85546875" style="37" bestFit="1" customWidth="1"/>
    <col min="8980" max="8980" width="8.5703125" style="37" bestFit="1" customWidth="1"/>
    <col min="8981" max="8981" width="10.42578125" style="37" bestFit="1" customWidth="1"/>
    <col min="8982" max="8982" width="11.140625" style="37" customWidth="1"/>
    <col min="8983" max="9214" width="9.140625" style="37"/>
    <col min="9215" max="9215" width="8.7109375" style="37" customWidth="1"/>
    <col min="9216" max="9217" width="9.42578125" style="37" bestFit="1" customWidth="1"/>
    <col min="9218" max="9218" width="10" style="37" customWidth="1"/>
    <col min="9219" max="9219" width="9.42578125" style="37" bestFit="1" customWidth="1"/>
    <col min="9220" max="9220" width="10.42578125" style="37" bestFit="1" customWidth="1"/>
    <col min="9221" max="9223" width="8.5703125" style="37" bestFit="1" customWidth="1"/>
    <col min="9224" max="9224" width="6.85546875" style="37" customWidth="1"/>
    <col min="9225" max="9225" width="8" style="37" bestFit="1" customWidth="1"/>
    <col min="9226" max="9226" width="10.42578125" style="37" bestFit="1" customWidth="1"/>
    <col min="9227" max="9227" width="1.140625" style="37" customWidth="1"/>
    <col min="9228" max="9229" width="8.5703125" style="37" bestFit="1" customWidth="1"/>
    <col min="9230" max="9230" width="6.85546875" style="37" bestFit="1" customWidth="1"/>
    <col min="9231" max="9231" width="8.5703125" style="37" bestFit="1" customWidth="1"/>
    <col min="9232" max="9232" width="10.42578125" style="37" bestFit="1" customWidth="1"/>
    <col min="9233" max="9233" width="8.5703125" style="37" bestFit="1" customWidth="1"/>
    <col min="9234" max="9234" width="9.42578125" style="37" bestFit="1" customWidth="1"/>
    <col min="9235" max="9235" width="6.85546875" style="37" bestFit="1" customWidth="1"/>
    <col min="9236" max="9236" width="8.5703125" style="37" bestFit="1" customWidth="1"/>
    <col min="9237" max="9237" width="10.42578125" style="37" bestFit="1" customWidth="1"/>
    <col min="9238" max="9238" width="11.140625" style="37" customWidth="1"/>
    <col min="9239" max="9470" width="9.140625" style="37"/>
    <col min="9471" max="9471" width="8.7109375" style="37" customWidth="1"/>
    <col min="9472" max="9473" width="9.42578125" style="37" bestFit="1" customWidth="1"/>
    <col min="9474" max="9474" width="10" style="37" customWidth="1"/>
    <col min="9475" max="9475" width="9.42578125" style="37" bestFit="1" customWidth="1"/>
    <col min="9476" max="9476" width="10.42578125" style="37" bestFit="1" customWidth="1"/>
    <col min="9477" max="9479" width="8.5703125" style="37" bestFit="1" customWidth="1"/>
    <col min="9480" max="9480" width="6.85546875" style="37" customWidth="1"/>
    <col min="9481" max="9481" width="8" style="37" bestFit="1" customWidth="1"/>
    <col min="9482" max="9482" width="10.42578125" style="37" bestFit="1" customWidth="1"/>
    <col min="9483" max="9483" width="1.140625" style="37" customWidth="1"/>
    <col min="9484" max="9485" width="8.5703125" style="37" bestFit="1" customWidth="1"/>
    <col min="9486" max="9486" width="6.85546875" style="37" bestFit="1" customWidth="1"/>
    <col min="9487" max="9487" width="8.5703125" style="37" bestFit="1" customWidth="1"/>
    <col min="9488" max="9488" width="10.42578125" style="37" bestFit="1" customWidth="1"/>
    <col min="9489" max="9489" width="8.5703125" style="37" bestFit="1" customWidth="1"/>
    <col min="9490" max="9490" width="9.42578125" style="37" bestFit="1" customWidth="1"/>
    <col min="9491" max="9491" width="6.85546875" style="37" bestFit="1" customWidth="1"/>
    <col min="9492" max="9492" width="8.5703125" style="37" bestFit="1" customWidth="1"/>
    <col min="9493" max="9493" width="10.42578125" style="37" bestFit="1" customWidth="1"/>
    <col min="9494" max="9494" width="11.140625" style="37" customWidth="1"/>
    <col min="9495" max="9726" width="9.140625" style="37"/>
    <col min="9727" max="9727" width="8.7109375" style="37" customWidth="1"/>
    <col min="9728" max="9729" width="9.42578125" style="37" bestFit="1" customWidth="1"/>
    <col min="9730" max="9730" width="10" style="37" customWidth="1"/>
    <col min="9731" max="9731" width="9.42578125" style="37" bestFit="1" customWidth="1"/>
    <col min="9732" max="9732" width="10.42578125" style="37" bestFit="1" customWidth="1"/>
    <col min="9733" max="9735" width="8.5703125" style="37" bestFit="1" customWidth="1"/>
    <col min="9736" max="9736" width="6.85546875" style="37" customWidth="1"/>
    <col min="9737" max="9737" width="8" style="37" bestFit="1" customWidth="1"/>
    <col min="9738" max="9738" width="10.42578125" style="37" bestFit="1" customWidth="1"/>
    <col min="9739" max="9739" width="1.140625" style="37" customWidth="1"/>
    <col min="9740" max="9741" width="8.5703125" style="37" bestFit="1" customWidth="1"/>
    <col min="9742" max="9742" width="6.85546875" style="37" bestFit="1" customWidth="1"/>
    <col min="9743" max="9743" width="8.5703125" style="37" bestFit="1" customWidth="1"/>
    <col min="9744" max="9744" width="10.42578125" style="37" bestFit="1" customWidth="1"/>
    <col min="9745" max="9745" width="8.5703125" style="37" bestFit="1" customWidth="1"/>
    <col min="9746" max="9746" width="9.42578125" style="37" bestFit="1" customWidth="1"/>
    <col min="9747" max="9747" width="6.85546875" style="37" bestFit="1" customWidth="1"/>
    <col min="9748" max="9748" width="8.5703125" style="37" bestFit="1" customWidth="1"/>
    <col min="9749" max="9749" width="10.42578125" style="37" bestFit="1" customWidth="1"/>
    <col min="9750" max="9750" width="11.140625" style="37" customWidth="1"/>
    <col min="9751" max="9982" width="9.140625" style="37"/>
    <col min="9983" max="9983" width="8.7109375" style="37" customWidth="1"/>
    <col min="9984" max="9985" width="9.42578125" style="37" bestFit="1" customWidth="1"/>
    <col min="9986" max="9986" width="10" style="37" customWidth="1"/>
    <col min="9987" max="9987" width="9.42578125" style="37" bestFit="1" customWidth="1"/>
    <col min="9988" max="9988" width="10.42578125" style="37" bestFit="1" customWidth="1"/>
    <col min="9989" max="9991" width="8.5703125" style="37" bestFit="1" customWidth="1"/>
    <col min="9992" max="9992" width="6.85546875" style="37" customWidth="1"/>
    <col min="9993" max="9993" width="8" style="37" bestFit="1" customWidth="1"/>
    <col min="9994" max="9994" width="10.42578125" style="37" bestFit="1" customWidth="1"/>
    <col min="9995" max="9995" width="1.140625" style="37" customWidth="1"/>
    <col min="9996" max="9997" width="8.5703125" style="37" bestFit="1" customWidth="1"/>
    <col min="9998" max="9998" width="6.85546875" style="37" bestFit="1" customWidth="1"/>
    <col min="9999" max="9999" width="8.5703125" style="37" bestFit="1" customWidth="1"/>
    <col min="10000" max="10000" width="10.42578125" style="37" bestFit="1" customWidth="1"/>
    <col min="10001" max="10001" width="8.5703125" style="37" bestFit="1" customWidth="1"/>
    <col min="10002" max="10002" width="9.42578125" style="37" bestFit="1" customWidth="1"/>
    <col min="10003" max="10003" width="6.85546875" style="37" bestFit="1" customWidth="1"/>
    <col min="10004" max="10004" width="8.5703125" style="37" bestFit="1" customWidth="1"/>
    <col min="10005" max="10005" width="10.42578125" style="37" bestFit="1" customWidth="1"/>
    <col min="10006" max="10006" width="11.140625" style="37" customWidth="1"/>
    <col min="10007" max="10238" width="9.140625" style="37"/>
    <col min="10239" max="10239" width="8.7109375" style="37" customWidth="1"/>
    <col min="10240" max="10241" width="9.42578125" style="37" bestFit="1" customWidth="1"/>
    <col min="10242" max="10242" width="10" style="37" customWidth="1"/>
    <col min="10243" max="10243" width="9.42578125" style="37" bestFit="1" customWidth="1"/>
    <col min="10244" max="10244" width="10.42578125" style="37" bestFit="1" customWidth="1"/>
    <col min="10245" max="10247" width="8.5703125" style="37" bestFit="1" customWidth="1"/>
    <col min="10248" max="10248" width="6.85546875" style="37" customWidth="1"/>
    <col min="10249" max="10249" width="8" style="37" bestFit="1" customWidth="1"/>
    <col min="10250" max="10250" width="10.42578125" style="37" bestFit="1" customWidth="1"/>
    <col min="10251" max="10251" width="1.140625" style="37" customWidth="1"/>
    <col min="10252" max="10253" width="8.5703125" style="37" bestFit="1" customWidth="1"/>
    <col min="10254" max="10254" width="6.85546875" style="37" bestFit="1" customWidth="1"/>
    <col min="10255" max="10255" width="8.5703125" style="37" bestFit="1" customWidth="1"/>
    <col min="10256" max="10256" width="10.42578125" style="37" bestFit="1" customWidth="1"/>
    <col min="10257" max="10257" width="8.5703125" style="37" bestFit="1" customWidth="1"/>
    <col min="10258" max="10258" width="9.42578125" style="37" bestFit="1" customWidth="1"/>
    <col min="10259" max="10259" width="6.85546875" style="37" bestFit="1" customWidth="1"/>
    <col min="10260" max="10260" width="8.5703125" style="37" bestFit="1" customWidth="1"/>
    <col min="10261" max="10261" width="10.42578125" style="37" bestFit="1" customWidth="1"/>
    <col min="10262" max="10262" width="11.140625" style="37" customWidth="1"/>
    <col min="10263" max="10494" width="9.140625" style="37"/>
    <col min="10495" max="10495" width="8.7109375" style="37" customWidth="1"/>
    <col min="10496" max="10497" width="9.42578125" style="37" bestFit="1" customWidth="1"/>
    <col min="10498" max="10498" width="10" style="37" customWidth="1"/>
    <col min="10499" max="10499" width="9.42578125" style="37" bestFit="1" customWidth="1"/>
    <col min="10500" max="10500" width="10.42578125" style="37" bestFit="1" customWidth="1"/>
    <col min="10501" max="10503" width="8.5703125" style="37" bestFit="1" customWidth="1"/>
    <col min="10504" max="10504" width="6.85546875" style="37" customWidth="1"/>
    <col min="10505" max="10505" width="8" style="37" bestFit="1" customWidth="1"/>
    <col min="10506" max="10506" width="10.42578125" style="37" bestFit="1" customWidth="1"/>
    <col min="10507" max="10507" width="1.140625" style="37" customWidth="1"/>
    <col min="10508" max="10509" width="8.5703125" style="37" bestFit="1" customWidth="1"/>
    <col min="10510" max="10510" width="6.85546875" style="37" bestFit="1" customWidth="1"/>
    <col min="10511" max="10511" width="8.5703125" style="37" bestFit="1" customWidth="1"/>
    <col min="10512" max="10512" width="10.42578125" style="37" bestFit="1" customWidth="1"/>
    <col min="10513" max="10513" width="8.5703125" style="37" bestFit="1" customWidth="1"/>
    <col min="10514" max="10514" width="9.42578125" style="37" bestFit="1" customWidth="1"/>
    <col min="10515" max="10515" width="6.85546875" style="37" bestFit="1" customWidth="1"/>
    <col min="10516" max="10516" width="8.5703125" style="37" bestFit="1" customWidth="1"/>
    <col min="10517" max="10517" width="10.42578125" style="37" bestFit="1" customWidth="1"/>
    <col min="10518" max="10518" width="11.140625" style="37" customWidth="1"/>
    <col min="10519" max="10750" width="9.140625" style="37"/>
    <col min="10751" max="10751" width="8.7109375" style="37" customWidth="1"/>
    <col min="10752" max="10753" width="9.42578125" style="37" bestFit="1" customWidth="1"/>
    <col min="10754" max="10754" width="10" style="37" customWidth="1"/>
    <col min="10755" max="10755" width="9.42578125" style="37" bestFit="1" customWidth="1"/>
    <col min="10756" max="10756" width="10.42578125" style="37" bestFit="1" customWidth="1"/>
    <col min="10757" max="10759" width="8.5703125" style="37" bestFit="1" customWidth="1"/>
    <col min="10760" max="10760" width="6.85546875" style="37" customWidth="1"/>
    <col min="10761" max="10761" width="8" style="37" bestFit="1" customWidth="1"/>
    <col min="10762" max="10762" width="10.42578125" style="37" bestFit="1" customWidth="1"/>
    <col min="10763" max="10763" width="1.140625" style="37" customWidth="1"/>
    <col min="10764" max="10765" width="8.5703125" style="37" bestFit="1" customWidth="1"/>
    <col min="10766" max="10766" width="6.85546875" style="37" bestFit="1" customWidth="1"/>
    <col min="10767" max="10767" width="8.5703125" style="37" bestFit="1" customWidth="1"/>
    <col min="10768" max="10768" width="10.42578125" style="37" bestFit="1" customWidth="1"/>
    <col min="10769" max="10769" width="8.5703125" style="37" bestFit="1" customWidth="1"/>
    <col min="10770" max="10770" width="9.42578125" style="37" bestFit="1" customWidth="1"/>
    <col min="10771" max="10771" width="6.85546875" style="37" bestFit="1" customWidth="1"/>
    <col min="10772" max="10772" width="8.5703125" style="37" bestFit="1" customWidth="1"/>
    <col min="10773" max="10773" width="10.42578125" style="37" bestFit="1" customWidth="1"/>
    <col min="10774" max="10774" width="11.140625" style="37" customWidth="1"/>
    <col min="10775" max="11006" width="9.140625" style="37"/>
    <col min="11007" max="11007" width="8.7109375" style="37" customWidth="1"/>
    <col min="11008" max="11009" width="9.42578125" style="37" bestFit="1" customWidth="1"/>
    <col min="11010" max="11010" width="10" style="37" customWidth="1"/>
    <col min="11011" max="11011" width="9.42578125" style="37" bestFit="1" customWidth="1"/>
    <col min="11012" max="11012" width="10.42578125" style="37" bestFit="1" customWidth="1"/>
    <col min="11013" max="11015" width="8.5703125" style="37" bestFit="1" customWidth="1"/>
    <col min="11016" max="11016" width="6.85546875" style="37" customWidth="1"/>
    <col min="11017" max="11017" width="8" style="37" bestFit="1" customWidth="1"/>
    <col min="11018" max="11018" width="10.42578125" style="37" bestFit="1" customWidth="1"/>
    <col min="11019" max="11019" width="1.140625" style="37" customWidth="1"/>
    <col min="11020" max="11021" width="8.5703125" style="37" bestFit="1" customWidth="1"/>
    <col min="11022" max="11022" width="6.85546875" style="37" bestFit="1" customWidth="1"/>
    <col min="11023" max="11023" width="8.5703125" style="37" bestFit="1" customWidth="1"/>
    <col min="11024" max="11024" width="10.42578125" style="37" bestFit="1" customWidth="1"/>
    <col min="11025" max="11025" width="8.5703125" style="37" bestFit="1" customWidth="1"/>
    <col min="11026" max="11026" width="9.42578125" style="37" bestFit="1" customWidth="1"/>
    <col min="11027" max="11027" width="6.85546875" style="37" bestFit="1" customWidth="1"/>
    <col min="11028" max="11028" width="8.5703125" style="37" bestFit="1" customWidth="1"/>
    <col min="11029" max="11029" width="10.42578125" style="37" bestFit="1" customWidth="1"/>
    <col min="11030" max="11030" width="11.140625" style="37" customWidth="1"/>
    <col min="11031" max="11262" width="9.140625" style="37"/>
    <col min="11263" max="11263" width="8.7109375" style="37" customWidth="1"/>
    <col min="11264" max="11265" width="9.42578125" style="37" bestFit="1" customWidth="1"/>
    <col min="11266" max="11266" width="10" style="37" customWidth="1"/>
    <col min="11267" max="11267" width="9.42578125" style="37" bestFit="1" customWidth="1"/>
    <col min="11268" max="11268" width="10.42578125" style="37" bestFit="1" customWidth="1"/>
    <col min="11269" max="11271" width="8.5703125" style="37" bestFit="1" customWidth="1"/>
    <col min="11272" max="11272" width="6.85546875" style="37" customWidth="1"/>
    <col min="11273" max="11273" width="8" style="37" bestFit="1" customWidth="1"/>
    <col min="11274" max="11274" width="10.42578125" style="37" bestFit="1" customWidth="1"/>
    <col min="11275" max="11275" width="1.140625" style="37" customWidth="1"/>
    <col min="11276" max="11277" width="8.5703125" style="37" bestFit="1" customWidth="1"/>
    <col min="11278" max="11278" width="6.85546875" style="37" bestFit="1" customWidth="1"/>
    <col min="11279" max="11279" width="8.5703125" style="37" bestFit="1" customWidth="1"/>
    <col min="11280" max="11280" width="10.42578125" style="37" bestFit="1" customWidth="1"/>
    <col min="11281" max="11281" width="8.5703125" style="37" bestFit="1" customWidth="1"/>
    <col min="11282" max="11282" width="9.42578125" style="37" bestFit="1" customWidth="1"/>
    <col min="11283" max="11283" width="6.85546875" style="37" bestFit="1" customWidth="1"/>
    <col min="11284" max="11284" width="8.5703125" style="37" bestFit="1" customWidth="1"/>
    <col min="11285" max="11285" width="10.42578125" style="37" bestFit="1" customWidth="1"/>
    <col min="11286" max="11286" width="11.140625" style="37" customWidth="1"/>
    <col min="11287" max="11518" width="9.140625" style="37"/>
    <col min="11519" max="11519" width="8.7109375" style="37" customWidth="1"/>
    <col min="11520" max="11521" width="9.42578125" style="37" bestFit="1" customWidth="1"/>
    <col min="11522" max="11522" width="10" style="37" customWidth="1"/>
    <col min="11523" max="11523" width="9.42578125" style="37" bestFit="1" customWidth="1"/>
    <col min="11524" max="11524" width="10.42578125" style="37" bestFit="1" customWidth="1"/>
    <col min="11525" max="11527" width="8.5703125" style="37" bestFit="1" customWidth="1"/>
    <col min="11528" max="11528" width="6.85546875" style="37" customWidth="1"/>
    <col min="11529" max="11529" width="8" style="37" bestFit="1" customWidth="1"/>
    <col min="11530" max="11530" width="10.42578125" style="37" bestFit="1" customWidth="1"/>
    <col min="11531" max="11531" width="1.140625" style="37" customWidth="1"/>
    <col min="11532" max="11533" width="8.5703125" style="37" bestFit="1" customWidth="1"/>
    <col min="11534" max="11534" width="6.85546875" style="37" bestFit="1" customWidth="1"/>
    <col min="11535" max="11535" width="8.5703125" style="37" bestFit="1" customWidth="1"/>
    <col min="11536" max="11536" width="10.42578125" style="37" bestFit="1" customWidth="1"/>
    <col min="11537" max="11537" width="8.5703125" style="37" bestFit="1" customWidth="1"/>
    <col min="11538" max="11538" width="9.42578125" style="37" bestFit="1" customWidth="1"/>
    <col min="11539" max="11539" width="6.85546875" style="37" bestFit="1" customWidth="1"/>
    <col min="11540" max="11540" width="8.5703125" style="37" bestFit="1" customWidth="1"/>
    <col min="11541" max="11541" width="10.42578125" style="37" bestFit="1" customWidth="1"/>
    <col min="11542" max="11542" width="11.140625" style="37" customWidth="1"/>
    <col min="11543" max="11774" width="9.140625" style="37"/>
    <col min="11775" max="11775" width="8.7109375" style="37" customWidth="1"/>
    <col min="11776" max="11777" width="9.42578125" style="37" bestFit="1" customWidth="1"/>
    <col min="11778" max="11778" width="10" style="37" customWidth="1"/>
    <col min="11779" max="11779" width="9.42578125" style="37" bestFit="1" customWidth="1"/>
    <col min="11780" max="11780" width="10.42578125" style="37" bestFit="1" customWidth="1"/>
    <col min="11781" max="11783" width="8.5703125" style="37" bestFit="1" customWidth="1"/>
    <col min="11784" max="11784" width="6.85546875" style="37" customWidth="1"/>
    <col min="11785" max="11785" width="8" style="37" bestFit="1" customWidth="1"/>
    <col min="11786" max="11786" width="10.42578125" style="37" bestFit="1" customWidth="1"/>
    <col min="11787" max="11787" width="1.140625" style="37" customWidth="1"/>
    <col min="11788" max="11789" width="8.5703125" style="37" bestFit="1" customWidth="1"/>
    <col min="11790" max="11790" width="6.85546875" style="37" bestFit="1" customWidth="1"/>
    <col min="11791" max="11791" width="8.5703125" style="37" bestFit="1" customWidth="1"/>
    <col min="11792" max="11792" width="10.42578125" style="37" bestFit="1" customWidth="1"/>
    <col min="11793" max="11793" width="8.5703125" style="37" bestFit="1" customWidth="1"/>
    <col min="11794" max="11794" width="9.42578125" style="37" bestFit="1" customWidth="1"/>
    <col min="11795" max="11795" width="6.85546875" style="37" bestFit="1" customWidth="1"/>
    <col min="11796" max="11796" width="8.5703125" style="37" bestFit="1" customWidth="1"/>
    <col min="11797" max="11797" width="10.42578125" style="37" bestFit="1" customWidth="1"/>
    <col min="11798" max="11798" width="11.140625" style="37" customWidth="1"/>
    <col min="11799" max="12030" width="9.140625" style="37"/>
    <col min="12031" max="12031" width="8.7109375" style="37" customWidth="1"/>
    <col min="12032" max="12033" width="9.42578125" style="37" bestFit="1" customWidth="1"/>
    <col min="12034" max="12034" width="10" style="37" customWidth="1"/>
    <col min="12035" max="12035" width="9.42578125" style="37" bestFit="1" customWidth="1"/>
    <col min="12036" max="12036" width="10.42578125" style="37" bestFit="1" customWidth="1"/>
    <col min="12037" max="12039" width="8.5703125" style="37" bestFit="1" customWidth="1"/>
    <col min="12040" max="12040" width="6.85546875" style="37" customWidth="1"/>
    <col min="12041" max="12041" width="8" style="37" bestFit="1" customWidth="1"/>
    <col min="12042" max="12042" width="10.42578125" style="37" bestFit="1" customWidth="1"/>
    <col min="12043" max="12043" width="1.140625" style="37" customWidth="1"/>
    <col min="12044" max="12045" width="8.5703125" style="37" bestFit="1" customWidth="1"/>
    <col min="12046" max="12046" width="6.85546875" style="37" bestFit="1" customWidth="1"/>
    <col min="12047" max="12047" width="8.5703125" style="37" bestFit="1" customWidth="1"/>
    <col min="12048" max="12048" width="10.42578125" style="37" bestFit="1" customWidth="1"/>
    <col min="12049" max="12049" width="8.5703125" style="37" bestFit="1" customWidth="1"/>
    <col min="12050" max="12050" width="9.42578125" style="37" bestFit="1" customWidth="1"/>
    <col min="12051" max="12051" width="6.85546875" style="37" bestFit="1" customWidth="1"/>
    <col min="12052" max="12052" width="8.5703125" style="37" bestFit="1" customWidth="1"/>
    <col min="12053" max="12053" width="10.42578125" style="37" bestFit="1" customWidth="1"/>
    <col min="12054" max="12054" width="11.140625" style="37" customWidth="1"/>
    <col min="12055" max="12286" width="9.140625" style="37"/>
    <col min="12287" max="12287" width="8.7109375" style="37" customWidth="1"/>
    <col min="12288" max="12289" width="9.42578125" style="37" bestFit="1" customWidth="1"/>
    <col min="12290" max="12290" width="10" style="37" customWidth="1"/>
    <col min="12291" max="12291" width="9.42578125" style="37" bestFit="1" customWidth="1"/>
    <col min="12292" max="12292" width="10.42578125" style="37" bestFit="1" customWidth="1"/>
    <col min="12293" max="12295" width="8.5703125" style="37" bestFit="1" customWidth="1"/>
    <col min="12296" max="12296" width="6.85546875" style="37" customWidth="1"/>
    <col min="12297" max="12297" width="8" style="37" bestFit="1" customWidth="1"/>
    <col min="12298" max="12298" width="10.42578125" style="37" bestFit="1" customWidth="1"/>
    <col min="12299" max="12299" width="1.140625" style="37" customWidth="1"/>
    <col min="12300" max="12301" width="8.5703125" style="37" bestFit="1" customWidth="1"/>
    <col min="12302" max="12302" width="6.85546875" style="37" bestFit="1" customWidth="1"/>
    <col min="12303" max="12303" width="8.5703125" style="37" bestFit="1" customWidth="1"/>
    <col min="12304" max="12304" width="10.42578125" style="37" bestFit="1" customWidth="1"/>
    <col min="12305" max="12305" width="8.5703125" style="37" bestFit="1" customWidth="1"/>
    <col min="12306" max="12306" width="9.42578125" style="37" bestFit="1" customWidth="1"/>
    <col min="12307" max="12307" width="6.85546875" style="37" bestFit="1" customWidth="1"/>
    <col min="12308" max="12308" width="8.5703125" style="37" bestFit="1" customWidth="1"/>
    <col min="12309" max="12309" width="10.42578125" style="37" bestFit="1" customWidth="1"/>
    <col min="12310" max="12310" width="11.140625" style="37" customWidth="1"/>
    <col min="12311" max="12542" width="9.140625" style="37"/>
    <col min="12543" max="12543" width="8.7109375" style="37" customWidth="1"/>
    <col min="12544" max="12545" width="9.42578125" style="37" bestFit="1" customWidth="1"/>
    <col min="12546" max="12546" width="10" style="37" customWidth="1"/>
    <col min="12547" max="12547" width="9.42578125" style="37" bestFit="1" customWidth="1"/>
    <col min="12548" max="12548" width="10.42578125" style="37" bestFit="1" customWidth="1"/>
    <col min="12549" max="12551" width="8.5703125" style="37" bestFit="1" customWidth="1"/>
    <col min="12552" max="12552" width="6.85546875" style="37" customWidth="1"/>
    <col min="12553" max="12553" width="8" style="37" bestFit="1" customWidth="1"/>
    <col min="12554" max="12554" width="10.42578125" style="37" bestFit="1" customWidth="1"/>
    <col min="12555" max="12555" width="1.140625" style="37" customWidth="1"/>
    <col min="12556" max="12557" width="8.5703125" style="37" bestFit="1" customWidth="1"/>
    <col min="12558" max="12558" width="6.85546875" style="37" bestFit="1" customWidth="1"/>
    <col min="12559" max="12559" width="8.5703125" style="37" bestFit="1" customWidth="1"/>
    <col min="12560" max="12560" width="10.42578125" style="37" bestFit="1" customWidth="1"/>
    <col min="12561" max="12561" width="8.5703125" style="37" bestFit="1" customWidth="1"/>
    <col min="12562" max="12562" width="9.42578125" style="37" bestFit="1" customWidth="1"/>
    <col min="12563" max="12563" width="6.85546875" style="37" bestFit="1" customWidth="1"/>
    <col min="12564" max="12564" width="8.5703125" style="37" bestFit="1" customWidth="1"/>
    <col min="12565" max="12565" width="10.42578125" style="37" bestFit="1" customWidth="1"/>
    <col min="12566" max="12566" width="11.140625" style="37" customWidth="1"/>
    <col min="12567" max="12798" width="9.140625" style="37"/>
    <col min="12799" max="12799" width="8.7109375" style="37" customWidth="1"/>
    <col min="12800" max="12801" width="9.42578125" style="37" bestFit="1" customWidth="1"/>
    <col min="12802" max="12802" width="10" style="37" customWidth="1"/>
    <col min="12803" max="12803" width="9.42578125" style="37" bestFit="1" customWidth="1"/>
    <col min="12804" max="12804" width="10.42578125" style="37" bestFit="1" customWidth="1"/>
    <col min="12805" max="12807" width="8.5703125" style="37" bestFit="1" customWidth="1"/>
    <col min="12808" max="12808" width="6.85546875" style="37" customWidth="1"/>
    <col min="12809" max="12809" width="8" style="37" bestFit="1" customWidth="1"/>
    <col min="12810" max="12810" width="10.42578125" style="37" bestFit="1" customWidth="1"/>
    <col min="12811" max="12811" width="1.140625" style="37" customWidth="1"/>
    <col min="12812" max="12813" width="8.5703125" style="37" bestFit="1" customWidth="1"/>
    <col min="12814" max="12814" width="6.85546875" style="37" bestFit="1" customWidth="1"/>
    <col min="12815" max="12815" width="8.5703125" style="37" bestFit="1" customWidth="1"/>
    <col min="12816" max="12816" width="10.42578125" style="37" bestFit="1" customWidth="1"/>
    <col min="12817" max="12817" width="8.5703125" style="37" bestFit="1" customWidth="1"/>
    <col min="12818" max="12818" width="9.42578125" style="37" bestFit="1" customWidth="1"/>
    <col min="12819" max="12819" width="6.85546875" style="37" bestFit="1" customWidth="1"/>
    <col min="12820" max="12820" width="8.5703125" style="37" bestFit="1" customWidth="1"/>
    <col min="12821" max="12821" width="10.42578125" style="37" bestFit="1" customWidth="1"/>
    <col min="12822" max="12822" width="11.140625" style="37" customWidth="1"/>
    <col min="12823" max="13054" width="9.140625" style="37"/>
    <col min="13055" max="13055" width="8.7109375" style="37" customWidth="1"/>
    <col min="13056" max="13057" width="9.42578125" style="37" bestFit="1" customWidth="1"/>
    <col min="13058" max="13058" width="10" style="37" customWidth="1"/>
    <col min="13059" max="13059" width="9.42578125" style="37" bestFit="1" customWidth="1"/>
    <col min="13060" max="13060" width="10.42578125" style="37" bestFit="1" customWidth="1"/>
    <col min="13061" max="13063" width="8.5703125" style="37" bestFit="1" customWidth="1"/>
    <col min="13064" max="13064" width="6.85546875" style="37" customWidth="1"/>
    <col min="13065" max="13065" width="8" style="37" bestFit="1" customWidth="1"/>
    <col min="13066" max="13066" width="10.42578125" style="37" bestFit="1" customWidth="1"/>
    <col min="13067" max="13067" width="1.140625" style="37" customWidth="1"/>
    <col min="13068" max="13069" width="8.5703125" style="37" bestFit="1" customWidth="1"/>
    <col min="13070" max="13070" width="6.85546875" style="37" bestFit="1" customWidth="1"/>
    <col min="13071" max="13071" width="8.5703125" style="37" bestFit="1" customWidth="1"/>
    <col min="13072" max="13072" width="10.42578125" style="37" bestFit="1" customWidth="1"/>
    <col min="13073" max="13073" width="8.5703125" style="37" bestFit="1" customWidth="1"/>
    <col min="13074" max="13074" width="9.42578125" style="37" bestFit="1" customWidth="1"/>
    <col min="13075" max="13075" width="6.85546875" style="37" bestFit="1" customWidth="1"/>
    <col min="13076" max="13076" width="8.5703125" style="37" bestFit="1" customWidth="1"/>
    <col min="13077" max="13077" width="10.42578125" style="37" bestFit="1" customWidth="1"/>
    <col min="13078" max="13078" width="11.140625" style="37" customWidth="1"/>
    <col min="13079" max="13310" width="9.140625" style="37"/>
    <col min="13311" max="13311" width="8.7109375" style="37" customWidth="1"/>
    <col min="13312" max="13313" width="9.42578125" style="37" bestFit="1" customWidth="1"/>
    <col min="13314" max="13314" width="10" style="37" customWidth="1"/>
    <col min="13315" max="13315" width="9.42578125" style="37" bestFit="1" customWidth="1"/>
    <col min="13316" max="13316" width="10.42578125" style="37" bestFit="1" customWidth="1"/>
    <col min="13317" max="13319" width="8.5703125" style="37" bestFit="1" customWidth="1"/>
    <col min="13320" max="13320" width="6.85546875" style="37" customWidth="1"/>
    <col min="13321" max="13321" width="8" style="37" bestFit="1" customWidth="1"/>
    <col min="13322" max="13322" width="10.42578125" style="37" bestFit="1" customWidth="1"/>
    <col min="13323" max="13323" width="1.140625" style="37" customWidth="1"/>
    <col min="13324" max="13325" width="8.5703125" style="37" bestFit="1" customWidth="1"/>
    <col min="13326" max="13326" width="6.85546875" style="37" bestFit="1" customWidth="1"/>
    <col min="13327" max="13327" width="8.5703125" style="37" bestFit="1" customWidth="1"/>
    <col min="13328" max="13328" width="10.42578125" style="37" bestFit="1" customWidth="1"/>
    <col min="13329" max="13329" width="8.5703125" style="37" bestFit="1" customWidth="1"/>
    <col min="13330" max="13330" width="9.42578125" style="37" bestFit="1" customWidth="1"/>
    <col min="13331" max="13331" width="6.85546875" style="37" bestFit="1" customWidth="1"/>
    <col min="13332" max="13332" width="8.5703125" style="37" bestFit="1" customWidth="1"/>
    <col min="13333" max="13333" width="10.42578125" style="37" bestFit="1" customWidth="1"/>
    <col min="13334" max="13334" width="11.140625" style="37" customWidth="1"/>
    <col min="13335" max="13566" width="9.140625" style="37"/>
    <col min="13567" max="13567" width="8.7109375" style="37" customWidth="1"/>
    <col min="13568" max="13569" width="9.42578125" style="37" bestFit="1" customWidth="1"/>
    <col min="13570" max="13570" width="10" style="37" customWidth="1"/>
    <col min="13571" max="13571" width="9.42578125" style="37" bestFit="1" customWidth="1"/>
    <col min="13572" max="13572" width="10.42578125" style="37" bestFit="1" customWidth="1"/>
    <col min="13573" max="13575" width="8.5703125" style="37" bestFit="1" customWidth="1"/>
    <col min="13576" max="13576" width="6.85546875" style="37" customWidth="1"/>
    <col min="13577" max="13577" width="8" style="37" bestFit="1" customWidth="1"/>
    <col min="13578" max="13578" width="10.42578125" style="37" bestFit="1" customWidth="1"/>
    <col min="13579" max="13579" width="1.140625" style="37" customWidth="1"/>
    <col min="13580" max="13581" width="8.5703125" style="37" bestFit="1" customWidth="1"/>
    <col min="13582" max="13582" width="6.85546875" style="37" bestFit="1" customWidth="1"/>
    <col min="13583" max="13583" width="8.5703125" style="37" bestFit="1" customWidth="1"/>
    <col min="13584" max="13584" width="10.42578125" style="37" bestFit="1" customWidth="1"/>
    <col min="13585" max="13585" width="8.5703125" style="37" bestFit="1" customWidth="1"/>
    <col min="13586" max="13586" width="9.42578125" style="37" bestFit="1" customWidth="1"/>
    <col min="13587" max="13587" width="6.85546875" style="37" bestFit="1" customWidth="1"/>
    <col min="13588" max="13588" width="8.5703125" style="37" bestFit="1" customWidth="1"/>
    <col min="13589" max="13589" width="10.42578125" style="37" bestFit="1" customWidth="1"/>
    <col min="13590" max="13590" width="11.140625" style="37" customWidth="1"/>
    <col min="13591" max="13822" width="9.140625" style="37"/>
    <col min="13823" max="13823" width="8.7109375" style="37" customWidth="1"/>
    <col min="13824" max="13825" width="9.42578125" style="37" bestFit="1" customWidth="1"/>
    <col min="13826" max="13826" width="10" style="37" customWidth="1"/>
    <col min="13827" max="13827" width="9.42578125" style="37" bestFit="1" customWidth="1"/>
    <col min="13828" max="13828" width="10.42578125" style="37" bestFit="1" customWidth="1"/>
    <col min="13829" max="13831" width="8.5703125" style="37" bestFit="1" customWidth="1"/>
    <col min="13832" max="13832" width="6.85546875" style="37" customWidth="1"/>
    <col min="13833" max="13833" width="8" style="37" bestFit="1" customWidth="1"/>
    <col min="13834" max="13834" width="10.42578125" style="37" bestFit="1" customWidth="1"/>
    <col min="13835" max="13835" width="1.140625" style="37" customWidth="1"/>
    <col min="13836" max="13837" width="8.5703125" style="37" bestFit="1" customWidth="1"/>
    <col min="13838" max="13838" width="6.85546875" style="37" bestFit="1" customWidth="1"/>
    <col min="13839" max="13839" width="8.5703125" style="37" bestFit="1" customWidth="1"/>
    <col min="13840" max="13840" width="10.42578125" style="37" bestFit="1" customWidth="1"/>
    <col min="13841" max="13841" width="8.5703125" style="37" bestFit="1" customWidth="1"/>
    <col min="13842" max="13842" width="9.42578125" style="37" bestFit="1" customWidth="1"/>
    <col min="13843" max="13843" width="6.85546875" style="37" bestFit="1" customWidth="1"/>
    <col min="13844" max="13844" width="8.5703125" style="37" bestFit="1" customWidth="1"/>
    <col min="13845" max="13845" width="10.42578125" style="37" bestFit="1" customWidth="1"/>
    <col min="13846" max="13846" width="11.140625" style="37" customWidth="1"/>
    <col min="13847" max="14078" width="9.140625" style="37"/>
    <col min="14079" max="14079" width="8.7109375" style="37" customWidth="1"/>
    <col min="14080" max="14081" width="9.42578125" style="37" bestFit="1" customWidth="1"/>
    <col min="14082" max="14082" width="10" style="37" customWidth="1"/>
    <col min="14083" max="14083" width="9.42578125" style="37" bestFit="1" customWidth="1"/>
    <col min="14084" max="14084" width="10.42578125" style="37" bestFit="1" customWidth="1"/>
    <col min="14085" max="14087" width="8.5703125" style="37" bestFit="1" customWidth="1"/>
    <col min="14088" max="14088" width="6.85546875" style="37" customWidth="1"/>
    <col min="14089" max="14089" width="8" style="37" bestFit="1" customWidth="1"/>
    <col min="14090" max="14090" width="10.42578125" style="37" bestFit="1" customWidth="1"/>
    <col min="14091" max="14091" width="1.140625" style="37" customWidth="1"/>
    <col min="14092" max="14093" width="8.5703125" style="37" bestFit="1" customWidth="1"/>
    <col min="14094" max="14094" width="6.85546875" style="37" bestFit="1" customWidth="1"/>
    <col min="14095" max="14095" width="8.5703125" style="37" bestFit="1" customWidth="1"/>
    <col min="14096" max="14096" width="10.42578125" style="37" bestFit="1" customWidth="1"/>
    <col min="14097" max="14097" width="8.5703125" style="37" bestFit="1" customWidth="1"/>
    <col min="14098" max="14098" width="9.42578125" style="37" bestFit="1" customWidth="1"/>
    <col min="14099" max="14099" width="6.85546875" style="37" bestFit="1" customWidth="1"/>
    <col min="14100" max="14100" width="8.5703125" style="37" bestFit="1" customWidth="1"/>
    <col min="14101" max="14101" width="10.42578125" style="37" bestFit="1" customWidth="1"/>
    <col min="14102" max="14102" width="11.140625" style="37" customWidth="1"/>
    <col min="14103" max="14334" width="9.140625" style="37"/>
    <col min="14335" max="14335" width="8.7109375" style="37" customWidth="1"/>
    <col min="14336" max="14337" width="9.42578125" style="37" bestFit="1" customWidth="1"/>
    <col min="14338" max="14338" width="10" style="37" customWidth="1"/>
    <col min="14339" max="14339" width="9.42578125" style="37" bestFit="1" customWidth="1"/>
    <col min="14340" max="14340" width="10.42578125" style="37" bestFit="1" customWidth="1"/>
    <col min="14341" max="14343" width="8.5703125" style="37" bestFit="1" customWidth="1"/>
    <col min="14344" max="14344" width="6.85546875" style="37" customWidth="1"/>
    <col min="14345" max="14345" width="8" style="37" bestFit="1" customWidth="1"/>
    <col min="14346" max="14346" width="10.42578125" style="37" bestFit="1" customWidth="1"/>
    <col min="14347" max="14347" width="1.140625" style="37" customWidth="1"/>
    <col min="14348" max="14349" width="8.5703125" style="37" bestFit="1" customWidth="1"/>
    <col min="14350" max="14350" width="6.85546875" style="37" bestFit="1" customWidth="1"/>
    <col min="14351" max="14351" width="8.5703125" style="37" bestFit="1" customWidth="1"/>
    <col min="14352" max="14352" width="10.42578125" style="37" bestFit="1" customWidth="1"/>
    <col min="14353" max="14353" width="8.5703125" style="37" bestFit="1" customWidth="1"/>
    <col min="14354" max="14354" width="9.42578125" style="37" bestFit="1" customWidth="1"/>
    <col min="14355" max="14355" width="6.85546875" style="37" bestFit="1" customWidth="1"/>
    <col min="14356" max="14356" width="8.5703125" style="37" bestFit="1" customWidth="1"/>
    <col min="14357" max="14357" width="10.42578125" style="37" bestFit="1" customWidth="1"/>
    <col min="14358" max="14358" width="11.140625" style="37" customWidth="1"/>
    <col min="14359" max="14590" width="9.140625" style="37"/>
    <col min="14591" max="14591" width="8.7109375" style="37" customWidth="1"/>
    <col min="14592" max="14593" width="9.42578125" style="37" bestFit="1" customWidth="1"/>
    <col min="14594" max="14594" width="10" style="37" customWidth="1"/>
    <col min="14595" max="14595" width="9.42578125" style="37" bestFit="1" customWidth="1"/>
    <col min="14596" max="14596" width="10.42578125" style="37" bestFit="1" customWidth="1"/>
    <col min="14597" max="14599" width="8.5703125" style="37" bestFit="1" customWidth="1"/>
    <col min="14600" max="14600" width="6.85546875" style="37" customWidth="1"/>
    <col min="14601" max="14601" width="8" style="37" bestFit="1" customWidth="1"/>
    <col min="14602" max="14602" width="10.42578125" style="37" bestFit="1" customWidth="1"/>
    <col min="14603" max="14603" width="1.140625" style="37" customWidth="1"/>
    <col min="14604" max="14605" width="8.5703125" style="37" bestFit="1" customWidth="1"/>
    <col min="14606" max="14606" width="6.85546875" style="37" bestFit="1" customWidth="1"/>
    <col min="14607" max="14607" width="8.5703125" style="37" bestFit="1" customWidth="1"/>
    <col min="14608" max="14608" width="10.42578125" style="37" bestFit="1" customWidth="1"/>
    <col min="14609" max="14609" width="8.5703125" style="37" bestFit="1" customWidth="1"/>
    <col min="14610" max="14610" width="9.42578125" style="37" bestFit="1" customWidth="1"/>
    <col min="14611" max="14611" width="6.85546875" style="37" bestFit="1" customWidth="1"/>
    <col min="14612" max="14612" width="8.5703125" style="37" bestFit="1" customWidth="1"/>
    <col min="14613" max="14613" width="10.42578125" style="37" bestFit="1" customWidth="1"/>
    <col min="14614" max="14614" width="11.140625" style="37" customWidth="1"/>
    <col min="14615" max="14846" width="9.140625" style="37"/>
    <col min="14847" max="14847" width="8.7109375" style="37" customWidth="1"/>
    <col min="14848" max="14849" width="9.42578125" style="37" bestFit="1" customWidth="1"/>
    <col min="14850" max="14850" width="10" style="37" customWidth="1"/>
    <col min="14851" max="14851" width="9.42578125" style="37" bestFit="1" customWidth="1"/>
    <col min="14852" max="14852" width="10.42578125" style="37" bestFit="1" customWidth="1"/>
    <col min="14853" max="14855" width="8.5703125" style="37" bestFit="1" customWidth="1"/>
    <col min="14856" max="14856" width="6.85546875" style="37" customWidth="1"/>
    <col min="14857" max="14857" width="8" style="37" bestFit="1" customWidth="1"/>
    <col min="14858" max="14858" width="10.42578125" style="37" bestFit="1" customWidth="1"/>
    <col min="14859" max="14859" width="1.140625" style="37" customWidth="1"/>
    <col min="14860" max="14861" width="8.5703125" style="37" bestFit="1" customWidth="1"/>
    <col min="14862" max="14862" width="6.85546875" style="37" bestFit="1" customWidth="1"/>
    <col min="14863" max="14863" width="8.5703125" style="37" bestFit="1" customWidth="1"/>
    <col min="14864" max="14864" width="10.42578125" style="37" bestFit="1" customWidth="1"/>
    <col min="14865" max="14865" width="8.5703125" style="37" bestFit="1" customWidth="1"/>
    <col min="14866" max="14866" width="9.42578125" style="37" bestFit="1" customWidth="1"/>
    <col min="14867" max="14867" width="6.85546875" style="37" bestFit="1" customWidth="1"/>
    <col min="14868" max="14868" width="8.5703125" style="37" bestFit="1" customWidth="1"/>
    <col min="14869" max="14869" width="10.42578125" style="37" bestFit="1" customWidth="1"/>
    <col min="14870" max="14870" width="11.140625" style="37" customWidth="1"/>
    <col min="14871" max="15102" width="9.140625" style="37"/>
    <col min="15103" max="15103" width="8.7109375" style="37" customWidth="1"/>
    <col min="15104" max="15105" width="9.42578125" style="37" bestFit="1" customWidth="1"/>
    <col min="15106" max="15106" width="10" style="37" customWidth="1"/>
    <col min="15107" max="15107" width="9.42578125" style="37" bestFit="1" customWidth="1"/>
    <col min="15108" max="15108" width="10.42578125" style="37" bestFit="1" customWidth="1"/>
    <col min="15109" max="15111" width="8.5703125" style="37" bestFit="1" customWidth="1"/>
    <col min="15112" max="15112" width="6.85546875" style="37" customWidth="1"/>
    <col min="15113" max="15113" width="8" style="37" bestFit="1" customWidth="1"/>
    <col min="15114" max="15114" width="10.42578125" style="37" bestFit="1" customWidth="1"/>
    <col min="15115" max="15115" width="1.140625" style="37" customWidth="1"/>
    <col min="15116" max="15117" width="8.5703125" style="37" bestFit="1" customWidth="1"/>
    <col min="15118" max="15118" width="6.85546875" style="37" bestFit="1" customWidth="1"/>
    <col min="15119" max="15119" width="8.5703125" style="37" bestFit="1" customWidth="1"/>
    <col min="15120" max="15120" width="10.42578125" style="37" bestFit="1" customWidth="1"/>
    <col min="15121" max="15121" width="8.5703125" style="37" bestFit="1" customWidth="1"/>
    <col min="15122" max="15122" width="9.42578125" style="37" bestFit="1" customWidth="1"/>
    <col min="15123" max="15123" width="6.85546875" style="37" bestFit="1" customWidth="1"/>
    <col min="15124" max="15124" width="8.5703125" style="37" bestFit="1" customWidth="1"/>
    <col min="15125" max="15125" width="10.42578125" style="37" bestFit="1" customWidth="1"/>
    <col min="15126" max="15126" width="11.140625" style="37" customWidth="1"/>
    <col min="15127" max="15358" width="9.140625" style="37"/>
    <col min="15359" max="15359" width="8.7109375" style="37" customWidth="1"/>
    <col min="15360" max="15361" width="9.42578125" style="37" bestFit="1" customWidth="1"/>
    <col min="15362" max="15362" width="10" style="37" customWidth="1"/>
    <col min="15363" max="15363" width="9.42578125" style="37" bestFit="1" customWidth="1"/>
    <col min="15364" max="15364" width="10.42578125" style="37" bestFit="1" customWidth="1"/>
    <col min="15365" max="15367" width="8.5703125" style="37" bestFit="1" customWidth="1"/>
    <col min="15368" max="15368" width="6.85546875" style="37" customWidth="1"/>
    <col min="15369" max="15369" width="8" style="37" bestFit="1" customWidth="1"/>
    <col min="15370" max="15370" width="10.42578125" style="37" bestFit="1" customWidth="1"/>
    <col min="15371" max="15371" width="1.140625" style="37" customWidth="1"/>
    <col min="15372" max="15373" width="8.5703125" style="37" bestFit="1" customWidth="1"/>
    <col min="15374" max="15374" width="6.85546875" style="37" bestFit="1" customWidth="1"/>
    <col min="15375" max="15375" width="8.5703125" style="37" bestFit="1" customWidth="1"/>
    <col min="15376" max="15376" width="10.42578125" style="37" bestFit="1" customWidth="1"/>
    <col min="15377" max="15377" width="8.5703125" style="37" bestFit="1" customWidth="1"/>
    <col min="15378" max="15378" width="9.42578125" style="37" bestFit="1" customWidth="1"/>
    <col min="15379" max="15379" width="6.85546875" style="37" bestFit="1" customWidth="1"/>
    <col min="15380" max="15380" width="8.5703125" style="37" bestFit="1" customWidth="1"/>
    <col min="15381" max="15381" width="10.42578125" style="37" bestFit="1" customWidth="1"/>
    <col min="15382" max="15382" width="11.140625" style="37" customWidth="1"/>
    <col min="15383" max="15614" width="9.140625" style="37"/>
    <col min="15615" max="15615" width="8.7109375" style="37" customWidth="1"/>
    <col min="15616" max="15617" width="9.42578125" style="37" bestFit="1" customWidth="1"/>
    <col min="15618" max="15618" width="10" style="37" customWidth="1"/>
    <col min="15619" max="15619" width="9.42578125" style="37" bestFit="1" customWidth="1"/>
    <col min="15620" max="15620" width="10.42578125" style="37" bestFit="1" customWidth="1"/>
    <col min="15621" max="15623" width="8.5703125" style="37" bestFit="1" customWidth="1"/>
    <col min="15624" max="15624" width="6.85546875" style="37" customWidth="1"/>
    <col min="15625" max="15625" width="8" style="37" bestFit="1" customWidth="1"/>
    <col min="15626" max="15626" width="10.42578125" style="37" bestFit="1" customWidth="1"/>
    <col min="15627" max="15627" width="1.140625" style="37" customWidth="1"/>
    <col min="15628" max="15629" width="8.5703125" style="37" bestFit="1" customWidth="1"/>
    <col min="15630" max="15630" width="6.85546875" style="37" bestFit="1" customWidth="1"/>
    <col min="15631" max="15631" width="8.5703125" style="37" bestFit="1" customWidth="1"/>
    <col min="15632" max="15632" width="10.42578125" style="37" bestFit="1" customWidth="1"/>
    <col min="15633" max="15633" width="8.5703125" style="37" bestFit="1" customWidth="1"/>
    <col min="15634" max="15634" width="9.42578125" style="37" bestFit="1" customWidth="1"/>
    <col min="15635" max="15635" width="6.85546875" style="37" bestFit="1" customWidth="1"/>
    <col min="15636" max="15636" width="8.5703125" style="37" bestFit="1" customWidth="1"/>
    <col min="15637" max="15637" width="10.42578125" style="37" bestFit="1" customWidth="1"/>
    <col min="15638" max="15638" width="11.140625" style="37" customWidth="1"/>
    <col min="15639" max="15870" width="9.140625" style="37"/>
    <col min="15871" max="15871" width="8.7109375" style="37" customWidth="1"/>
    <col min="15872" max="15873" width="9.42578125" style="37" bestFit="1" customWidth="1"/>
    <col min="15874" max="15874" width="10" style="37" customWidth="1"/>
    <col min="15875" max="15875" width="9.42578125" style="37" bestFit="1" customWidth="1"/>
    <col min="15876" max="15876" width="10.42578125" style="37" bestFit="1" customWidth="1"/>
    <col min="15877" max="15879" width="8.5703125" style="37" bestFit="1" customWidth="1"/>
    <col min="15880" max="15880" width="6.85546875" style="37" customWidth="1"/>
    <col min="15881" max="15881" width="8" style="37" bestFit="1" customWidth="1"/>
    <col min="15882" max="15882" width="10.42578125" style="37" bestFit="1" customWidth="1"/>
    <col min="15883" max="15883" width="1.140625" style="37" customWidth="1"/>
    <col min="15884" max="15885" width="8.5703125" style="37" bestFit="1" customWidth="1"/>
    <col min="15886" max="15886" width="6.85546875" style="37" bestFit="1" customWidth="1"/>
    <col min="15887" max="15887" width="8.5703125" style="37" bestFit="1" customWidth="1"/>
    <col min="15888" max="15888" width="10.42578125" style="37" bestFit="1" customWidth="1"/>
    <col min="15889" max="15889" width="8.5703125" style="37" bestFit="1" customWidth="1"/>
    <col min="15890" max="15890" width="9.42578125" style="37" bestFit="1" customWidth="1"/>
    <col min="15891" max="15891" width="6.85546875" style="37" bestFit="1" customWidth="1"/>
    <col min="15892" max="15892" width="8.5703125" style="37" bestFit="1" customWidth="1"/>
    <col min="15893" max="15893" width="10.42578125" style="37" bestFit="1" customWidth="1"/>
    <col min="15894" max="15894" width="11.140625" style="37" customWidth="1"/>
    <col min="15895" max="16126" width="9.140625" style="37"/>
    <col min="16127" max="16127" width="8.7109375" style="37" customWidth="1"/>
    <col min="16128" max="16129" width="9.42578125" style="37" bestFit="1" customWidth="1"/>
    <col min="16130" max="16130" width="10" style="37" customWidth="1"/>
    <col min="16131" max="16131" width="9.42578125" style="37" bestFit="1" customWidth="1"/>
    <col min="16132" max="16132" width="10.42578125" style="37" bestFit="1" customWidth="1"/>
    <col min="16133" max="16135" width="8.5703125" style="37" bestFit="1" customWidth="1"/>
    <col min="16136" max="16136" width="6.85546875" style="37" customWidth="1"/>
    <col min="16137" max="16137" width="8" style="37" bestFit="1" customWidth="1"/>
    <col min="16138" max="16138" width="10.42578125" style="37" bestFit="1" customWidth="1"/>
    <col min="16139" max="16139" width="1.140625" style="37" customWidth="1"/>
    <col min="16140" max="16141" width="8.5703125" style="37" bestFit="1" customWidth="1"/>
    <col min="16142" max="16142" width="6.85546875" style="37" bestFit="1" customWidth="1"/>
    <col min="16143" max="16143" width="8.5703125" style="37" bestFit="1" customWidth="1"/>
    <col min="16144" max="16144" width="10.42578125" style="37" bestFit="1" customWidth="1"/>
    <col min="16145" max="16145" width="8.5703125" style="37" bestFit="1" customWidth="1"/>
    <col min="16146" max="16146" width="9.42578125" style="37" bestFit="1" customWidth="1"/>
    <col min="16147" max="16147" width="6.85546875" style="37" bestFit="1" customWidth="1"/>
    <col min="16148" max="16148" width="8.5703125" style="37" bestFit="1" customWidth="1"/>
    <col min="16149" max="16149" width="10.42578125" style="37" bestFit="1" customWidth="1"/>
    <col min="16150" max="16150" width="11.140625" style="37" customWidth="1"/>
    <col min="16151" max="16384" width="9.140625" style="37"/>
  </cols>
  <sheetData>
    <row r="1" spans="1:49" ht="24.95" customHeight="1">
      <c r="A1" s="497" t="s">
        <v>211</v>
      </c>
      <c r="B1" s="497"/>
    </row>
    <row r="2" spans="1:49" s="107" customFormat="1" ht="24.95" customHeight="1">
      <c r="A2" s="519" t="s">
        <v>494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20" t="s">
        <v>495</v>
      </c>
      <c r="N2" s="520"/>
      <c r="O2" s="520"/>
      <c r="P2" s="520"/>
      <c r="Q2" s="520"/>
      <c r="R2" s="520"/>
      <c r="S2" s="520"/>
      <c r="T2" s="520"/>
      <c r="U2" s="520"/>
      <c r="V2" s="520"/>
    </row>
    <row r="3" spans="1:49" s="27" customFormat="1" ht="23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</row>
    <row r="4" spans="1:49" s="260" customFormat="1" ht="15" customHeight="1" thickBot="1">
      <c r="A4" s="375" t="s">
        <v>497</v>
      </c>
      <c r="G4" s="263"/>
      <c r="H4" s="263"/>
      <c r="R4" s="263"/>
      <c r="S4" s="263"/>
      <c r="T4" s="677" t="s">
        <v>496</v>
      </c>
      <c r="U4" s="677"/>
      <c r="V4" s="67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</row>
    <row r="5" spans="1:49" s="40" customFormat="1" ht="18" customHeight="1">
      <c r="A5" s="342" t="s">
        <v>215</v>
      </c>
      <c r="B5" s="540" t="s">
        <v>27</v>
      </c>
      <c r="C5" s="541"/>
      <c r="D5" s="541"/>
      <c r="E5" s="541"/>
      <c r="F5" s="676"/>
      <c r="G5" s="448" t="s">
        <v>204</v>
      </c>
      <c r="H5" s="540" t="s">
        <v>205</v>
      </c>
      <c r="I5" s="541"/>
      <c r="J5" s="541"/>
      <c r="K5" s="541"/>
      <c r="L5" s="541"/>
      <c r="M5" s="541" t="s">
        <v>34</v>
      </c>
      <c r="N5" s="541"/>
      <c r="O5" s="541"/>
      <c r="P5" s="541"/>
      <c r="Q5" s="676"/>
      <c r="R5" s="540" t="s">
        <v>35</v>
      </c>
      <c r="S5" s="541"/>
      <c r="T5" s="541"/>
      <c r="U5" s="541"/>
      <c r="V5" s="541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49" s="40" customFormat="1" ht="18" customHeight="1">
      <c r="A6" s="172"/>
      <c r="B6" s="59" t="s">
        <v>206</v>
      </c>
      <c r="C6" s="166" t="s">
        <v>36</v>
      </c>
      <c r="D6" s="77"/>
      <c r="E6" s="33" t="s">
        <v>37</v>
      </c>
      <c r="F6" s="58" t="s">
        <v>38</v>
      </c>
      <c r="G6" s="58"/>
      <c r="H6" s="59" t="s">
        <v>159</v>
      </c>
      <c r="I6" s="166" t="s">
        <v>36</v>
      </c>
      <c r="J6" s="77"/>
      <c r="K6" s="33" t="s">
        <v>37</v>
      </c>
      <c r="L6" s="166" t="s">
        <v>38</v>
      </c>
      <c r="M6" s="70" t="s">
        <v>159</v>
      </c>
      <c r="N6" s="166" t="s">
        <v>36</v>
      </c>
      <c r="O6" s="77"/>
      <c r="P6" s="33" t="s">
        <v>37</v>
      </c>
      <c r="Q6" s="58" t="s">
        <v>38</v>
      </c>
      <c r="R6" s="59" t="s">
        <v>159</v>
      </c>
      <c r="S6" s="166" t="s">
        <v>36</v>
      </c>
      <c r="T6" s="77"/>
      <c r="U6" s="33" t="s">
        <v>37</v>
      </c>
      <c r="V6" s="59" t="s">
        <v>38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</row>
    <row r="7" spans="1:49" s="40" customFormat="1" ht="18" customHeight="1">
      <c r="A7" s="172"/>
      <c r="B7" s="169" t="s">
        <v>207</v>
      </c>
      <c r="C7" s="154" t="s">
        <v>160</v>
      </c>
      <c r="D7" s="167" t="s">
        <v>39</v>
      </c>
      <c r="E7" s="154" t="s">
        <v>208</v>
      </c>
      <c r="F7" s="154" t="s">
        <v>162</v>
      </c>
      <c r="G7" s="154" t="s">
        <v>209</v>
      </c>
      <c r="H7" s="169" t="s">
        <v>207</v>
      </c>
      <c r="I7" s="154" t="s">
        <v>160</v>
      </c>
      <c r="J7" s="167" t="s">
        <v>39</v>
      </c>
      <c r="K7" s="154" t="s">
        <v>208</v>
      </c>
      <c r="L7" s="124" t="s">
        <v>162</v>
      </c>
      <c r="M7" s="171" t="s">
        <v>207</v>
      </c>
      <c r="N7" s="154" t="s">
        <v>160</v>
      </c>
      <c r="O7" s="167" t="s">
        <v>39</v>
      </c>
      <c r="P7" s="154" t="s">
        <v>208</v>
      </c>
      <c r="Q7" s="154" t="s">
        <v>162</v>
      </c>
      <c r="R7" s="169" t="s">
        <v>207</v>
      </c>
      <c r="S7" s="154" t="s">
        <v>160</v>
      </c>
      <c r="T7" s="167" t="s">
        <v>39</v>
      </c>
      <c r="U7" s="154" t="s">
        <v>208</v>
      </c>
      <c r="V7" s="124" t="s">
        <v>162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</row>
    <row r="8" spans="1:49" s="40" customFormat="1" ht="18" customHeight="1">
      <c r="A8" s="173"/>
      <c r="B8" s="174"/>
      <c r="C8" s="174"/>
      <c r="D8" s="449" t="s">
        <v>161</v>
      </c>
      <c r="E8" s="72"/>
      <c r="F8" s="72"/>
      <c r="G8" s="72"/>
      <c r="H8" s="174"/>
      <c r="I8" s="174"/>
      <c r="J8" s="449" t="s">
        <v>161</v>
      </c>
      <c r="K8" s="72"/>
      <c r="L8" s="168"/>
      <c r="M8" s="174"/>
      <c r="N8" s="174"/>
      <c r="O8" s="129" t="s">
        <v>161</v>
      </c>
      <c r="P8" s="72"/>
      <c r="Q8" s="72"/>
      <c r="R8" s="174"/>
      <c r="S8" s="174"/>
      <c r="T8" s="129" t="s">
        <v>161</v>
      </c>
      <c r="U8" s="72"/>
      <c r="V8" s="168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49" s="75" customFormat="1" ht="24.95" customHeight="1">
      <c r="A9" s="74">
        <v>2016</v>
      </c>
      <c r="B9" s="450">
        <f>C9+E9+F9</f>
        <v>839630</v>
      </c>
      <c r="C9" s="450">
        <f>I9+N9+S9+G9</f>
        <v>571949</v>
      </c>
      <c r="D9" s="451">
        <f>C9/B9*100</f>
        <v>68.119171539844942</v>
      </c>
      <c r="E9" s="450">
        <f>K9+P9+U9</f>
        <v>62490</v>
      </c>
      <c r="F9" s="450">
        <f>L9+Q9+V9</f>
        <v>205191</v>
      </c>
      <c r="G9" s="450">
        <v>11870</v>
      </c>
      <c r="H9" s="450">
        <v>88315</v>
      </c>
      <c r="I9" s="450">
        <v>88315</v>
      </c>
      <c r="J9" s="450">
        <f>I9/H9*100</f>
        <v>100</v>
      </c>
      <c r="K9" s="450">
        <v>0</v>
      </c>
      <c r="L9" s="450">
        <v>0</v>
      </c>
      <c r="M9" s="452">
        <f>N9+P9+Q9</f>
        <v>295370</v>
      </c>
      <c r="N9" s="453">
        <v>252920</v>
      </c>
      <c r="O9" s="454">
        <f>N9/M9*100</f>
        <v>85.628195145072283</v>
      </c>
      <c r="P9" s="455">
        <v>7800</v>
      </c>
      <c r="Q9" s="456">
        <v>34650</v>
      </c>
      <c r="R9" s="456">
        <f>S9+U9+V9</f>
        <v>444075</v>
      </c>
      <c r="S9" s="317">
        <v>218844</v>
      </c>
      <c r="T9" s="457">
        <f>S9/R9*100</f>
        <v>49.280864718797503</v>
      </c>
      <c r="U9" s="456">
        <v>54690</v>
      </c>
      <c r="V9" s="456">
        <v>170541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</row>
    <row r="10" spans="1:49" s="75" customFormat="1" ht="24.95" customHeight="1">
      <c r="A10" s="74">
        <v>2017</v>
      </c>
      <c r="B10" s="450">
        <v>839630</v>
      </c>
      <c r="C10" s="450">
        <v>571949</v>
      </c>
      <c r="D10" s="451">
        <v>68.119171539844942</v>
      </c>
      <c r="E10" s="450">
        <v>62490</v>
      </c>
      <c r="F10" s="450">
        <v>205191</v>
      </c>
      <c r="G10" s="450">
        <v>11870</v>
      </c>
      <c r="H10" s="450">
        <v>88315</v>
      </c>
      <c r="I10" s="450">
        <v>88315</v>
      </c>
      <c r="J10" s="450">
        <v>100</v>
      </c>
      <c r="K10" s="450">
        <v>0</v>
      </c>
      <c r="L10" s="450">
        <v>0</v>
      </c>
      <c r="M10" s="452">
        <v>295370</v>
      </c>
      <c r="N10" s="453">
        <v>252920</v>
      </c>
      <c r="O10" s="454">
        <v>85.628195145072283</v>
      </c>
      <c r="P10" s="455">
        <v>7800</v>
      </c>
      <c r="Q10" s="456">
        <v>34650</v>
      </c>
      <c r="R10" s="456">
        <v>444075</v>
      </c>
      <c r="S10" s="317">
        <v>218844</v>
      </c>
      <c r="T10" s="457">
        <v>49.280864718797503</v>
      </c>
      <c r="U10" s="456">
        <v>54690</v>
      </c>
      <c r="V10" s="456">
        <v>170541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</row>
    <row r="11" spans="1:49" s="75" customFormat="1" ht="24.95" customHeight="1">
      <c r="A11" s="74">
        <v>2018</v>
      </c>
      <c r="B11" s="450">
        <v>839630</v>
      </c>
      <c r="C11" s="450">
        <v>571949</v>
      </c>
      <c r="D11" s="451">
        <v>68.119171539844942</v>
      </c>
      <c r="E11" s="450">
        <v>62490</v>
      </c>
      <c r="F11" s="450">
        <v>205191</v>
      </c>
      <c r="G11" s="450">
        <v>11870</v>
      </c>
      <c r="H11" s="450">
        <v>88315</v>
      </c>
      <c r="I11" s="450">
        <v>88315</v>
      </c>
      <c r="J11" s="450">
        <v>100</v>
      </c>
      <c r="K11" s="450">
        <v>0</v>
      </c>
      <c r="L11" s="450">
        <v>0</v>
      </c>
      <c r="M11" s="452">
        <v>295370</v>
      </c>
      <c r="N11" s="453">
        <v>252920</v>
      </c>
      <c r="O11" s="454">
        <v>85.628195145072283</v>
      </c>
      <c r="P11" s="455">
        <v>7800</v>
      </c>
      <c r="Q11" s="456">
        <v>34650</v>
      </c>
      <c r="R11" s="456">
        <v>444075</v>
      </c>
      <c r="S11" s="317">
        <v>218844</v>
      </c>
      <c r="T11" s="457">
        <v>49.280864718797503</v>
      </c>
      <c r="U11" s="456">
        <v>54690</v>
      </c>
      <c r="V11" s="456">
        <v>170541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</row>
    <row r="12" spans="1:49" s="1" customFormat="1" ht="24.95" customHeight="1">
      <c r="A12" s="74">
        <v>2019</v>
      </c>
      <c r="B12" s="458">
        <v>839630</v>
      </c>
      <c r="C12" s="450">
        <v>571949</v>
      </c>
      <c r="D12" s="451">
        <v>68.119171539844942</v>
      </c>
      <c r="E12" s="450">
        <v>62490</v>
      </c>
      <c r="F12" s="450">
        <v>205191</v>
      </c>
      <c r="G12" s="450">
        <v>11870</v>
      </c>
      <c r="H12" s="450">
        <v>88315</v>
      </c>
      <c r="I12" s="450">
        <v>88315</v>
      </c>
      <c r="J12" s="450">
        <v>100</v>
      </c>
      <c r="K12" s="450">
        <v>0</v>
      </c>
      <c r="L12" s="450">
        <v>0</v>
      </c>
      <c r="M12" s="452">
        <v>295370</v>
      </c>
      <c r="N12" s="453">
        <v>252920</v>
      </c>
      <c r="O12" s="454">
        <v>85.628195145072283</v>
      </c>
      <c r="P12" s="455">
        <v>7800</v>
      </c>
      <c r="Q12" s="456">
        <v>34650</v>
      </c>
      <c r="R12" s="456">
        <v>444075</v>
      </c>
      <c r="S12" s="317">
        <v>218844</v>
      </c>
      <c r="T12" s="457">
        <v>49.280864718797503</v>
      </c>
      <c r="U12" s="456">
        <v>54690</v>
      </c>
      <c r="V12" s="456">
        <v>170541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</row>
    <row r="13" spans="1:49" s="1" customFormat="1" ht="24.95" customHeight="1">
      <c r="A13" s="74">
        <v>2020</v>
      </c>
      <c r="B13" s="450">
        <v>839630</v>
      </c>
      <c r="C13" s="450">
        <v>571949</v>
      </c>
      <c r="D13" s="451">
        <v>68.119171539844942</v>
      </c>
      <c r="E13" s="450">
        <v>62490</v>
      </c>
      <c r="F13" s="450">
        <v>205191</v>
      </c>
      <c r="G13" s="450">
        <v>11870</v>
      </c>
      <c r="H13" s="450">
        <v>88315</v>
      </c>
      <c r="I13" s="450">
        <v>88315</v>
      </c>
      <c r="J13" s="450">
        <v>100</v>
      </c>
      <c r="K13" s="450">
        <v>0</v>
      </c>
      <c r="L13" s="450">
        <v>0</v>
      </c>
      <c r="M13" s="452">
        <v>295370</v>
      </c>
      <c r="N13" s="453">
        <v>252920</v>
      </c>
      <c r="O13" s="454">
        <v>85.628195145072283</v>
      </c>
      <c r="P13" s="455">
        <v>7800</v>
      </c>
      <c r="Q13" s="456">
        <v>34650</v>
      </c>
      <c r="R13" s="456">
        <v>444075</v>
      </c>
      <c r="S13" s="317">
        <v>218844</v>
      </c>
      <c r="T13" s="457">
        <v>49.280864718797503</v>
      </c>
      <c r="U13" s="456">
        <v>54690</v>
      </c>
      <c r="V13" s="456">
        <v>170541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s="1" customFormat="1" ht="35.1" customHeight="1">
      <c r="A14" s="459">
        <v>2021</v>
      </c>
      <c r="B14" s="460">
        <v>839630</v>
      </c>
      <c r="C14" s="461">
        <v>571949</v>
      </c>
      <c r="D14" s="462">
        <v>68.119171539844942</v>
      </c>
      <c r="E14" s="461">
        <v>62490</v>
      </c>
      <c r="F14" s="461">
        <v>205191</v>
      </c>
      <c r="G14" s="461">
        <v>11870</v>
      </c>
      <c r="H14" s="461">
        <v>88315</v>
      </c>
      <c r="I14" s="461">
        <v>88315</v>
      </c>
      <c r="J14" s="461">
        <v>100</v>
      </c>
      <c r="K14" s="461">
        <v>0</v>
      </c>
      <c r="L14" s="461">
        <v>0</v>
      </c>
      <c r="M14" s="463">
        <v>295370</v>
      </c>
      <c r="N14" s="464">
        <v>252920</v>
      </c>
      <c r="O14" s="465">
        <v>85.628195145072283</v>
      </c>
      <c r="P14" s="466">
        <v>7800</v>
      </c>
      <c r="Q14" s="467">
        <v>34650</v>
      </c>
      <c r="R14" s="467">
        <v>444075</v>
      </c>
      <c r="S14" s="468">
        <v>218844</v>
      </c>
      <c r="T14" s="469">
        <v>49.280864718797503</v>
      </c>
      <c r="U14" s="467">
        <v>54690</v>
      </c>
      <c r="V14" s="467">
        <v>170541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49" s="473" customFormat="1" ht="13.5" customHeight="1">
      <c r="A15" s="267" t="s">
        <v>498</v>
      </c>
      <c r="B15" s="470"/>
      <c r="C15" s="470"/>
      <c r="D15" s="471"/>
      <c r="E15" s="472"/>
      <c r="F15" s="470"/>
      <c r="G15" s="470"/>
      <c r="H15" s="470"/>
      <c r="I15" s="471"/>
      <c r="J15" s="472"/>
      <c r="K15" s="472"/>
      <c r="L15" s="472"/>
      <c r="M15" s="675" t="s">
        <v>499</v>
      </c>
      <c r="N15" s="675"/>
      <c r="O15" s="675"/>
      <c r="P15" s="675"/>
      <c r="Q15" s="675"/>
      <c r="R15" s="263"/>
      <c r="S15" s="263"/>
      <c r="T15" s="263"/>
      <c r="U15" s="263"/>
      <c r="V15" s="263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</row>
    <row r="16" spans="1:49" s="86" customFormat="1">
      <c r="A16" s="68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</row>
    <row r="17" spans="1:49" s="31" customFormat="1">
      <c r="A17" s="8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>
      <c r="A18" s="39"/>
    </row>
    <row r="19" spans="1:49">
      <c r="A19" s="69"/>
    </row>
    <row r="20" spans="1:49">
      <c r="A20" s="88"/>
    </row>
  </sheetData>
  <mergeCells count="9">
    <mergeCell ref="M15:Q15"/>
    <mergeCell ref="A1:B1"/>
    <mergeCell ref="A2:L2"/>
    <mergeCell ref="M2:V2"/>
    <mergeCell ref="B5:F5"/>
    <mergeCell ref="H5:L5"/>
    <mergeCell ref="M5:Q5"/>
    <mergeCell ref="R5:V5"/>
    <mergeCell ref="T4:V4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0" fitToHeight="0" orientation="portrait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view="pageBreakPreview" zoomScaleNormal="85" zoomScaleSheetLayoutView="100" workbookViewId="0">
      <selection sqref="A1:B1"/>
    </sheetView>
  </sheetViews>
  <sheetFormatPr defaultRowHeight="12"/>
  <cols>
    <col min="1" max="1" width="8.7109375" style="37" customWidth="1"/>
    <col min="2" max="8" width="14.7109375" style="37" customWidth="1"/>
    <col min="9" max="240" width="9.140625" style="37"/>
    <col min="241" max="241" width="8.7109375" style="37" customWidth="1"/>
    <col min="242" max="243" width="9.42578125" style="37" bestFit="1" customWidth="1"/>
    <col min="244" max="244" width="10" style="37" customWidth="1"/>
    <col min="245" max="245" width="9.42578125" style="37" bestFit="1" customWidth="1"/>
    <col min="246" max="246" width="10.42578125" style="37" bestFit="1" customWidth="1"/>
    <col min="247" max="249" width="8.5703125" style="37" bestFit="1" customWidth="1"/>
    <col min="250" max="250" width="6.85546875" style="37" customWidth="1"/>
    <col min="251" max="251" width="8" style="37" bestFit="1" customWidth="1"/>
    <col min="252" max="252" width="10.42578125" style="37" bestFit="1" customWidth="1"/>
    <col min="253" max="253" width="1.140625" style="37" customWidth="1"/>
    <col min="254" max="255" width="8.5703125" style="37" bestFit="1" customWidth="1"/>
    <col min="256" max="256" width="6.85546875" style="37" bestFit="1" customWidth="1"/>
    <col min="257" max="257" width="8.5703125" style="37" bestFit="1" customWidth="1"/>
    <col min="258" max="258" width="10.42578125" style="37" bestFit="1" customWidth="1"/>
    <col min="259" max="259" width="8.5703125" style="37" bestFit="1" customWidth="1"/>
    <col min="260" max="260" width="9.42578125" style="37" bestFit="1" customWidth="1"/>
    <col min="261" max="261" width="6.85546875" style="37" bestFit="1" customWidth="1"/>
    <col min="262" max="262" width="8.5703125" style="37" bestFit="1" customWidth="1"/>
    <col min="263" max="263" width="10.42578125" style="37" bestFit="1" customWidth="1"/>
    <col min="264" max="264" width="11.140625" style="37" customWidth="1"/>
    <col min="265" max="496" width="9.140625" style="37"/>
    <col min="497" max="497" width="8.7109375" style="37" customWidth="1"/>
    <col min="498" max="499" width="9.42578125" style="37" bestFit="1" customWidth="1"/>
    <col min="500" max="500" width="10" style="37" customWidth="1"/>
    <col min="501" max="501" width="9.42578125" style="37" bestFit="1" customWidth="1"/>
    <col min="502" max="502" width="10.42578125" style="37" bestFit="1" customWidth="1"/>
    <col min="503" max="505" width="8.5703125" style="37" bestFit="1" customWidth="1"/>
    <col min="506" max="506" width="6.85546875" style="37" customWidth="1"/>
    <col min="507" max="507" width="8" style="37" bestFit="1" customWidth="1"/>
    <col min="508" max="508" width="10.42578125" style="37" bestFit="1" customWidth="1"/>
    <col min="509" max="509" width="1.140625" style="37" customWidth="1"/>
    <col min="510" max="511" width="8.5703125" style="37" bestFit="1" customWidth="1"/>
    <col min="512" max="512" width="6.85546875" style="37" bestFit="1" customWidth="1"/>
    <col min="513" max="513" width="8.5703125" style="37" bestFit="1" customWidth="1"/>
    <col min="514" max="514" width="10.42578125" style="37" bestFit="1" customWidth="1"/>
    <col min="515" max="515" width="8.5703125" style="37" bestFit="1" customWidth="1"/>
    <col min="516" max="516" width="9.42578125" style="37" bestFit="1" customWidth="1"/>
    <col min="517" max="517" width="6.85546875" style="37" bestFit="1" customWidth="1"/>
    <col min="518" max="518" width="8.5703125" style="37" bestFit="1" customWidth="1"/>
    <col min="519" max="519" width="10.42578125" style="37" bestFit="1" customWidth="1"/>
    <col min="520" max="520" width="11.140625" style="37" customWidth="1"/>
    <col min="521" max="752" width="9.140625" style="37"/>
    <col min="753" max="753" width="8.7109375" style="37" customWidth="1"/>
    <col min="754" max="755" width="9.42578125" style="37" bestFit="1" customWidth="1"/>
    <col min="756" max="756" width="10" style="37" customWidth="1"/>
    <col min="757" max="757" width="9.42578125" style="37" bestFit="1" customWidth="1"/>
    <col min="758" max="758" width="10.42578125" style="37" bestFit="1" customWidth="1"/>
    <col min="759" max="761" width="8.5703125" style="37" bestFit="1" customWidth="1"/>
    <col min="762" max="762" width="6.85546875" style="37" customWidth="1"/>
    <col min="763" max="763" width="8" style="37" bestFit="1" customWidth="1"/>
    <col min="764" max="764" width="10.42578125" style="37" bestFit="1" customWidth="1"/>
    <col min="765" max="765" width="1.140625" style="37" customWidth="1"/>
    <col min="766" max="767" width="8.5703125" style="37" bestFit="1" customWidth="1"/>
    <col min="768" max="768" width="6.85546875" style="37" bestFit="1" customWidth="1"/>
    <col min="769" max="769" width="8.5703125" style="37" bestFit="1" customWidth="1"/>
    <col min="770" max="770" width="10.42578125" style="37" bestFit="1" customWidth="1"/>
    <col min="771" max="771" width="8.5703125" style="37" bestFit="1" customWidth="1"/>
    <col min="772" max="772" width="9.42578125" style="37" bestFit="1" customWidth="1"/>
    <col min="773" max="773" width="6.85546875" style="37" bestFit="1" customWidth="1"/>
    <col min="774" max="774" width="8.5703125" style="37" bestFit="1" customWidth="1"/>
    <col min="775" max="775" width="10.42578125" style="37" bestFit="1" customWidth="1"/>
    <col min="776" max="776" width="11.140625" style="37" customWidth="1"/>
    <col min="777" max="1008" width="9.140625" style="37"/>
    <col min="1009" max="1009" width="8.7109375" style="37" customWidth="1"/>
    <col min="1010" max="1011" width="9.42578125" style="37" bestFit="1" customWidth="1"/>
    <col min="1012" max="1012" width="10" style="37" customWidth="1"/>
    <col min="1013" max="1013" width="9.42578125" style="37" bestFit="1" customWidth="1"/>
    <col min="1014" max="1014" width="10.42578125" style="37" bestFit="1" customWidth="1"/>
    <col min="1015" max="1017" width="8.5703125" style="37" bestFit="1" customWidth="1"/>
    <col min="1018" max="1018" width="6.85546875" style="37" customWidth="1"/>
    <col min="1019" max="1019" width="8" style="37" bestFit="1" customWidth="1"/>
    <col min="1020" max="1020" width="10.42578125" style="37" bestFit="1" customWidth="1"/>
    <col min="1021" max="1021" width="1.140625" style="37" customWidth="1"/>
    <col min="1022" max="1023" width="8.5703125" style="37" bestFit="1" customWidth="1"/>
    <col min="1024" max="1024" width="6.85546875" style="37" bestFit="1" customWidth="1"/>
    <col min="1025" max="1025" width="8.5703125" style="37" bestFit="1" customWidth="1"/>
    <col min="1026" max="1026" width="10.42578125" style="37" bestFit="1" customWidth="1"/>
    <col min="1027" max="1027" width="8.5703125" style="37" bestFit="1" customWidth="1"/>
    <col min="1028" max="1028" width="9.42578125" style="37" bestFit="1" customWidth="1"/>
    <col min="1029" max="1029" width="6.85546875" style="37" bestFit="1" customWidth="1"/>
    <col min="1030" max="1030" width="8.5703125" style="37" bestFit="1" customWidth="1"/>
    <col min="1031" max="1031" width="10.42578125" style="37" bestFit="1" customWidth="1"/>
    <col min="1032" max="1032" width="11.140625" style="37" customWidth="1"/>
    <col min="1033" max="1264" width="9.140625" style="37"/>
    <col min="1265" max="1265" width="8.7109375" style="37" customWidth="1"/>
    <col min="1266" max="1267" width="9.42578125" style="37" bestFit="1" customWidth="1"/>
    <col min="1268" max="1268" width="10" style="37" customWidth="1"/>
    <col min="1269" max="1269" width="9.42578125" style="37" bestFit="1" customWidth="1"/>
    <col min="1270" max="1270" width="10.42578125" style="37" bestFit="1" customWidth="1"/>
    <col min="1271" max="1273" width="8.5703125" style="37" bestFit="1" customWidth="1"/>
    <col min="1274" max="1274" width="6.85546875" style="37" customWidth="1"/>
    <col min="1275" max="1275" width="8" style="37" bestFit="1" customWidth="1"/>
    <col min="1276" max="1276" width="10.42578125" style="37" bestFit="1" customWidth="1"/>
    <col min="1277" max="1277" width="1.140625" style="37" customWidth="1"/>
    <col min="1278" max="1279" width="8.5703125" style="37" bestFit="1" customWidth="1"/>
    <col min="1280" max="1280" width="6.85546875" style="37" bestFit="1" customWidth="1"/>
    <col min="1281" max="1281" width="8.5703125" style="37" bestFit="1" customWidth="1"/>
    <col min="1282" max="1282" width="10.42578125" style="37" bestFit="1" customWidth="1"/>
    <col min="1283" max="1283" width="8.5703125" style="37" bestFit="1" customWidth="1"/>
    <col min="1284" max="1284" width="9.42578125" style="37" bestFit="1" customWidth="1"/>
    <col min="1285" max="1285" width="6.85546875" style="37" bestFit="1" customWidth="1"/>
    <col min="1286" max="1286" width="8.5703125" style="37" bestFit="1" customWidth="1"/>
    <col min="1287" max="1287" width="10.42578125" style="37" bestFit="1" customWidth="1"/>
    <col min="1288" max="1288" width="11.140625" style="37" customWidth="1"/>
    <col min="1289" max="1520" width="9.140625" style="37"/>
    <col min="1521" max="1521" width="8.7109375" style="37" customWidth="1"/>
    <col min="1522" max="1523" width="9.42578125" style="37" bestFit="1" customWidth="1"/>
    <col min="1524" max="1524" width="10" style="37" customWidth="1"/>
    <col min="1525" max="1525" width="9.42578125" style="37" bestFit="1" customWidth="1"/>
    <col min="1526" max="1526" width="10.42578125" style="37" bestFit="1" customWidth="1"/>
    <col min="1527" max="1529" width="8.5703125" style="37" bestFit="1" customWidth="1"/>
    <col min="1530" max="1530" width="6.85546875" style="37" customWidth="1"/>
    <col min="1531" max="1531" width="8" style="37" bestFit="1" customWidth="1"/>
    <col min="1532" max="1532" width="10.42578125" style="37" bestFit="1" customWidth="1"/>
    <col min="1533" max="1533" width="1.140625" style="37" customWidth="1"/>
    <col min="1534" max="1535" width="8.5703125" style="37" bestFit="1" customWidth="1"/>
    <col min="1536" max="1536" width="6.85546875" style="37" bestFit="1" customWidth="1"/>
    <col min="1537" max="1537" width="8.5703125" style="37" bestFit="1" customWidth="1"/>
    <col min="1538" max="1538" width="10.42578125" style="37" bestFit="1" customWidth="1"/>
    <col min="1539" max="1539" width="8.5703125" style="37" bestFit="1" customWidth="1"/>
    <col min="1540" max="1540" width="9.42578125" style="37" bestFit="1" customWidth="1"/>
    <col min="1541" max="1541" width="6.85546875" style="37" bestFit="1" customWidth="1"/>
    <col min="1542" max="1542" width="8.5703125" style="37" bestFit="1" customWidth="1"/>
    <col min="1543" max="1543" width="10.42578125" style="37" bestFit="1" customWidth="1"/>
    <col min="1544" max="1544" width="11.140625" style="37" customWidth="1"/>
    <col min="1545" max="1776" width="9.140625" style="37"/>
    <col min="1777" max="1777" width="8.7109375" style="37" customWidth="1"/>
    <col min="1778" max="1779" width="9.42578125" style="37" bestFit="1" customWidth="1"/>
    <col min="1780" max="1780" width="10" style="37" customWidth="1"/>
    <col min="1781" max="1781" width="9.42578125" style="37" bestFit="1" customWidth="1"/>
    <col min="1782" max="1782" width="10.42578125" style="37" bestFit="1" customWidth="1"/>
    <col min="1783" max="1785" width="8.5703125" style="37" bestFit="1" customWidth="1"/>
    <col min="1786" max="1786" width="6.85546875" style="37" customWidth="1"/>
    <col min="1787" max="1787" width="8" style="37" bestFit="1" customWidth="1"/>
    <col min="1788" max="1788" width="10.42578125" style="37" bestFit="1" customWidth="1"/>
    <col min="1789" max="1789" width="1.140625" style="37" customWidth="1"/>
    <col min="1790" max="1791" width="8.5703125" style="37" bestFit="1" customWidth="1"/>
    <col min="1792" max="1792" width="6.85546875" style="37" bestFit="1" customWidth="1"/>
    <col min="1793" max="1793" width="8.5703125" style="37" bestFit="1" customWidth="1"/>
    <col min="1794" max="1794" width="10.42578125" style="37" bestFit="1" customWidth="1"/>
    <col min="1795" max="1795" width="8.5703125" style="37" bestFit="1" customWidth="1"/>
    <col min="1796" max="1796" width="9.42578125" style="37" bestFit="1" customWidth="1"/>
    <col min="1797" max="1797" width="6.85546875" style="37" bestFit="1" customWidth="1"/>
    <col min="1798" max="1798" width="8.5703125" style="37" bestFit="1" customWidth="1"/>
    <col min="1799" max="1799" width="10.42578125" style="37" bestFit="1" customWidth="1"/>
    <col min="1800" max="1800" width="11.140625" style="37" customWidth="1"/>
    <col min="1801" max="2032" width="9.140625" style="37"/>
    <col min="2033" max="2033" width="8.7109375" style="37" customWidth="1"/>
    <col min="2034" max="2035" width="9.42578125" style="37" bestFit="1" customWidth="1"/>
    <col min="2036" max="2036" width="10" style="37" customWidth="1"/>
    <col min="2037" max="2037" width="9.42578125" style="37" bestFit="1" customWidth="1"/>
    <col min="2038" max="2038" width="10.42578125" style="37" bestFit="1" customWidth="1"/>
    <col min="2039" max="2041" width="8.5703125" style="37" bestFit="1" customWidth="1"/>
    <col min="2042" max="2042" width="6.85546875" style="37" customWidth="1"/>
    <col min="2043" max="2043" width="8" style="37" bestFit="1" customWidth="1"/>
    <col min="2044" max="2044" width="10.42578125" style="37" bestFit="1" customWidth="1"/>
    <col min="2045" max="2045" width="1.140625" style="37" customWidth="1"/>
    <col min="2046" max="2047" width="8.5703125" style="37" bestFit="1" customWidth="1"/>
    <col min="2048" max="2048" width="6.85546875" style="37" bestFit="1" customWidth="1"/>
    <col min="2049" max="2049" width="8.5703125" style="37" bestFit="1" customWidth="1"/>
    <col min="2050" max="2050" width="10.42578125" style="37" bestFit="1" customWidth="1"/>
    <col min="2051" max="2051" width="8.5703125" style="37" bestFit="1" customWidth="1"/>
    <col min="2052" max="2052" width="9.42578125" style="37" bestFit="1" customWidth="1"/>
    <col min="2053" max="2053" width="6.85546875" style="37" bestFit="1" customWidth="1"/>
    <col min="2054" max="2054" width="8.5703125" style="37" bestFit="1" customWidth="1"/>
    <col min="2055" max="2055" width="10.42578125" style="37" bestFit="1" customWidth="1"/>
    <col min="2056" max="2056" width="11.140625" style="37" customWidth="1"/>
    <col min="2057" max="2288" width="9.140625" style="37"/>
    <col min="2289" max="2289" width="8.7109375" style="37" customWidth="1"/>
    <col min="2290" max="2291" width="9.42578125" style="37" bestFit="1" customWidth="1"/>
    <col min="2292" max="2292" width="10" style="37" customWidth="1"/>
    <col min="2293" max="2293" width="9.42578125" style="37" bestFit="1" customWidth="1"/>
    <col min="2294" max="2294" width="10.42578125" style="37" bestFit="1" customWidth="1"/>
    <col min="2295" max="2297" width="8.5703125" style="37" bestFit="1" customWidth="1"/>
    <col min="2298" max="2298" width="6.85546875" style="37" customWidth="1"/>
    <col min="2299" max="2299" width="8" style="37" bestFit="1" customWidth="1"/>
    <col min="2300" max="2300" width="10.42578125" style="37" bestFit="1" customWidth="1"/>
    <col min="2301" max="2301" width="1.140625" style="37" customWidth="1"/>
    <col min="2302" max="2303" width="8.5703125" style="37" bestFit="1" customWidth="1"/>
    <col min="2304" max="2304" width="6.85546875" style="37" bestFit="1" customWidth="1"/>
    <col min="2305" max="2305" width="8.5703125" style="37" bestFit="1" customWidth="1"/>
    <col min="2306" max="2306" width="10.42578125" style="37" bestFit="1" customWidth="1"/>
    <col min="2307" max="2307" width="8.5703125" style="37" bestFit="1" customWidth="1"/>
    <col min="2308" max="2308" width="9.42578125" style="37" bestFit="1" customWidth="1"/>
    <col min="2309" max="2309" width="6.85546875" style="37" bestFit="1" customWidth="1"/>
    <col min="2310" max="2310" width="8.5703125" style="37" bestFit="1" customWidth="1"/>
    <col min="2311" max="2311" width="10.42578125" style="37" bestFit="1" customWidth="1"/>
    <col min="2312" max="2312" width="11.140625" style="37" customWidth="1"/>
    <col min="2313" max="2544" width="9.140625" style="37"/>
    <col min="2545" max="2545" width="8.7109375" style="37" customWidth="1"/>
    <col min="2546" max="2547" width="9.42578125" style="37" bestFit="1" customWidth="1"/>
    <col min="2548" max="2548" width="10" style="37" customWidth="1"/>
    <col min="2549" max="2549" width="9.42578125" style="37" bestFit="1" customWidth="1"/>
    <col min="2550" max="2550" width="10.42578125" style="37" bestFit="1" customWidth="1"/>
    <col min="2551" max="2553" width="8.5703125" style="37" bestFit="1" customWidth="1"/>
    <col min="2554" max="2554" width="6.85546875" style="37" customWidth="1"/>
    <col min="2555" max="2555" width="8" style="37" bestFit="1" customWidth="1"/>
    <col min="2556" max="2556" width="10.42578125" style="37" bestFit="1" customWidth="1"/>
    <col min="2557" max="2557" width="1.140625" style="37" customWidth="1"/>
    <col min="2558" max="2559" width="8.5703125" style="37" bestFit="1" customWidth="1"/>
    <col min="2560" max="2560" width="6.85546875" style="37" bestFit="1" customWidth="1"/>
    <col min="2561" max="2561" width="8.5703125" style="37" bestFit="1" customWidth="1"/>
    <col min="2562" max="2562" width="10.42578125" style="37" bestFit="1" customWidth="1"/>
    <col min="2563" max="2563" width="8.5703125" style="37" bestFit="1" customWidth="1"/>
    <col min="2564" max="2564" width="9.42578125" style="37" bestFit="1" customWidth="1"/>
    <col min="2565" max="2565" width="6.85546875" style="37" bestFit="1" customWidth="1"/>
    <col min="2566" max="2566" width="8.5703125" style="37" bestFit="1" customWidth="1"/>
    <col min="2567" max="2567" width="10.42578125" style="37" bestFit="1" customWidth="1"/>
    <col min="2568" max="2568" width="11.140625" style="37" customWidth="1"/>
    <col min="2569" max="2800" width="9.140625" style="37"/>
    <col min="2801" max="2801" width="8.7109375" style="37" customWidth="1"/>
    <col min="2802" max="2803" width="9.42578125" style="37" bestFit="1" customWidth="1"/>
    <col min="2804" max="2804" width="10" style="37" customWidth="1"/>
    <col min="2805" max="2805" width="9.42578125" style="37" bestFit="1" customWidth="1"/>
    <col min="2806" max="2806" width="10.42578125" style="37" bestFit="1" customWidth="1"/>
    <col min="2807" max="2809" width="8.5703125" style="37" bestFit="1" customWidth="1"/>
    <col min="2810" max="2810" width="6.85546875" style="37" customWidth="1"/>
    <col min="2811" max="2811" width="8" style="37" bestFit="1" customWidth="1"/>
    <col min="2812" max="2812" width="10.42578125" style="37" bestFit="1" customWidth="1"/>
    <col min="2813" max="2813" width="1.140625" style="37" customWidth="1"/>
    <col min="2814" max="2815" width="8.5703125" style="37" bestFit="1" customWidth="1"/>
    <col min="2816" max="2816" width="6.85546875" style="37" bestFit="1" customWidth="1"/>
    <col min="2817" max="2817" width="8.5703125" style="37" bestFit="1" customWidth="1"/>
    <col min="2818" max="2818" width="10.42578125" style="37" bestFit="1" customWidth="1"/>
    <col min="2819" max="2819" width="8.5703125" style="37" bestFit="1" customWidth="1"/>
    <col min="2820" max="2820" width="9.42578125" style="37" bestFit="1" customWidth="1"/>
    <col min="2821" max="2821" width="6.85546875" style="37" bestFit="1" customWidth="1"/>
    <col min="2822" max="2822" width="8.5703125" style="37" bestFit="1" customWidth="1"/>
    <col min="2823" max="2823" width="10.42578125" style="37" bestFit="1" customWidth="1"/>
    <col min="2824" max="2824" width="11.140625" style="37" customWidth="1"/>
    <col min="2825" max="3056" width="9.140625" style="37"/>
    <col min="3057" max="3057" width="8.7109375" style="37" customWidth="1"/>
    <col min="3058" max="3059" width="9.42578125" style="37" bestFit="1" customWidth="1"/>
    <col min="3060" max="3060" width="10" style="37" customWidth="1"/>
    <col min="3061" max="3061" width="9.42578125" style="37" bestFit="1" customWidth="1"/>
    <col min="3062" max="3062" width="10.42578125" style="37" bestFit="1" customWidth="1"/>
    <col min="3063" max="3065" width="8.5703125" style="37" bestFit="1" customWidth="1"/>
    <col min="3066" max="3066" width="6.85546875" style="37" customWidth="1"/>
    <col min="3067" max="3067" width="8" style="37" bestFit="1" customWidth="1"/>
    <col min="3068" max="3068" width="10.42578125" style="37" bestFit="1" customWidth="1"/>
    <col min="3069" max="3069" width="1.140625" style="37" customWidth="1"/>
    <col min="3070" max="3071" width="8.5703125" style="37" bestFit="1" customWidth="1"/>
    <col min="3072" max="3072" width="6.85546875" style="37" bestFit="1" customWidth="1"/>
    <col min="3073" max="3073" width="8.5703125" style="37" bestFit="1" customWidth="1"/>
    <col min="3074" max="3074" width="10.42578125" style="37" bestFit="1" customWidth="1"/>
    <col min="3075" max="3075" width="8.5703125" style="37" bestFit="1" customWidth="1"/>
    <col min="3076" max="3076" width="9.42578125" style="37" bestFit="1" customWidth="1"/>
    <col min="3077" max="3077" width="6.85546875" style="37" bestFit="1" customWidth="1"/>
    <col min="3078" max="3078" width="8.5703125" style="37" bestFit="1" customWidth="1"/>
    <col min="3079" max="3079" width="10.42578125" style="37" bestFit="1" customWidth="1"/>
    <col min="3080" max="3080" width="11.140625" style="37" customWidth="1"/>
    <col min="3081" max="3312" width="9.140625" style="37"/>
    <col min="3313" max="3313" width="8.7109375" style="37" customWidth="1"/>
    <col min="3314" max="3315" width="9.42578125" style="37" bestFit="1" customWidth="1"/>
    <col min="3316" max="3316" width="10" style="37" customWidth="1"/>
    <col min="3317" max="3317" width="9.42578125" style="37" bestFit="1" customWidth="1"/>
    <col min="3318" max="3318" width="10.42578125" style="37" bestFit="1" customWidth="1"/>
    <col min="3319" max="3321" width="8.5703125" style="37" bestFit="1" customWidth="1"/>
    <col min="3322" max="3322" width="6.85546875" style="37" customWidth="1"/>
    <col min="3323" max="3323" width="8" style="37" bestFit="1" customWidth="1"/>
    <col min="3324" max="3324" width="10.42578125" style="37" bestFit="1" customWidth="1"/>
    <col min="3325" max="3325" width="1.140625" style="37" customWidth="1"/>
    <col min="3326" max="3327" width="8.5703125" style="37" bestFit="1" customWidth="1"/>
    <col min="3328" max="3328" width="6.85546875" style="37" bestFit="1" customWidth="1"/>
    <col min="3329" max="3329" width="8.5703125" style="37" bestFit="1" customWidth="1"/>
    <col min="3330" max="3330" width="10.42578125" style="37" bestFit="1" customWidth="1"/>
    <col min="3331" max="3331" width="8.5703125" style="37" bestFit="1" customWidth="1"/>
    <col min="3332" max="3332" width="9.42578125" style="37" bestFit="1" customWidth="1"/>
    <col min="3333" max="3333" width="6.85546875" style="37" bestFit="1" customWidth="1"/>
    <col min="3334" max="3334" width="8.5703125" style="37" bestFit="1" customWidth="1"/>
    <col min="3335" max="3335" width="10.42578125" style="37" bestFit="1" customWidth="1"/>
    <col min="3336" max="3336" width="11.140625" style="37" customWidth="1"/>
    <col min="3337" max="3568" width="9.140625" style="37"/>
    <col min="3569" max="3569" width="8.7109375" style="37" customWidth="1"/>
    <col min="3570" max="3571" width="9.42578125" style="37" bestFit="1" customWidth="1"/>
    <col min="3572" max="3572" width="10" style="37" customWidth="1"/>
    <col min="3573" max="3573" width="9.42578125" style="37" bestFit="1" customWidth="1"/>
    <col min="3574" max="3574" width="10.42578125" style="37" bestFit="1" customWidth="1"/>
    <col min="3575" max="3577" width="8.5703125" style="37" bestFit="1" customWidth="1"/>
    <col min="3578" max="3578" width="6.85546875" style="37" customWidth="1"/>
    <col min="3579" max="3579" width="8" style="37" bestFit="1" customWidth="1"/>
    <col min="3580" max="3580" width="10.42578125" style="37" bestFit="1" customWidth="1"/>
    <col min="3581" max="3581" width="1.140625" style="37" customWidth="1"/>
    <col min="3582" max="3583" width="8.5703125" style="37" bestFit="1" customWidth="1"/>
    <col min="3584" max="3584" width="6.85546875" style="37" bestFit="1" customWidth="1"/>
    <col min="3585" max="3585" width="8.5703125" style="37" bestFit="1" customWidth="1"/>
    <col min="3586" max="3586" width="10.42578125" style="37" bestFit="1" customWidth="1"/>
    <col min="3587" max="3587" width="8.5703125" style="37" bestFit="1" customWidth="1"/>
    <col min="3588" max="3588" width="9.42578125" style="37" bestFit="1" customWidth="1"/>
    <col min="3589" max="3589" width="6.85546875" style="37" bestFit="1" customWidth="1"/>
    <col min="3590" max="3590" width="8.5703125" style="37" bestFit="1" customWidth="1"/>
    <col min="3591" max="3591" width="10.42578125" style="37" bestFit="1" customWidth="1"/>
    <col min="3592" max="3592" width="11.140625" style="37" customWidth="1"/>
    <col min="3593" max="3824" width="9.140625" style="37"/>
    <col min="3825" max="3825" width="8.7109375" style="37" customWidth="1"/>
    <col min="3826" max="3827" width="9.42578125" style="37" bestFit="1" customWidth="1"/>
    <col min="3828" max="3828" width="10" style="37" customWidth="1"/>
    <col min="3829" max="3829" width="9.42578125" style="37" bestFit="1" customWidth="1"/>
    <col min="3830" max="3830" width="10.42578125" style="37" bestFit="1" customWidth="1"/>
    <col min="3831" max="3833" width="8.5703125" style="37" bestFit="1" customWidth="1"/>
    <col min="3834" max="3834" width="6.85546875" style="37" customWidth="1"/>
    <col min="3835" max="3835" width="8" style="37" bestFit="1" customWidth="1"/>
    <col min="3836" max="3836" width="10.42578125" style="37" bestFit="1" customWidth="1"/>
    <col min="3837" max="3837" width="1.140625" style="37" customWidth="1"/>
    <col min="3838" max="3839" width="8.5703125" style="37" bestFit="1" customWidth="1"/>
    <col min="3840" max="3840" width="6.85546875" style="37" bestFit="1" customWidth="1"/>
    <col min="3841" max="3841" width="8.5703125" style="37" bestFit="1" customWidth="1"/>
    <col min="3842" max="3842" width="10.42578125" style="37" bestFit="1" customWidth="1"/>
    <col min="3843" max="3843" width="8.5703125" style="37" bestFit="1" customWidth="1"/>
    <col min="3844" max="3844" width="9.42578125" style="37" bestFit="1" customWidth="1"/>
    <col min="3845" max="3845" width="6.85546875" style="37" bestFit="1" customWidth="1"/>
    <col min="3846" max="3846" width="8.5703125" style="37" bestFit="1" customWidth="1"/>
    <col min="3847" max="3847" width="10.42578125" style="37" bestFit="1" customWidth="1"/>
    <col min="3848" max="3848" width="11.140625" style="37" customWidth="1"/>
    <col min="3849" max="4080" width="9.140625" style="37"/>
    <col min="4081" max="4081" width="8.7109375" style="37" customWidth="1"/>
    <col min="4082" max="4083" width="9.42578125" style="37" bestFit="1" customWidth="1"/>
    <col min="4084" max="4084" width="10" style="37" customWidth="1"/>
    <col min="4085" max="4085" width="9.42578125" style="37" bestFit="1" customWidth="1"/>
    <col min="4086" max="4086" width="10.42578125" style="37" bestFit="1" customWidth="1"/>
    <col min="4087" max="4089" width="8.5703125" style="37" bestFit="1" customWidth="1"/>
    <col min="4090" max="4090" width="6.85546875" style="37" customWidth="1"/>
    <col min="4091" max="4091" width="8" style="37" bestFit="1" customWidth="1"/>
    <col min="4092" max="4092" width="10.42578125" style="37" bestFit="1" customWidth="1"/>
    <col min="4093" max="4093" width="1.140625" style="37" customWidth="1"/>
    <col min="4094" max="4095" width="8.5703125" style="37" bestFit="1" customWidth="1"/>
    <col min="4096" max="4096" width="6.85546875" style="37" bestFit="1" customWidth="1"/>
    <col min="4097" max="4097" width="8.5703125" style="37" bestFit="1" customWidth="1"/>
    <col min="4098" max="4098" width="10.42578125" style="37" bestFit="1" customWidth="1"/>
    <col min="4099" max="4099" width="8.5703125" style="37" bestFit="1" customWidth="1"/>
    <col min="4100" max="4100" width="9.42578125" style="37" bestFit="1" customWidth="1"/>
    <col min="4101" max="4101" width="6.85546875" style="37" bestFit="1" customWidth="1"/>
    <col min="4102" max="4102" width="8.5703125" style="37" bestFit="1" customWidth="1"/>
    <col min="4103" max="4103" width="10.42578125" style="37" bestFit="1" customWidth="1"/>
    <col min="4104" max="4104" width="11.140625" style="37" customWidth="1"/>
    <col min="4105" max="4336" width="9.140625" style="37"/>
    <col min="4337" max="4337" width="8.7109375" style="37" customWidth="1"/>
    <col min="4338" max="4339" width="9.42578125" style="37" bestFit="1" customWidth="1"/>
    <col min="4340" max="4340" width="10" style="37" customWidth="1"/>
    <col min="4341" max="4341" width="9.42578125" style="37" bestFit="1" customWidth="1"/>
    <col min="4342" max="4342" width="10.42578125" style="37" bestFit="1" customWidth="1"/>
    <col min="4343" max="4345" width="8.5703125" style="37" bestFit="1" customWidth="1"/>
    <col min="4346" max="4346" width="6.85546875" style="37" customWidth="1"/>
    <col min="4347" max="4347" width="8" style="37" bestFit="1" customWidth="1"/>
    <col min="4348" max="4348" width="10.42578125" style="37" bestFit="1" customWidth="1"/>
    <col min="4349" max="4349" width="1.140625" style="37" customWidth="1"/>
    <col min="4350" max="4351" width="8.5703125" style="37" bestFit="1" customWidth="1"/>
    <col min="4352" max="4352" width="6.85546875" style="37" bestFit="1" customWidth="1"/>
    <col min="4353" max="4353" width="8.5703125" style="37" bestFit="1" customWidth="1"/>
    <col min="4354" max="4354" width="10.42578125" style="37" bestFit="1" customWidth="1"/>
    <col min="4355" max="4355" width="8.5703125" style="37" bestFit="1" customWidth="1"/>
    <col min="4356" max="4356" width="9.42578125" style="37" bestFit="1" customWidth="1"/>
    <col min="4357" max="4357" width="6.85546875" style="37" bestFit="1" customWidth="1"/>
    <col min="4358" max="4358" width="8.5703125" style="37" bestFit="1" customWidth="1"/>
    <col min="4359" max="4359" width="10.42578125" style="37" bestFit="1" customWidth="1"/>
    <col min="4360" max="4360" width="11.140625" style="37" customWidth="1"/>
    <col min="4361" max="4592" width="9.140625" style="37"/>
    <col min="4593" max="4593" width="8.7109375" style="37" customWidth="1"/>
    <col min="4594" max="4595" width="9.42578125" style="37" bestFit="1" customWidth="1"/>
    <col min="4596" max="4596" width="10" style="37" customWidth="1"/>
    <col min="4597" max="4597" width="9.42578125" style="37" bestFit="1" customWidth="1"/>
    <col min="4598" max="4598" width="10.42578125" style="37" bestFit="1" customWidth="1"/>
    <col min="4599" max="4601" width="8.5703125" style="37" bestFit="1" customWidth="1"/>
    <col min="4602" max="4602" width="6.85546875" style="37" customWidth="1"/>
    <col min="4603" max="4603" width="8" style="37" bestFit="1" customWidth="1"/>
    <col min="4604" max="4604" width="10.42578125" style="37" bestFit="1" customWidth="1"/>
    <col min="4605" max="4605" width="1.140625" style="37" customWidth="1"/>
    <col min="4606" max="4607" width="8.5703125" style="37" bestFit="1" customWidth="1"/>
    <col min="4608" max="4608" width="6.85546875" style="37" bestFit="1" customWidth="1"/>
    <col min="4609" max="4609" width="8.5703125" style="37" bestFit="1" customWidth="1"/>
    <col min="4610" max="4610" width="10.42578125" style="37" bestFit="1" customWidth="1"/>
    <col min="4611" max="4611" width="8.5703125" style="37" bestFit="1" customWidth="1"/>
    <col min="4612" max="4612" width="9.42578125" style="37" bestFit="1" customWidth="1"/>
    <col min="4613" max="4613" width="6.85546875" style="37" bestFit="1" customWidth="1"/>
    <col min="4614" max="4614" width="8.5703125" style="37" bestFit="1" customWidth="1"/>
    <col min="4615" max="4615" width="10.42578125" style="37" bestFit="1" customWidth="1"/>
    <col min="4616" max="4616" width="11.140625" style="37" customWidth="1"/>
    <col min="4617" max="4848" width="9.140625" style="37"/>
    <col min="4849" max="4849" width="8.7109375" style="37" customWidth="1"/>
    <col min="4850" max="4851" width="9.42578125" style="37" bestFit="1" customWidth="1"/>
    <col min="4852" max="4852" width="10" style="37" customWidth="1"/>
    <col min="4853" max="4853" width="9.42578125" style="37" bestFit="1" customWidth="1"/>
    <col min="4854" max="4854" width="10.42578125" style="37" bestFit="1" customWidth="1"/>
    <col min="4855" max="4857" width="8.5703125" style="37" bestFit="1" customWidth="1"/>
    <col min="4858" max="4858" width="6.85546875" style="37" customWidth="1"/>
    <col min="4859" max="4859" width="8" style="37" bestFit="1" customWidth="1"/>
    <col min="4860" max="4860" width="10.42578125" style="37" bestFit="1" customWidth="1"/>
    <col min="4861" max="4861" width="1.140625" style="37" customWidth="1"/>
    <col min="4862" max="4863" width="8.5703125" style="37" bestFit="1" customWidth="1"/>
    <col min="4864" max="4864" width="6.85546875" style="37" bestFit="1" customWidth="1"/>
    <col min="4865" max="4865" width="8.5703125" style="37" bestFit="1" customWidth="1"/>
    <col min="4866" max="4866" width="10.42578125" style="37" bestFit="1" customWidth="1"/>
    <col min="4867" max="4867" width="8.5703125" style="37" bestFit="1" customWidth="1"/>
    <col min="4868" max="4868" width="9.42578125" style="37" bestFit="1" customWidth="1"/>
    <col min="4869" max="4869" width="6.85546875" style="37" bestFit="1" customWidth="1"/>
    <col min="4870" max="4870" width="8.5703125" style="37" bestFit="1" customWidth="1"/>
    <col min="4871" max="4871" width="10.42578125" style="37" bestFit="1" customWidth="1"/>
    <col min="4872" max="4872" width="11.140625" style="37" customWidth="1"/>
    <col min="4873" max="5104" width="9.140625" style="37"/>
    <col min="5105" max="5105" width="8.7109375" style="37" customWidth="1"/>
    <col min="5106" max="5107" width="9.42578125" style="37" bestFit="1" customWidth="1"/>
    <col min="5108" max="5108" width="10" style="37" customWidth="1"/>
    <col min="5109" max="5109" width="9.42578125" style="37" bestFit="1" customWidth="1"/>
    <col min="5110" max="5110" width="10.42578125" style="37" bestFit="1" customWidth="1"/>
    <col min="5111" max="5113" width="8.5703125" style="37" bestFit="1" customWidth="1"/>
    <col min="5114" max="5114" width="6.85546875" style="37" customWidth="1"/>
    <col min="5115" max="5115" width="8" style="37" bestFit="1" customWidth="1"/>
    <col min="5116" max="5116" width="10.42578125" style="37" bestFit="1" customWidth="1"/>
    <col min="5117" max="5117" width="1.140625" style="37" customWidth="1"/>
    <col min="5118" max="5119" width="8.5703125" style="37" bestFit="1" customWidth="1"/>
    <col min="5120" max="5120" width="6.85546875" style="37" bestFit="1" customWidth="1"/>
    <col min="5121" max="5121" width="8.5703125" style="37" bestFit="1" customWidth="1"/>
    <col min="5122" max="5122" width="10.42578125" style="37" bestFit="1" customWidth="1"/>
    <col min="5123" max="5123" width="8.5703125" style="37" bestFit="1" customWidth="1"/>
    <col min="5124" max="5124" width="9.42578125" style="37" bestFit="1" customWidth="1"/>
    <col min="5125" max="5125" width="6.85546875" style="37" bestFit="1" customWidth="1"/>
    <col min="5126" max="5126" width="8.5703125" style="37" bestFit="1" customWidth="1"/>
    <col min="5127" max="5127" width="10.42578125" style="37" bestFit="1" customWidth="1"/>
    <col min="5128" max="5128" width="11.140625" style="37" customWidth="1"/>
    <col min="5129" max="5360" width="9.140625" style="37"/>
    <col min="5361" max="5361" width="8.7109375" style="37" customWidth="1"/>
    <col min="5362" max="5363" width="9.42578125" style="37" bestFit="1" customWidth="1"/>
    <col min="5364" max="5364" width="10" style="37" customWidth="1"/>
    <col min="5365" max="5365" width="9.42578125" style="37" bestFit="1" customWidth="1"/>
    <col min="5366" max="5366" width="10.42578125" style="37" bestFit="1" customWidth="1"/>
    <col min="5367" max="5369" width="8.5703125" style="37" bestFit="1" customWidth="1"/>
    <col min="5370" max="5370" width="6.85546875" style="37" customWidth="1"/>
    <col min="5371" max="5371" width="8" style="37" bestFit="1" customWidth="1"/>
    <col min="5372" max="5372" width="10.42578125" style="37" bestFit="1" customWidth="1"/>
    <col min="5373" max="5373" width="1.140625" style="37" customWidth="1"/>
    <col min="5374" max="5375" width="8.5703125" style="37" bestFit="1" customWidth="1"/>
    <col min="5376" max="5376" width="6.85546875" style="37" bestFit="1" customWidth="1"/>
    <col min="5377" max="5377" width="8.5703125" style="37" bestFit="1" customWidth="1"/>
    <col min="5378" max="5378" width="10.42578125" style="37" bestFit="1" customWidth="1"/>
    <col min="5379" max="5379" width="8.5703125" style="37" bestFit="1" customWidth="1"/>
    <col min="5380" max="5380" width="9.42578125" style="37" bestFit="1" customWidth="1"/>
    <col min="5381" max="5381" width="6.85546875" style="37" bestFit="1" customWidth="1"/>
    <col min="5382" max="5382" width="8.5703125" style="37" bestFit="1" customWidth="1"/>
    <col min="5383" max="5383" width="10.42578125" style="37" bestFit="1" customWidth="1"/>
    <col min="5384" max="5384" width="11.140625" style="37" customWidth="1"/>
    <col min="5385" max="5616" width="9.140625" style="37"/>
    <col min="5617" max="5617" width="8.7109375" style="37" customWidth="1"/>
    <col min="5618" max="5619" width="9.42578125" style="37" bestFit="1" customWidth="1"/>
    <col min="5620" max="5620" width="10" style="37" customWidth="1"/>
    <col min="5621" max="5621" width="9.42578125" style="37" bestFit="1" customWidth="1"/>
    <col min="5622" max="5622" width="10.42578125" style="37" bestFit="1" customWidth="1"/>
    <col min="5623" max="5625" width="8.5703125" style="37" bestFit="1" customWidth="1"/>
    <col min="5626" max="5626" width="6.85546875" style="37" customWidth="1"/>
    <col min="5627" max="5627" width="8" style="37" bestFit="1" customWidth="1"/>
    <col min="5628" max="5628" width="10.42578125" style="37" bestFit="1" customWidth="1"/>
    <col min="5629" max="5629" width="1.140625" style="37" customWidth="1"/>
    <col min="5630" max="5631" width="8.5703125" style="37" bestFit="1" customWidth="1"/>
    <col min="5632" max="5632" width="6.85546875" style="37" bestFit="1" customWidth="1"/>
    <col min="5633" max="5633" width="8.5703125" style="37" bestFit="1" customWidth="1"/>
    <col min="5634" max="5634" width="10.42578125" style="37" bestFit="1" customWidth="1"/>
    <col min="5635" max="5635" width="8.5703125" style="37" bestFit="1" customWidth="1"/>
    <col min="5636" max="5636" width="9.42578125" style="37" bestFit="1" customWidth="1"/>
    <col min="5637" max="5637" width="6.85546875" style="37" bestFit="1" customWidth="1"/>
    <col min="5638" max="5638" width="8.5703125" style="37" bestFit="1" customWidth="1"/>
    <col min="5639" max="5639" width="10.42578125" style="37" bestFit="1" customWidth="1"/>
    <col min="5640" max="5640" width="11.140625" style="37" customWidth="1"/>
    <col min="5641" max="5872" width="9.140625" style="37"/>
    <col min="5873" max="5873" width="8.7109375" style="37" customWidth="1"/>
    <col min="5874" max="5875" width="9.42578125" style="37" bestFit="1" customWidth="1"/>
    <col min="5876" max="5876" width="10" style="37" customWidth="1"/>
    <col min="5877" max="5877" width="9.42578125" style="37" bestFit="1" customWidth="1"/>
    <col min="5878" max="5878" width="10.42578125" style="37" bestFit="1" customWidth="1"/>
    <col min="5879" max="5881" width="8.5703125" style="37" bestFit="1" customWidth="1"/>
    <col min="5882" max="5882" width="6.85546875" style="37" customWidth="1"/>
    <col min="5883" max="5883" width="8" style="37" bestFit="1" customWidth="1"/>
    <col min="5884" max="5884" width="10.42578125" style="37" bestFit="1" customWidth="1"/>
    <col min="5885" max="5885" width="1.140625" style="37" customWidth="1"/>
    <col min="5886" max="5887" width="8.5703125" style="37" bestFit="1" customWidth="1"/>
    <col min="5888" max="5888" width="6.85546875" style="37" bestFit="1" customWidth="1"/>
    <col min="5889" max="5889" width="8.5703125" style="37" bestFit="1" customWidth="1"/>
    <col min="5890" max="5890" width="10.42578125" style="37" bestFit="1" customWidth="1"/>
    <col min="5891" max="5891" width="8.5703125" style="37" bestFit="1" customWidth="1"/>
    <col min="5892" max="5892" width="9.42578125" style="37" bestFit="1" customWidth="1"/>
    <col min="5893" max="5893" width="6.85546875" style="37" bestFit="1" customWidth="1"/>
    <col min="5894" max="5894" width="8.5703125" style="37" bestFit="1" customWidth="1"/>
    <col min="5895" max="5895" width="10.42578125" style="37" bestFit="1" customWidth="1"/>
    <col min="5896" max="5896" width="11.140625" style="37" customWidth="1"/>
    <col min="5897" max="6128" width="9.140625" style="37"/>
    <col min="6129" max="6129" width="8.7109375" style="37" customWidth="1"/>
    <col min="6130" max="6131" width="9.42578125" style="37" bestFit="1" customWidth="1"/>
    <col min="6132" max="6132" width="10" style="37" customWidth="1"/>
    <col min="6133" max="6133" width="9.42578125" style="37" bestFit="1" customWidth="1"/>
    <col min="6134" max="6134" width="10.42578125" style="37" bestFit="1" customWidth="1"/>
    <col min="6135" max="6137" width="8.5703125" style="37" bestFit="1" customWidth="1"/>
    <col min="6138" max="6138" width="6.85546875" style="37" customWidth="1"/>
    <col min="6139" max="6139" width="8" style="37" bestFit="1" customWidth="1"/>
    <col min="6140" max="6140" width="10.42578125" style="37" bestFit="1" customWidth="1"/>
    <col min="6141" max="6141" width="1.140625" style="37" customWidth="1"/>
    <col min="6142" max="6143" width="8.5703125" style="37" bestFit="1" customWidth="1"/>
    <col min="6144" max="6144" width="6.85546875" style="37" bestFit="1" customWidth="1"/>
    <col min="6145" max="6145" width="8.5703125" style="37" bestFit="1" customWidth="1"/>
    <col min="6146" max="6146" width="10.42578125" style="37" bestFit="1" customWidth="1"/>
    <col min="6147" max="6147" width="8.5703125" style="37" bestFit="1" customWidth="1"/>
    <col min="6148" max="6148" width="9.42578125" style="37" bestFit="1" customWidth="1"/>
    <col min="6149" max="6149" width="6.85546875" style="37" bestFit="1" customWidth="1"/>
    <col min="6150" max="6150" width="8.5703125" style="37" bestFit="1" customWidth="1"/>
    <col min="6151" max="6151" width="10.42578125" style="37" bestFit="1" customWidth="1"/>
    <col min="6152" max="6152" width="11.140625" style="37" customWidth="1"/>
    <col min="6153" max="6384" width="9.140625" style="37"/>
    <col min="6385" max="6385" width="8.7109375" style="37" customWidth="1"/>
    <col min="6386" max="6387" width="9.42578125" style="37" bestFit="1" customWidth="1"/>
    <col min="6388" max="6388" width="10" style="37" customWidth="1"/>
    <col min="6389" max="6389" width="9.42578125" style="37" bestFit="1" customWidth="1"/>
    <col min="6390" max="6390" width="10.42578125" style="37" bestFit="1" customWidth="1"/>
    <col min="6391" max="6393" width="8.5703125" style="37" bestFit="1" customWidth="1"/>
    <col min="6394" max="6394" width="6.85546875" style="37" customWidth="1"/>
    <col min="6395" max="6395" width="8" style="37" bestFit="1" customWidth="1"/>
    <col min="6396" max="6396" width="10.42578125" style="37" bestFit="1" customWidth="1"/>
    <col min="6397" max="6397" width="1.140625" style="37" customWidth="1"/>
    <col min="6398" max="6399" width="8.5703125" style="37" bestFit="1" customWidth="1"/>
    <col min="6400" max="6400" width="6.85546875" style="37" bestFit="1" customWidth="1"/>
    <col min="6401" max="6401" width="8.5703125" style="37" bestFit="1" customWidth="1"/>
    <col min="6402" max="6402" width="10.42578125" style="37" bestFit="1" customWidth="1"/>
    <col min="6403" max="6403" width="8.5703125" style="37" bestFit="1" customWidth="1"/>
    <col min="6404" max="6404" width="9.42578125" style="37" bestFit="1" customWidth="1"/>
    <col min="6405" max="6405" width="6.85546875" style="37" bestFit="1" customWidth="1"/>
    <col min="6406" max="6406" width="8.5703125" style="37" bestFit="1" customWidth="1"/>
    <col min="6407" max="6407" width="10.42578125" style="37" bestFit="1" customWidth="1"/>
    <col min="6408" max="6408" width="11.140625" style="37" customWidth="1"/>
    <col min="6409" max="6640" width="9.140625" style="37"/>
    <col min="6641" max="6641" width="8.7109375" style="37" customWidth="1"/>
    <col min="6642" max="6643" width="9.42578125" style="37" bestFit="1" customWidth="1"/>
    <col min="6644" max="6644" width="10" style="37" customWidth="1"/>
    <col min="6645" max="6645" width="9.42578125" style="37" bestFit="1" customWidth="1"/>
    <col min="6646" max="6646" width="10.42578125" style="37" bestFit="1" customWidth="1"/>
    <col min="6647" max="6649" width="8.5703125" style="37" bestFit="1" customWidth="1"/>
    <col min="6650" max="6650" width="6.85546875" style="37" customWidth="1"/>
    <col min="6651" max="6651" width="8" style="37" bestFit="1" customWidth="1"/>
    <col min="6652" max="6652" width="10.42578125" style="37" bestFit="1" customWidth="1"/>
    <col min="6653" max="6653" width="1.140625" style="37" customWidth="1"/>
    <col min="6654" max="6655" width="8.5703125" style="37" bestFit="1" customWidth="1"/>
    <col min="6656" max="6656" width="6.85546875" style="37" bestFit="1" customWidth="1"/>
    <col min="6657" max="6657" width="8.5703125" style="37" bestFit="1" customWidth="1"/>
    <col min="6658" max="6658" width="10.42578125" style="37" bestFit="1" customWidth="1"/>
    <col min="6659" max="6659" width="8.5703125" style="37" bestFit="1" customWidth="1"/>
    <col min="6660" max="6660" width="9.42578125" style="37" bestFit="1" customWidth="1"/>
    <col min="6661" max="6661" width="6.85546875" style="37" bestFit="1" customWidth="1"/>
    <col min="6662" max="6662" width="8.5703125" style="37" bestFit="1" customWidth="1"/>
    <col min="6663" max="6663" width="10.42578125" style="37" bestFit="1" customWidth="1"/>
    <col min="6664" max="6664" width="11.140625" style="37" customWidth="1"/>
    <col min="6665" max="6896" width="9.140625" style="37"/>
    <col min="6897" max="6897" width="8.7109375" style="37" customWidth="1"/>
    <col min="6898" max="6899" width="9.42578125" style="37" bestFit="1" customWidth="1"/>
    <col min="6900" max="6900" width="10" style="37" customWidth="1"/>
    <col min="6901" max="6901" width="9.42578125" style="37" bestFit="1" customWidth="1"/>
    <col min="6902" max="6902" width="10.42578125" style="37" bestFit="1" customWidth="1"/>
    <col min="6903" max="6905" width="8.5703125" style="37" bestFit="1" customWidth="1"/>
    <col min="6906" max="6906" width="6.85546875" style="37" customWidth="1"/>
    <col min="6907" max="6907" width="8" style="37" bestFit="1" customWidth="1"/>
    <col min="6908" max="6908" width="10.42578125" style="37" bestFit="1" customWidth="1"/>
    <col min="6909" max="6909" width="1.140625" style="37" customWidth="1"/>
    <col min="6910" max="6911" width="8.5703125" style="37" bestFit="1" customWidth="1"/>
    <col min="6912" max="6912" width="6.85546875" style="37" bestFit="1" customWidth="1"/>
    <col min="6913" max="6913" width="8.5703125" style="37" bestFit="1" customWidth="1"/>
    <col min="6914" max="6914" width="10.42578125" style="37" bestFit="1" customWidth="1"/>
    <col min="6915" max="6915" width="8.5703125" style="37" bestFit="1" customWidth="1"/>
    <col min="6916" max="6916" width="9.42578125" style="37" bestFit="1" customWidth="1"/>
    <col min="6917" max="6917" width="6.85546875" style="37" bestFit="1" customWidth="1"/>
    <col min="6918" max="6918" width="8.5703125" style="37" bestFit="1" customWidth="1"/>
    <col min="6919" max="6919" width="10.42578125" style="37" bestFit="1" customWidth="1"/>
    <col min="6920" max="6920" width="11.140625" style="37" customWidth="1"/>
    <col min="6921" max="7152" width="9.140625" style="37"/>
    <col min="7153" max="7153" width="8.7109375" style="37" customWidth="1"/>
    <col min="7154" max="7155" width="9.42578125" style="37" bestFit="1" customWidth="1"/>
    <col min="7156" max="7156" width="10" style="37" customWidth="1"/>
    <col min="7157" max="7157" width="9.42578125" style="37" bestFit="1" customWidth="1"/>
    <col min="7158" max="7158" width="10.42578125" style="37" bestFit="1" customWidth="1"/>
    <col min="7159" max="7161" width="8.5703125" style="37" bestFit="1" customWidth="1"/>
    <col min="7162" max="7162" width="6.85546875" style="37" customWidth="1"/>
    <col min="7163" max="7163" width="8" style="37" bestFit="1" customWidth="1"/>
    <col min="7164" max="7164" width="10.42578125" style="37" bestFit="1" customWidth="1"/>
    <col min="7165" max="7165" width="1.140625" style="37" customWidth="1"/>
    <col min="7166" max="7167" width="8.5703125" style="37" bestFit="1" customWidth="1"/>
    <col min="7168" max="7168" width="6.85546875" style="37" bestFit="1" customWidth="1"/>
    <col min="7169" max="7169" width="8.5703125" style="37" bestFit="1" customWidth="1"/>
    <col min="7170" max="7170" width="10.42578125" style="37" bestFit="1" customWidth="1"/>
    <col min="7171" max="7171" width="8.5703125" style="37" bestFit="1" customWidth="1"/>
    <col min="7172" max="7172" width="9.42578125" style="37" bestFit="1" customWidth="1"/>
    <col min="7173" max="7173" width="6.85546875" style="37" bestFit="1" customWidth="1"/>
    <col min="7174" max="7174" width="8.5703125" style="37" bestFit="1" customWidth="1"/>
    <col min="7175" max="7175" width="10.42578125" style="37" bestFit="1" customWidth="1"/>
    <col min="7176" max="7176" width="11.140625" style="37" customWidth="1"/>
    <col min="7177" max="7408" width="9.140625" style="37"/>
    <col min="7409" max="7409" width="8.7109375" style="37" customWidth="1"/>
    <col min="7410" max="7411" width="9.42578125" style="37" bestFit="1" customWidth="1"/>
    <col min="7412" max="7412" width="10" style="37" customWidth="1"/>
    <col min="7413" max="7413" width="9.42578125" style="37" bestFit="1" customWidth="1"/>
    <col min="7414" max="7414" width="10.42578125" style="37" bestFit="1" customWidth="1"/>
    <col min="7415" max="7417" width="8.5703125" style="37" bestFit="1" customWidth="1"/>
    <col min="7418" max="7418" width="6.85546875" style="37" customWidth="1"/>
    <col min="7419" max="7419" width="8" style="37" bestFit="1" customWidth="1"/>
    <col min="7420" max="7420" width="10.42578125" style="37" bestFit="1" customWidth="1"/>
    <col min="7421" max="7421" width="1.140625" style="37" customWidth="1"/>
    <col min="7422" max="7423" width="8.5703125" style="37" bestFit="1" customWidth="1"/>
    <col min="7424" max="7424" width="6.85546875" style="37" bestFit="1" customWidth="1"/>
    <col min="7425" max="7425" width="8.5703125" style="37" bestFit="1" customWidth="1"/>
    <col min="7426" max="7426" width="10.42578125" style="37" bestFit="1" customWidth="1"/>
    <col min="7427" max="7427" width="8.5703125" style="37" bestFit="1" customWidth="1"/>
    <col min="7428" max="7428" width="9.42578125" style="37" bestFit="1" customWidth="1"/>
    <col min="7429" max="7429" width="6.85546875" style="37" bestFit="1" customWidth="1"/>
    <col min="7430" max="7430" width="8.5703125" style="37" bestFit="1" customWidth="1"/>
    <col min="7431" max="7431" width="10.42578125" style="37" bestFit="1" customWidth="1"/>
    <col min="7432" max="7432" width="11.140625" style="37" customWidth="1"/>
    <col min="7433" max="7664" width="9.140625" style="37"/>
    <col min="7665" max="7665" width="8.7109375" style="37" customWidth="1"/>
    <col min="7666" max="7667" width="9.42578125" style="37" bestFit="1" customWidth="1"/>
    <col min="7668" max="7668" width="10" style="37" customWidth="1"/>
    <col min="7669" max="7669" width="9.42578125" style="37" bestFit="1" customWidth="1"/>
    <col min="7670" max="7670" width="10.42578125" style="37" bestFit="1" customWidth="1"/>
    <col min="7671" max="7673" width="8.5703125" style="37" bestFit="1" customWidth="1"/>
    <col min="7674" max="7674" width="6.85546875" style="37" customWidth="1"/>
    <col min="7675" max="7675" width="8" style="37" bestFit="1" customWidth="1"/>
    <col min="7676" max="7676" width="10.42578125" style="37" bestFit="1" customWidth="1"/>
    <col min="7677" max="7677" width="1.140625" style="37" customWidth="1"/>
    <col min="7678" max="7679" width="8.5703125" style="37" bestFit="1" customWidth="1"/>
    <col min="7680" max="7680" width="6.85546875" style="37" bestFit="1" customWidth="1"/>
    <col min="7681" max="7681" width="8.5703125" style="37" bestFit="1" customWidth="1"/>
    <col min="7682" max="7682" width="10.42578125" style="37" bestFit="1" customWidth="1"/>
    <col min="7683" max="7683" width="8.5703125" style="37" bestFit="1" customWidth="1"/>
    <col min="7684" max="7684" width="9.42578125" style="37" bestFit="1" customWidth="1"/>
    <col min="7685" max="7685" width="6.85546875" style="37" bestFit="1" customWidth="1"/>
    <col min="7686" max="7686" width="8.5703125" style="37" bestFit="1" customWidth="1"/>
    <col min="7687" max="7687" width="10.42578125" style="37" bestFit="1" customWidth="1"/>
    <col min="7688" max="7688" width="11.140625" style="37" customWidth="1"/>
    <col min="7689" max="7920" width="9.140625" style="37"/>
    <col min="7921" max="7921" width="8.7109375" style="37" customWidth="1"/>
    <col min="7922" max="7923" width="9.42578125" style="37" bestFit="1" customWidth="1"/>
    <col min="7924" max="7924" width="10" style="37" customWidth="1"/>
    <col min="7925" max="7925" width="9.42578125" style="37" bestFit="1" customWidth="1"/>
    <col min="7926" max="7926" width="10.42578125" style="37" bestFit="1" customWidth="1"/>
    <col min="7927" max="7929" width="8.5703125" style="37" bestFit="1" customWidth="1"/>
    <col min="7930" max="7930" width="6.85546875" style="37" customWidth="1"/>
    <col min="7931" max="7931" width="8" style="37" bestFit="1" customWidth="1"/>
    <col min="7932" max="7932" width="10.42578125" style="37" bestFit="1" customWidth="1"/>
    <col min="7933" max="7933" width="1.140625" style="37" customWidth="1"/>
    <col min="7934" max="7935" width="8.5703125" style="37" bestFit="1" customWidth="1"/>
    <col min="7936" max="7936" width="6.85546875" style="37" bestFit="1" customWidth="1"/>
    <col min="7937" max="7937" width="8.5703125" style="37" bestFit="1" customWidth="1"/>
    <col min="7938" max="7938" width="10.42578125" style="37" bestFit="1" customWidth="1"/>
    <col min="7939" max="7939" width="8.5703125" style="37" bestFit="1" customWidth="1"/>
    <col min="7940" max="7940" width="9.42578125" style="37" bestFit="1" customWidth="1"/>
    <col min="7941" max="7941" width="6.85546875" style="37" bestFit="1" customWidth="1"/>
    <col min="7942" max="7942" width="8.5703125" style="37" bestFit="1" customWidth="1"/>
    <col min="7943" max="7943" width="10.42578125" style="37" bestFit="1" customWidth="1"/>
    <col min="7944" max="7944" width="11.140625" style="37" customWidth="1"/>
    <col min="7945" max="8176" width="9.140625" style="37"/>
    <col min="8177" max="8177" width="8.7109375" style="37" customWidth="1"/>
    <col min="8178" max="8179" width="9.42578125" style="37" bestFit="1" customWidth="1"/>
    <col min="8180" max="8180" width="10" style="37" customWidth="1"/>
    <col min="8181" max="8181" width="9.42578125" style="37" bestFit="1" customWidth="1"/>
    <col min="8182" max="8182" width="10.42578125" style="37" bestFit="1" customWidth="1"/>
    <col min="8183" max="8185" width="8.5703125" style="37" bestFit="1" customWidth="1"/>
    <col min="8186" max="8186" width="6.85546875" style="37" customWidth="1"/>
    <col min="8187" max="8187" width="8" style="37" bestFit="1" customWidth="1"/>
    <col min="8188" max="8188" width="10.42578125" style="37" bestFit="1" customWidth="1"/>
    <col min="8189" max="8189" width="1.140625" style="37" customWidth="1"/>
    <col min="8190" max="8191" width="8.5703125" style="37" bestFit="1" customWidth="1"/>
    <col min="8192" max="8192" width="6.85546875" style="37" bestFit="1" customWidth="1"/>
    <col min="8193" max="8193" width="8.5703125" style="37" bestFit="1" customWidth="1"/>
    <col min="8194" max="8194" width="10.42578125" style="37" bestFit="1" customWidth="1"/>
    <col min="8195" max="8195" width="8.5703125" style="37" bestFit="1" customWidth="1"/>
    <col min="8196" max="8196" width="9.42578125" style="37" bestFit="1" customWidth="1"/>
    <col min="8197" max="8197" width="6.85546875" style="37" bestFit="1" customWidth="1"/>
    <col min="8198" max="8198" width="8.5703125" style="37" bestFit="1" customWidth="1"/>
    <col min="8199" max="8199" width="10.42578125" style="37" bestFit="1" customWidth="1"/>
    <col min="8200" max="8200" width="11.140625" style="37" customWidth="1"/>
    <col min="8201" max="8432" width="9.140625" style="37"/>
    <col min="8433" max="8433" width="8.7109375" style="37" customWidth="1"/>
    <col min="8434" max="8435" width="9.42578125" style="37" bestFit="1" customWidth="1"/>
    <col min="8436" max="8436" width="10" style="37" customWidth="1"/>
    <col min="8437" max="8437" width="9.42578125" style="37" bestFit="1" customWidth="1"/>
    <col min="8438" max="8438" width="10.42578125" style="37" bestFit="1" customWidth="1"/>
    <col min="8439" max="8441" width="8.5703125" style="37" bestFit="1" customWidth="1"/>
    <col min="8442" max="8442" width="6.85546875" style="37" customWidth="1"/>
    <col min="8443" max="8443" width="8" style="37" bestFit="1" customWidth="1"/>
    <col min="8444" max="8444" width="10.42578125" style="37" bestFit="1" customWidth="1"/>
    <col min="8445" max="8445" width="1.140625" style="37" customWidth="1"/>
    <col min="8446" max="8447" width="8.5703125" style="37" bestFit="1" customWidth="1"/>
    <col min="8448" max="8448" width="6.85546875" style="37" bestFit="1" customWidth="1"/>
    <col min="8449" max="8449" width="8.5703125" style="37" bestFit="1" customWidth="1"/>
    <col min="8450" max="8450" width="10.42578125" style="37" bestFit="1" customWidth="1"/>
    <col min="8451" max="8451" width="8.5703125" style="37" bestFit="1" customWidth="1"/>
    <col min="8452" max="8452" width="9.42578125" style="37" bestFit="1" customWidth="1"/>
    <col min="8453" max="8453" width="6.85546875" style="37" bestFit="1" customWidth="1"/>
    <col min="8454" max="8454" width="8.5703125" style="37" bestFit="1" customWidth="1"/>
    <col min="8455" max="8455" width="10.42578125" style="37" bestFit="1" customWidth="1"/>
    <col min="8456" max="8456" width="11.140625" style="37" customWidth="1"/>
    <col min="8457" max="8688" width="9.140625" style="37"/>
    <col min="8689" max="8689" width="8.7109375" style="37" customWidth="1"/>
    <col min="8690" max="8691" width="9.42578125" style="37" bestFit="1" customWidth="1"/>
    <col min="8692" max="8692" width="10" style="37" customWidth="1"/>
    <col min="8693" max="8693" width="9.42578125" style="37" bestFit="1" customWidth="1"/>
    <col min="8694" max="8694" width="10.42578125" style="37" bestFit="1" customWidth="1"/>
    <col min="8695" max="8697" width="8.5703125" style="37" bestFit="1" customWidth="1"/>
    <col min="8698" max="8698" width="6.85546875" style="37" customWidth="1"/>
    <col min="8699" max="8699" width="8" style="37" bestFit="1" customWidth="1"/>
    <col min="8700" max="8700" width="10.42578125" style="37" bestFit="1" customWidth="1"/>
    <col min="8701" max="8701" width="1.140625" style="37" customWidth="1"/>
    <col min="8702" max="8703" width="8.5703125" style="37" bestFit="1" customWidth="1"/>
    <col min="8704" max="8704" width="6.85546875" style="37" bestFit="1" customWidth="1"/>
    <col min="8705" max="8705" width="8.5703125" style="37" bestFit="1" customWidth="1"/>
    <col min="8706" max="8706" width="10.42578125" style="37" bestFit="1" customWidth="1"/>
    <col min="8707" max="8707" width="8.5703125" style="37" bestFit="1" customWidth="1"/>
    <col min="8708" max="8708" width="9.42578125" style="37" bestFit="1" customWidth="1"/>
    <col min="8709" max="8709" width="6.85546875" style="37" bestFit="1" customWidth="1"/>
    <col min="8710" max="8710" width="8.5703125" style="37" bestFit="1" customWidth="1"/>
    <col min="8711" max="8711" width="10.42578125" style="37" bestFit="1" customWidth="1"/>
    <col min="8712" max="8712" width="11.140625" style="37" customWidth="1"/>
    <col min="8713" max="8944" width="9.140625" style="37"/>
    <col min="8945" max="8945" width="8.7109375" style="37" customWidth="1"/>
    <col min="8946" max="8947" width="9.42578125" style="37" bestFit="1" customWidth="1"/>
    <col min="8948" max="8948" width="10" style="37" customWidth="1"/>
    <col min="8949" max="8949" width="9.42578125" style="37" bestFit="1" customWidth="1"/>
    <col min="8950" max="8950" width="10.42578125" style="37" bestFit="1" customWidth="1"/>
    <col min="8951" max="8953" width="8.5703125" style="37" bestFit="1" customWidth="1"/>
    <col min="8954" max="8954" width="6.85546875" style="37" customWidth="1"/>
    <col min="8955" max="8955" width="8" style="37" bestFit="1" customWidth="1"/>
    <col min="8956" max="8956" width="10.42578125" style="37" bestFit="1" customWidth="1"/>
    <col min="8957" max="8957" width="1.140625" style="37" customWidth="1"/>
    <col min="8958" max="8959" width="8.5703125" style="37" bestFit="1" customWidth="1"/>
    <col min="8960" max="8960" width="6.85546875" style="37" bestFit="1" customWidth="1"/>
    <col min="8961" max="8961" width="8.5703125" style="37" bestFit="1" customWidth="1"/>
    <col min="8962" max="8962" width="10.42578125" style="37" bestFit="1" customWidth="1"/>
    <col min="8963" max="8963" width="8.5703125" style="37" bestFit="1" customWidth="1"/>
    <col min="8964" max="8964" width="9.42578125" style="37" bestFit="1" customWidth="1"/>
    <col min="8965" max="8965" width="6.85546875" style="37" bestFit="1" customWidth="1"/>
    <col min="8966" max="8966" width="8.5703125" style="37" bestFit="1" customWidth="1"/>
    <col min="8967" max="8967" width="10.42578125" style="37" bestFit="1" customWidth="1"/>
    <col min="8968" max="8968" width="11.140625" style="37" customWidth="1"/>
    <col min="8969" max="9200" width="9.140625" style="37"/>
    <col min="9201" max="9201" width="8.7109375" style="37" customWidth="1"/>
    <col min="9202" max="9203" width="9.42578125" style="37" bestFit="1" customWidth="1"/>
    <col min="9204" max="9204" width="10" style="37" customWidth="1"/>
    <col min="9205" max="9205" width="9.42578125" style="37" bestFit="1" customWidth="1"/>
    <col min="9206" max="9206" width="10.42578125" style="37" bestFit="1" customWidth="1"/>
    <col min="9207" max="9209" width="8.5703125" style="37" bestFit="1" customWidth="1"/>
    <col min="9210" max="9210" width="6.85546875" style="37" customWidth="1"/>
    <col min="9211" max="9211" width="8" style="37" bestFit="1" customWidth="1"/>
    <col min="9212" max="9212" width="10.42578125" style="37" bestFit="1" customWidth="1"/>
    <col min="9213" max="9213" width="1.140625" style="37" customWidth="1"/>
    <col min="9214" max="9215" width="8.5703125" style="37" bestFit="1" customWidth="1"/>
    <col min="9216" max="9216" width="6.85546875" style="37" bestFit="1" customWidth="1"/>
    <col min="9217" max="9217" width="8.5703125" style="37" bestFit="1" customWidth="1"/>
    <col min="9218" max="9218" width="10.42578125" style="37" bestFit="1" customWidth="1"/>
    <col min="9219" max="9219" width="8.5703125" style="37" bestFit="1" customWidth="1"/>
    <col min="9220" max="9220" width="9.42578125" style="37" bestFit="1" customWidth="1"/>
    <col min="9221" max="9221" width="6.85546875" style="37" bestFit="1" customWidth="1"/>
    <col min="9222" max="9222" width="8.5703125" style="37" bestFit="1" customWidth="1"/>
    <col min="9223" max="9223" width="10.42578125" style="37" bestFit="1" customWidth="1"/>
    <col min="9224" max="9224" width="11.140625" style="37" customWidth="1"/>
    <col min="9225" max="9456" width="9.140625" style="37"/>
    <col min="9457" max="9457" width="8.7109375" style="37" customWidth="1"/>
    <col min="9458" max="9459" width="9.42578125" style="37" bestFit="1" customWidth="1"/>
    <col min="9460" max="9460" width="10" style="37" customWidth="1"/>
    <col min="9461" max="9461" width="9.42578125" style="37" bestFit="1" customWidth="1"/>
    <col min="9462" max="9462" width="10.42578125" style="37" bestFit="1" customWidth="1"/>
    <col min="9463" max="9465" width="8.5703125" style="37" bestFit="1" customWidth="1"/>
    <col min="9466" max="9466" width="6.85546875" style="37" customWidth="1"/>
    <col min="9467" max="9467" width="8" style="37" bestFit="1" customWidth="1"/>
    <col min="9468" max="9468" width="10.42578125" style="37" bestFit="1" customWidth="1"/>
    <col min="9469" max="9469" width="1.140625" style="37" customWidth="1"/>
    <col min="9470" max="9471" width="8.5703125" style="37" bestFit="1" customWidth="1"/>
    <col min="9472" max="9472" width="6.85546875" style="37" bestFit="1" customWidth="1"/>
    <col min="9473" max="9473" width="8.5703125" style="37" bestFit="1" customWidth="1"/>
    <col min="9474" max="9474" width="10.42578125" style="37" bestFit="1" customWidth="1"/>
    <col min="9475" max="9475" width="8.5703125" style="37" bestFit="1" customWidth="1"/>
    <col min="9476" max="9476" width="9.42578125" style="37" bestFit="1" customWidth="1"/>
    <col min="9477" max="9477" width="6.85546875" style="37" bestFit="1" customWidth="1"/>
    <col min="9478" max="9478" width="8.5703125" style="37" bestFit="1" customWidth="1"/>
    <col min="9479" max="9479" width="10.42578125" style="37" bestFit="1" customWidth="1"/>
    <col min="9480" max="9480" width="11.140625" style="37" customWidth="1"/>
    <col min="9481" max="9712" width="9.140625" style="37"/>
    <col min="9713" max="9713" width="8.7109375" style="37" customWidth="1"/>
    <col min="9714" max="9715" width="9.42578125" style="37" bestFit="1" customWidth="1"/>
    <col min="9716" max="9716" width="10" style="37" customWidth="1"/>
    <col min="9717" max="9717" width="9.42578125" style="37" bestFit="1" customWidth="1"/>
    <col min="9718" max="9718" width="10.42578125" style="37" bestFit="1" customWidth="1"/>
    <col min="9719" max="9721" width="8.5703125" style="37" bestFit="1" customWidth="1"/>
    <col min="9722" max="9722" width="6.85546875" style="37" customWidth="1"/>
    <col min="9723" max="9723" width="8" style="37" bestFit="1" customWidth="1"/>
    <col min="9724" max="9724" width="10.42578125" style="37" bestFit="1" customWidth="1"/>
    <col min="9725" max="9725" width="1.140625" style="37" customWidth="1"/>
    <col min="9726" max="9727" width="8.5703125" style="37" bestFit="1" customWidth="1"/>
    <col min="9728" max="9728" width="6.85546875" style="37" bestFit="1" customWidth="1"/>
    <col min="9729" max="9729" width="8.5703125" style="37" bestFit="1" customWidth="1"/>
    <col min="9730" max="9730" width="10.42578125" style="37" bestFit="1" customWidth="1"/>
    <col min="9731" max="9731" width="8.5703125" style="37" bestFit="1" customWidth="1"/>
    <col min="9732" max="9732" width="9.42578125" style="37" bestFit="1" customWidth="1"/>
    <col min="9733" max="9733" width="6.85546875" style="37" bestFit="1" customWidth="1"/>
    <col min="9734" max="9734" width="8.5703125" style="37" bestFit="1" customWidth="1"/>
    <col min="9735" max="9735" width="10.42578125" style="37" bestFit="1" customWidth="1"/>
    <col min="9736" max="9736" width="11.140625" style="37" customWidth="1"/>
    <col min="9737" max="9968" width="9.140625" style="37"/>
    <col min="9969" max="9969" width="8.7109375" style="37" customWidth="1"/>
    <col min="9970" max="9971" width="9.42578125" style="37" bestFit="1" customWidth="1"/>
    <col min="9972" max="9972" width="10" style="37" customWidth="1"/>
    <col min="9973" max="9973" width="9.42578125" style="37" bestFit="1" customWidth="1"/>
    <col min="9974" max="9974" width="10.42578125" style="37" bestFit="1" customWidth="1"/>
    <col min="9975" max="9977" width="8.5703125" style="37" bestFit="1" customWidth="1"/>
    <col min="9978" max="9978" width="6.85546875" style="37" customWidth="1"/>
    <col min="9979" max="9979" width="8" style="37" bestFit="1" customWidth="1"/>
    <col min="9980" max="9980" width="10.42578125" style="37" bestFit="1" customWidth="1"/>
    <col min="9981" max="9981" width="1.140625" style="37" customWidth="1"/>
    <col min="9982" max="9983" width="8.5703125" style="37" bestFit="1" customWidth="1"/>
    <col min="9984" max="9984" width="6.85546875" style="37" bestFit="1" customWidth="1"/>
    <col min="9985" max="9985" width="8.5703125" style="37" bestFit="1" customWidth="1"/>
    <col min="9986" max="9986" width="10.42578125" style="37" bestFit="1" customWidth="1"/>
    <col min="9987" max="9987" width="8.5703125" style="37" bestFit="1" customWidth="1"/>
    <col min="9988" max="9988" width="9.42578125" style="37" bestFit="1" customWidth="1"/>
    <col min="9989" max="9989" width="6.85546875" style="37" bestFit="1" customWidth="1"/>
    <col min="9990" max="9990" width="8.5703125" style="37" bestFit="1" customWidth="1"/>
    <col min="9991" max="9991" width="10.42578125" style="37" bestFit="1" customWidth="1"/>
    <col min="9992" max="9992" width="11.140625" style="37" customWidth="1"/>
    <col min="9993" max="10224" width="9.140625" style="37"/>
    <col min="10225" max="10225" width="8.7109375" style="37" customWidth="1"/>
    <col min="10226" max="10227" width="9.42578125" style="37" bestFit="1" customWidth="1"/>
    <col min="10228" max="10228" width="10" style="37" customWidth="1"/>
    <col min="10229" max="10229" width="9.42578125" style="37" bestFit="1" customWidth="1"/>
    <col min="10230" max="10230" width="10.42578125" style="37" bestFit="1" customWidth="1"/>
    <col min="10231" max="10233" width="8.5703125" style="37" bestFit="1" customWidth="1"/>
    <col min="10234" max="10234" width="6.85546875" style="37" customWidth="1"/>
    <col min="10235" max="10235" width="8" style="37" bestFit="1" customWidth="1"/>
    <col min="10236" max="10236" width="10.42578125" style="37" bestFit="1" customWidth="1"/>
    <col min="10237" max="10237" width="1.140625" style="37" customWidth="1"/>
    <col min="10238" max="10239" width="8.5703125" style="37" bestFit="1" customWidth="1"/>
    <col min="10240" max="10240" width="6.85546875" style="37" bestFit="1" customWidth="1"/>
    <col min="10241" max="10241" width="8.5703125" style="37" bestFit="1" customWidth="1"/>
    <col min="10242" max="10242" width="10.42578125" style="37" bestFit="1" customWidth="1"/>
    <col min="10243" max="10243" width="8.5703125" style="37" bestFit="1" customWidth="1"/>
    <col min="10244" max="10244" width="9.42578125" style="37" bestFit="1" customWidth="1"/>
    <col min="10245" max="10245" width="6.85546875" style="37" bestFit="1" customWidth="1"/>
    <col min="10246" max="10246" width="8.5703125" style="37" bestFit="1" customWidth="1"/>
    <col min="10247" max="10247" width="10.42578125" style="37" bestFit="1" customWidth="1"/>
    <col min="10248" max="10248" width="11.140625" style="37" customWidth="1"/>
    <col min="10249" max="10480" width="9.140625" style="37"/>
    <col min="10481" max="10481" width="8.7109375" style="37" customWidth="1"/>
    <col min="10482" max="10483" width="9.42578125" style="37" bestFit="1" customWidth="1"/>
    <col min="10484" max="10484" width="10" style="37" customWidth="1"/>
    <col min="10485" max="10485" width="9.42578125" style="37" bestFit="1" customWidth="1"/>
    <col min="10486" max="10486" width="10.42578125" style="37" bestFit="1" customWidth="1"/>
    <col min="10487" max="10489" width="8.5703125" style="37" bestFit="1" customWidth="1"/>
    <col min="10490" max="10490" width="6.85546875" style="37" customWidth="1"/>
    <col min="10491" max="10491" width="8" style="37" bestFit="1" customWidth="1"/>
    <col min="10492" max="10492" width="10.42578125" style="37" bestFit="1" customWidth="1"/>
    <col min="10493" max="10493" width="1.140625" style="37" customWidth="1"/>
    <col min="10494" max="10495" width="8.5703125" style="37" bestFit="1" customWidth="1"/>
    <col min="10496" max="10496" width="6.85546875" style="37" bestFit="1" customWidth="1"/>
    <col min="10497" max="10497" width="8.5703125" style="37" bestFit="1" customWidth="1"/>
    <col min="10498" max="10498" width="10.42578125" style="37" bestFit="1" customWidth="1"/>
    <col min="10499" max="10499" width="8.5703125" style="37" bestFit="1" customWidth="1"/>
    <col min="10500" max="10500" width="9.42578125" style="37" bestFit="1" customWidth="1"/>
    <col min="10501" max="10501" width="6.85546875" style="37" bestFit="1" customWidth="1"/>
    <col min="10502" max="10502" width="8.5703125" style="37" bestFit="1" customWidth="1"/>
    <col min="10503" max="10503" width="10.42578125" style="37" bestFit="1" customWidth="1"/>
    <col min="10504" max="10504" width="11.140625" style="37" customWidth="1"/>
    <col min="10505" max="10736" width="9.140625" style="37"/>
    <col min="10737" max="10737" width="8.7109375" style="37" customWidth="1"/>
    <col min="10738" max="10739" width="9.42578125" style="37" bestFit="1" customWidth="1"/>
    <col min="10740" max="10740" width="10" style="37" customWidth="1"/>
    <col min="10741" max="10741" width="9.42578125" style="37" bestFit="1" customWidth="1"/>
    <col min="10742" max="10742" width="10.42578125" style="37" bestFit="1" customWidth="1"/>
    <col min="10743" max="10745" width="8.5703125" style="37" bestFit="1" customWidth="1"/>
    <col min="10746" max="10746" width="6.85546875" style="37" customWidth="1"/>
    <col min="10747" max="10747" width="8" style="37" bestFit="1" customWidth="1"/>
    <col min="10748" max="10748" width="10.42578125" style="37" bestFit="1" customWidth="1"/>
    <col min="10749" max="10749" width="1.140625" style="37" customWidth="1"/>
    <col min="10750" max="10751" width="8.5703125" style="37" bestFit="1" customWidth="1"/>
    <col min="10752" max="10752" width="6.85546875" style="37" bestFit="1" customWidth="1"/>
    <col min="10753" max="10753" width="8.5703125" style="37" bestFit="1" customWidth="1"/>
    <col min="10754" max="10754" width="10.42578125" style="37" bestFit="1" customWidth="1"/>
    <col min="10755" max="10755" width="8.5703125" style="37" bestFit="1" customWidth="1"/>
    <col min="10756" max="10756" width="9.42578125" style="37" bestFit="1" customWidth="1"/>
    <col min="10757" max="10757" width="6.85546875" style="37" bestFit="1" customWidth="1"/>
    <col min="10758" max="10758" width="8.5703125" style="37" bestFit="1" customWidth="1"/>
    <col min="10759" max="10759" width="10.42578125" style="37" bestFit="1" customWidth="1"/>
    <col min="10760" max="10760" width="11.140625" style="37" customWidth="1"/>
    <col min="10761" max="10992" width="9.140625" style="37"/>
    <col min="10993" max="10993" width="8.7109375" style="37" customWidth="1"/>
    <col min="10994" max="10995" width="9.42578125" style="37" bestFit="1" customWidth="1"/>
    <col min="10996" max="10996" width="10" style="37" customWidth="1"/>
    <col min="10997" max="10997" width="9.42578125" style="37" bestFit="1" customWidth="1"/>
    <col min="10998" max="10998" width="10.42578125" style="37" bestFit="1" customWidth="1"/>
    <col min="10999" max="11001" width="8.5703125" style="37" bestFit="1" customWidth="1"/>
    <col min="11002" max="11002" width="6.85546875" style="37" customWidth="1"/>
    <col min="11003" max="11003" width="8" style="37" bestFit="1" customWidth="1"/>
    <col min="11004" max="11004" width="10.42578125" style="37" bestFit="1" customWidth="1"/>
    <col min="11005" max="11005" width="1.140625" style="37" customWidth="1"/>
    <col min="11006" max="11007" width="8.5703125" style="37" bestFit="1" customWidth="1"/>
    <col min="11008" max="11008" width="6.85546875" style="37" bestFit="1" customWidth="1"/>
    <col min="11009" max="11009" width="8.5703125" style="37" bestFit="1" customWidth="1"/>
    <col min="11010" max="11010" width="10.42578125" style="37" bestFit="1" customWidth="1"/>
    <col min="11011" max="11011" width="8.5703125" style="37" bestFit="1" customWidth="1"/>
    <col min="11012" max="11012" width="9.42578125" style="37" bestFit="1" customWidth="1"/>
    <col min="11013" max="11013" width="6.85546875" style="37" bestFit="1" customWidth="1"/>
    <col min="11014" max="11014" width="8.5703125" style="37" bestFit="1" customWidth="1"/>
    <col min="11015" max="11015" width="10.42578125" style="37" bestFit="1" customWidth="1"/>
    <col min="11016" max="11016" width="11.140625" style="37" customWidth="1"/>
    <col min="11017" max="11248" width="9.140625" style="37"/>
    <col min="11249" max="11249" width="8.7109375" style="37" customWidth="1"/>
    <col min="11250" max="11251" width="9.42578125" style="37" bestFit="1" customWidth="1"/>
    <col min="11252" max="11252" width="10" style="37" customWidth="1"/>
    <col min="11253" max="11253" width="9.42578125" style="37" bestFit="1" customWidth="1"/>
    <col min="11254" max="11254" width="10.42578125" style="37" bestFit="1" customWidth="1"/>
    <col min="11255" max="11257" width="8.5703125" style="37" bestFit="1" customWidth="1"/>
    <col min="11258" max="11258" width="6.85546875" style="37" customWidth="1"/>
    <col min="11259" max="11259" width="8" style="37" bestFit="1" customWidth="1"/>
    <col min="11260" max="11260" width="10.42578125" style="37" bestFit="1" customWidth="1"/>
    <col min="11261" max="11261" width="1.140625" style="37" customWidth="1"/>
    <col min="11262" max="11263" width="8.5703125" style="37" bestFit="1" customWidth="1"/>
    <col min="11264" max="11264" width="6.85546875" style="37" bestFit="1" customWidth="1"/>
    <col min="11265" max="11265" width="8.5703125" style="37" bestFit="1" customWidth="1"/>
    <col min="11266" max="11266" width="10.42578125" style="37" bestFit="1" customWidth="1"/>
    <col min="11267" max="11267" width="8.5703125" style="37" bestFit="1" customWidth="1"/>
    <col min="11268" max="11268" width="9.42578125" style="37" bestFit="1" customWidth="1"/>
    <col min="11269" max="11269" width="6.85546875" style="37" bestFit="1" customWidth="1"/>
    <col min="11270" max="11270" width="8.5703125" style="37" bestFit="1" customWidth="1"/>
    <col min="11271" max="11271" width="10.42578125" style="37" bestFit="1" customWidth="1"/>
    <col min="11272" max="11272" width="11.140625" style="37" customWidth="1"/>
    <col min="11273" max="11504" width="9.140625" style="37"/>
    <col min="11505" max="11505" width="8.7109375" style="37" customWidth="1"/>
    <col min="11506" max="11507" width="9.42578125" style="37" bestFit="1" customWidth="1"/>
    <col min="11508" max="11508" width="10" style="37" customWidth="1"/>
    <col min="11509" max="11509" width="9.42578125" style="37" bestFit="1" customWidth="1"/>
    <col min="11510" max="11510" width="10.42578125" style="37" bestFit="1" customWidth="1"/>
    <col min="11511" max="11513" width="8.5703125" style="37" bestFit="1" customWidth="1"/>
    <col min="11514" max="11514" width="6.85546875" style="37" customWidth="1"/>
    <col min="11515" max="11515" width="8" style="37" bestFit="1" customWidth="1"/>
    <col min="11516" max="11516" width="10.42578125" style="37" bestFit="1" customWidth="1"/>
    <col min="11517" max="11517" width="1.140625" style="37" customWidth="1"/>
    <col min="11518" max="11519" width="8.5703125" style="37" bestFit="1" customWidth="1"/>
    <col min="11520" max="11520" width="6.85546875" style="37" bestFit="1" customWidth="1"/>
    <col min="11521" max="11521" width="8.5703125" style="37" bestFit="1" customWidth="1"/>
    <col min="11522" max="11522" width="10.42578125" style="37" bestFit="1" customWidth="1"/>
    <col min="11523" max="11523" width="8.5703125" style="37" bestFit="1" customWidth="1"/>
    <col min="11524" max="11524" width="9.42578125" style="37" bestFit="1" customWidth="1"/>
    <col min="11525" max="11525" width="6.85546875" style="37" bestFit="1" customWidth="1"/>
    <col min="11526" max="11526" width="8.5703125" style="37" bestFit="1" customWidth="1"/>
    <col min="11527" max="11527" width="10.42578125" style="37" bestFit="1" customWidth="1"/>
    <col min="11528" max="11528" width="11.140625" style="37" customWidth="1"/>
    <col min="11529" max="11760" width="9.140625" style="37"/>
    <col min="11761" max="11761" width="8.7109375" style="37" customWidth="1"/>
    <col min="11762" max="11763" width="9.42578125" style="37" bestFit="1" customWidth="1"/>
    <col min="11764" max="11764" width="10" style="37" customWidth="1"/>
    <col min="11765" max="11765" width="9.42578125" style="37" bestFit="1" customWidth="1"/>
    <col min="11766" max="11766" width="10.42578125" style="37" bestFit="1" customWidth="1"/>
    <col min="11767" max="11769" width="8.5703125" style="37" bestFit="1" customWidth="1"/>
    <col min="11770" max="11770" width="6.85546875" style="37" customWidth="1"/>
    <col min="11771" max="11771" width="8" style="37" bestFit="1" customWidth="1"/>
    <col min="11772" max="11772" width="10.42578125" style="37" bestFit="1" customWidth="1"/>
    <col min="11773" max="11773" width="1.140625" style="37" customWidth="1"/>
    <col min="11774" max="11775" width="8.5703125" style="37" bestFit="1" customWidth="1"/>
    <col min="11776" max="11776" width="6.85546875" style="37" bestFit="1" customWidth="1"/>
    <col min="11777" max="11777" width="8.5703125" style="37" bestFit="1" customWidth="1"/>
    <col min="11778" max="11778" width="10.42578125" style="37" bestFit="1" customWidth="1"/>
    <col min="11779" max="11779" width="8.5703125" style="37" bestFit="1" customWidth="1"/>
    <col min="11780" max="11780" width="9.42578125" style="37" bestFit="1" customWidth="1"/>
    <col min="11781" max="11781" width="6.85546875" style="37" bestFit="1" customWidth="1"/>
    <col min="11782" max="11782" width="8.5703125" style="37" bestFit="1" customWidth="1"/>
    <col min="11783" max="11783" width="10.42578125" style="37" bestFit="1" customWidth="1"/>
    <col min="11784" max="11784" width="11.140625" style="37" customWidth="1"/>
    <col min="11785" max="12016" width="9.140625" style="37"/>
    <col min="12017" max="12017" width="8.7109375" style="37" customWidth="1"/>
    <col min="12018" max="12019" width="9.42578125" style="37" bestFit="1" customWidth="1"/>
    <col min="12020" max="12020" width="10" style="37" customWidth="1"/>
    <col min="12021" max="12021" width="9.42578125" style="37" bestFit="1" customWidth="1"/>
    <col min="12022" max="12022" width="10.42578125" style="37" bestFit="1" customWidth="1"/>
    <col min="12023" max="12025" width="8.5703125" style="37" bestFit="1" customWidth="1"/>
    <col min="12026" max="12026" width="6.85546875" style="37" customWidth="1"/>
    <col min="12027" max="12027" width="8" style="37" bestFit="1" customWidth="1"/>
    <col min="12028" max="12028" width="10.42578125" style="37" bestFit="1" customWidth="1"/>
    <col min="12029" max="12029" width="1.140625" style="37" customWidth="1"/>
    <col min="12030" max="12031" width="8.5703125" style="37" bestFit="1" customWidth="1"/>
    <col min="12032" max="12032" width="6.85546875" style="37" bestFit="1" customWidth="1"/>
    <col min="12033" max="12033" width="8.5703125" style="37" bestFit="1" customWidth="1"/>
    <col min="12034" max="12034" width="10.42578125" style="37" bestFit="1" customWidth="1"/>
    <col min="12035" max="12035" width="8.5703125" style="37" bestFit="1" customWidth="1"/>
    <col min="12036" max="12036" width="9.42578125" style="37" bestFit="1" customWidth="1"/>
    <col min="12037" max="12037" width="6.85546875" style="37" bestFit="1" customWidth="1"/>
    <col min="12038" max="12038" width="8.5703125" style="37" bestFit="1" customWidth="1"/>
    <col min="12039" max="12039" width="10.42578125" style="37" bestFit="1" customWidth="1"/>
    <col min="12040" max="12040" width="11.140625" style="37" customWidth="1"/>
    <col min="12041" max="12272" width="9.140625" style="37"/>
    <col min="12273" max="12273" width="8.7109375" style="37" customWidth="1"/>
    <col min="12274" max="12275" width="9.42578125" style="37" bestFit="1" customWidth="1"/>
    <col min="12276" max="12276" width="10" style="37" customWidth="1"/>
    <col min="12277" max="12277" width="9.42578125" style="37" bestFit="1" customWidth="1"/>
    <col min="12278" max="12278" width="10.42578125" style="37" bestFit="1" customWidth="1"/>
    <col min="12279" max="12281" width="8.5703125" style="37" bestFit="1" customWidth="1"/>
    <col min="12282" max="12282" width="6.85546875" style="37" customWidth="1"/>
    <col min="12283" max="12283" width="8" style="37" bestFit="1" customWidth="1"/>
    <col min="12284" max="12284" width="10.42578125" style="37" bestFit="1" customWidth="1"/>
    <col min="12285" max="12285" width="1.140625" style="37" customWidth="1"/>
    <col min="12286" max="12287" width="8.5703125" style="37" bestFit="1" customWidth="1"/>
    <col min="12288" max="12288" width="6.85546875" style="37" bestFit="1" customWidth="1"/>
    <col min="12289" max="12289" width="8.5703125" style="37" bestFit="1" customWidth="1"/>
    <col min="12290" max="12290" width="10.42578125" style="37" bestFit="1" customWidth="1"/>
    <col min="12291" max="12291" width="8.5703125" style="37" bestFit="1" customWidth="1"/>
    <col min="12292" max="12292" width="9.42578125" style="37" bestFit="1" customWidth="1"/>
    <col min="12293" max="12293" width="6.85546875" style="37" bestFit="1" customWidth="1"/>
    <col min="12294" max="12294" width="8.5703125" style="37" bestFit="1" customWidth="1"/>
    <col min="12295" max="12295" width="10.42578125" style="37" bestFit="1" customWidth="1"/>
    <col min="12296" max="12296" width="11.140625" style="37" customWidth="1"/>
    <col min="12297" max="12528" width="9.140625" style="37"/>
    <col min="12529" max="12529" width="8.7109375" style="37" customWidth="1"/>
    <col min="12530" max="12531" width="9.42578125" style="37" bestFit="1" customWidth="1"/>
    <col min="12532" max="12532" width="10" style="37" customWidth="1"/>
    <col min="12533" max="12533" width="9.42578125" style="37" bestFit="1" customWidth="1"/>
    <col min="12534" max="12534" width="10.42578125" style="37" bestFit="1" customWidth="1"/>
    <col min="12535" max="12537" width="8.5703125" style="37" bestFit="1" customWidth="1"/>
    <col min="12538" max="12538" width="6.85546875" style="37" customWidth="1"/>
    <col min="12539" max="12539" width="8" style="37" bestFit="1" customWidth="1"/>
    <col min="12540" max="12540" width="10.42578125" style="37" bestFit="1" customWidth="1"/>
    <col min="12541" max="12541" width="1.140625" style="37" customWidth="1"/>
    <col min="12542" max="12543" width="8.5703125" style="37" bestFit="1" customWidth="1"/>
    <col min="12544" max="12544" width="6.85546875" style="37" bestFit="1" customWidth="1"/>
    <col min="12545" max="12545" width="8.5703125" style="37" bestFit="1" customWidth="1"/>
    <col min="12546" max="12546" width="10.42578125" style="37" bestFit="1" customWidth="1"/>
    <col min="12547" max="12547" width="8.5703125" style="37" bestFit="1" customWidth="1"/>
    <col min="12548" max="12548" width="9.42578125" style="37" bestFit="1" customWidth="1"/>
    <col min="12549" max="12549" width="6.85546875" style="37" bestFit="1" customWidth="1"/>
    <col min="12550" max="12550" width="8.5703125" style="37" bestFit="1" customWidth="1"/>
    <col min="12551" max="12551" width="10.42578125" style="37" bestFit="1" customWidth="1"/>
    <col min="12552" max="12552" width="11.140625" style="37" customWidth="1"/>
    <col min="12553" max="12784" width="9.140625" style="37"/>
    <col min="12785" max="12785" width="8.7109375" style="37" customWidth="1"/>
    <col min="12786" max="12787" width="9.42578125" style="37" bestFit="1" customWidth="1"/>
    <col min="12788" max="12788" width="10" style="37" customWidth="1"/>
    <col min="12789" max="12789" width="9.42578125" style="37" bestFit="1" customWidth="1"/>
    <col min="12790" max="12790" width="10.42578125" style="37" bestFit="1" customWidth="1"/>
    <col min="12791" max="12793" width="8.5703125" style="37" bestFit="1" customWidth="1"/>
    <col min="12794" max="12794" width="6.85546875" style="37" customWidth="1"/>
    <col min="12795" max="12795" width="8" style="37" bestFit="1" customWidth="1"/>
    <col min="12796" max="12796" width="10.42578125" style="37" bestFit="1" customWidth="1"/>
    <col min="12797" max="12797" width="1.140625" style="37" customWidth="1"/>
    <col min="12798" max="12799" width="8.5703125" style="37" bestFit="1" customWidth="1"/>
    <col min="12800" max="12800" width="6.85546875" style="37" bestFit="1" customWidth="1"/>
    <col min="12801" max="12801" width="8.5703125" style="37" bestFit="1" customWidth="1"/>
    <col min="12802" max="12802" width="10.42578125" style="37" bestFit="1" customWidth="1"/>
    <col min="12803" max="12803" width="8.5703125" style="37" bestFit="1" customWidth="1"/>
    <col min="12804" max="12804" width="9.42578125" style="37" bestFit="1" customWidth="1"/>
    <col min="12805" max="12805" width="6.85546875" style="37" bestFit="1" customWidth="1"/>
    <col min="12806" max="12806" width="8.5703125" style="37" bestFit="1" customWidth="1"/>
    <col min="12807" max="12807" width="10.42578125" style="37" bestFit="1" customWidth="1"/>
    <col min="12808" max="12808" width="11.140625" style="37" customWidth="1"/>
    <col min="12809" max="13040" width="9.140625" style="37"/>
    <col min="13041" max="13041" width="8.7109375" style="37" customWidth="1"/>
    <col min="13042" max="13043" width="9.42578125" style="37" bestFit="1" customWidth="1"/>
    <col min="13044" max="13044" width="10" style="37" customWidth="1"/>
    <col min="13045" max="13045" width="9.42578125" style="37" bestFit="1" customWidth="1"/>
    <col min="13046" max="13046" width="10.42578125" style="37" bestFit="1" customWidth="1"/>
    <col min="13047" max="13049" width="8.5703125" style="37" bestFit="1" customWidth="1"/>
    <col min="13050" max="13050" width="6.85546875" style="37" customWidth="1"/>
    <col min="13051" max="13051" width="8" style="37" bestFit="1" customWidth="1"/>
    <col min="13052" max="13052" width="10.42578125" style="37" bestFit="1" customWidth="1"/>
    <col min="13053" max="13053" width="1.140625" style="37" customWidth="1"/>
    <col min="13054" max="13055" width="8.5703125" style="37" bestFit="1" customWidth="1"/>
    <col min="13056" max="13056" width="6.85546875" style="37" bestFit="1" customWidth="1"/>
    <col min="13057" max="13057" width="8.5703125" style="37" bestFit="1" customWidth="1"/>
    <col min="13058" max="13058" width="10.42578125" style="37" bestFit="1" customWidth="1"/>
    <col min="13059" max="13059" width="8.5703125" style="37" bestFit="1" customWidth="1"/>
    <col min="13060" max="13060" width="9.42578125" style="37" bestFit="1" customWidth="1"/>
    <col min="13061" max="13061" width="6.85546875" style="37" bestFit="1" customWidth="1"/>
    <col min="13062" max="13062" width="8.5703125" style="37" bestFit="1" customWidth="1"/>
    <col min="13063" max="13063" width="10.42578125" style="37" bestFit="1" customWidth="1"/>
    <col min="13064" max="13064" width="11.140625" style="37" customWidth="1"/>
    <col min="13065" max="13296" width="9.140625" style="37"/>
    <col min="13297" max="13297" width="8.7109375" style="37" customWidth="1"/>
    <col min="13298" max="13299" width="9.42578125" style="37" bestFit="1" customWidth="1"/>
    <col min="13300" max="13300" width="10" style="37" customWidth="1"/>
    <col min="13301" max="13301" width="9.42578125" style="37" bestFit="1" customWidth="1"/>
    <col min="13302" max="13302" width="10.42578125" style="37" bestFit="1" customWidth="1"/>
    <col min="13303" max="13305" width="8.5703125" style="37" bestFit="1" customWidth="1"/>
    <col min="13306" max="13306" width="6.85546875" style="37" customWidth="1"/>
    <col min="13307" max="13307" width="8" style="37" bestFit="1" customWidth="1"/>
    <col min="13308" max="13308" width="10.42578125" style="37" bestFit="1" customWidth="1"/>
    <col min="13309" max="13309" width="1.140625" style="37" customWidth="1"/>
    <col min="13310" max="13311" width="8.5703125" style="37" bestFit="1" customWidth="1"/>
    <col min="13312" max="13312" width="6.85546875" style="37" bestFit="1" customWidth="1"/>
    <col min="13313" max="13313" width="8.5703125" style="37" bestFit="1" customWidth="1"/>
    <col min="13314" max="13314" width="10.42578125" style="37" bestFit="1" customWidth="1"/>
    <col min="13315" max="13315" width="8.5703125" style="37" bestFit="1" customWidth="1"/>
    <col min="13316" max="13316" width="9.42578125" style="37" bestFit="1" customWidth="1"/>
    <col min="13317" max="13317" width="6.85546875" style="37" bestFit="1" customWidth="1"/>
    <col min="13318" max="13318" width="8.5703125" style="37" bestFit="1" customWidth="1"/>
    <col min="13319" max="13319" width="10.42578125" style="37" bestFit="1" customWidth="1"/>
    <col min="13320" max="13320" width="11.140625" style="37" customWidth="1"/>
    <col min="13321" max="13552" width="9.140625" style="37"/>
    <col min="13553" max="13553" width="8.7109375" style="37" customWidth="1"/>
    <col min="13554" max="13555" width="9.42578125" style="37" bestFit="1" customWidth="1"/>
    <col min="13556" max="13556" width="10" style="37" customWidth="1"/>
    <col min="13557" max="13557" width="9.42578125" style="37" bestFit="1" customWidth="1"/>
    <col min="13558" max="13558" width="10.42578125" style="37" bestFit="1" customWidth="1"/>
    <col min="13559" max="13561" width="8.5703125" style="37" bestFit="1" customWidth="1"/>
    <col min="13562" max="13562" width="6.85546875" style="37" customWidth="1"/>
    <col min="13563" max="13563" width="8" style="37" bestFit="1" customWidth="1"/>
    <col min="13564" max="13564" width="10.42578125" style="37" bestFit="1" customWidth="1"/>
    <col min="13565" max="13565" width="1.140625" style="37" customWidth="1"/>
    <col min="13566" max="13567" width="8.5703125" style="37" bestFit="1" customWidth="1"/>
    <col min="13568" max="13568" width="6.85546875" style="37" bestFit="1" customWidth="1"/>
    <col min="13569" max="13569" width="8.5703125" style="37" bestFit="1" customWidth="1"/>
    <col min="13570" max="13570" width="10.42578125" style="37" bestFit="1" customWidth="1"/>
    <col min="13571" max="13571" width="8.5703125" style="37" bestFit="1" customWidth="1"/>
    <col min="13572" max="13572" width="9.42578125" style="37" bestFit="1" customWidth="1"/>
    <col min="13573" max="13573" width="6.85546875" style="37" bestFit="1" customWidth="1"/>
    <col min="13574" max="13574" width="8.5703125" style="37" bestFit="1" customWidth="1"/>
    <col min="13575" max="13575" width="10.42578125" style="37" bestFit="1" customWidth="1"/>
    <col min="13576" max="13576" width="11.140625" style="37" customWidth="1"/>
    <col min="13577" max="13808" width="9.140625" style="37"/>
    <col min="13809" max="13809" width="8.7109375" style="37" customWidth="1"/>
    <col min="13810" max="13811" width="9.42578125" style="37" bestFit="1" customWidth="1"/>
    <col min="13812" max="13812" width="10" style="37" customWidth="1"/>
    <col min="13813" max="13813" width="9.42578125" style="37" bestFit="1" customWidth="1"/>
    <col min="13814" max="13814" width="10.42578125" style="37" bestFit="1" customWidth="1"/>
    <col min="13815" max="13817" width="8.5703125" style="37" bestFit="1" customWidth="1"/>
    <col min="13818" max="13818" width="6.85546875" style="37" customWidth="1"/>
    <col min="13819" max="13819" width="8" style="37" bestFit="1" customWidth="1"/>
    <col min="13820" max="13820" width="10.42578125" style="37" bestFit="1" customWidth="1"/>
    <col min="13821" max="13821" width="1.140625" style="37" customWidth="1"/>
    <col min="13822" max="13823" width="8.5703125" style="37" bestFit="1" customWidth="1"/>
    <col min="13824" max="13824" width="6.85546875" style="37" bestFit="1" customWidth="1"/>
    <col min="13825" max="13825" width="8.5703125" style="37" bestFit="1" customWidth="1"/>
    <col min="13826" max="13826" width="10.42578125" style="37" bestFit="1" customWidth="1"/>
    <col min="13827" max="13827" width="8.5703125" style="37" bestFit="1" customWidth="1"/>
    <col min="13828" max="13828" width="9.42578125" style="37" bestFit="1" customWidth="1"/>
    <col min="13829" max="13829" width="6.85546875" style="37" bestFit="1" customWidth="1"/>
    <col min="13830" max="13830" width="8.5703125" style="37" bestFit="1" customWidth="1"/>
    <col min="13831" max="13831" width="10.42578125" style="37" bestFit="1" customWidth="1"/>
    <col min="13832" max="13832" width="11.140625" style="37" customWidth="1"/>
    <col min="13833" max="14064" width="9.140625" style="37"/>
    <col min="14065" max="14065" width="8.7109375" style="37" customWidth="1"/>
    <col min="14066" max="14067" width="9.42578125" style="37" bestFit="1" customWidth="1"/>
    <col min="14068" max="14068" width="10" style="37" customWidth="1"/>
    <col min="14069" max="14069" width="9.42578125" style="37" bestFit="1" customWidth="1"/>
    <col min="14070" max="14070" width="10.42578125" style="37" bestFit="1" customWidth="1"/>
    <col min="14071" max="14073" width="8.5703125" style="37" bestFit="1" customWidth="1"/>
    <col min="14074" max="14074" width="6.85546875" style="37" customWidth="1"/>
    <col min="14075" max="14075" width="8" style="37" bestFit="1" customWidth="1"/>
    <col min="14076" max="14076" width="10.42578125" style="37" bestFit="1" customWidth="1"/>
    <col min="14077" max="14077" width="1.140625" style="37" customWidth="1"/>
    <col min="14078" max="14079" width="8.5703125" style="37" bestFit="1" customWidth="1"/>
    <col min="14080" max="14080" width="6.85546875" style="37" bestFit="1" customWidth="1"/>
    <col min="14081" max="14081" width="8.5703125" style="37" bestFit="1" customWidth="1"/>
    <col min="14082" max="14082" width="10.42578125" style="37" bestFit="1" customWidth="1"/>
    <col min="14083" max="14083" width="8.5703125" style="37" bestFit="1" customWidth="1"/>
    <col min="14084" max="14084" width="9.42578125" style="37" bestFit="1" customWidth="1"/>
    <col min="14085" max="14085" width="6.85546875" style="37" bestFit="1" customWidth="1"/>
    <col min="14086" max="14086" width="8.5703125" style="37" bestFit="1" customWidth="1"/>
    <col min="14087" max="14087" width="10.42578125" style="37" bestFit="1" customWidth="1"/>
    <col min="14088" max="14088" width="11.140625" style="37" customWidth="1"/>
    <col min="14089" max="14320" width="9.140625" style="37"/>
    <col min="14321" max="14321" width="8.7109375" style="37" customWidth="1"/>
    <col min="14322" max="14323" width="9.42578125" style="37" bestFit="1" customWidth="1"/>
    <col min="14324" max="14324" width="10" style="37" customWidth="1"/>
    <col min="14325" max="14325" width="9.42578125" style="37" bestFit="1" customWidth="1"/>
    <col min="14326" max="14326" width="10.42578125" style="37" bestFit="1" customWidth="1"/>
    <col min="14327" max="14329" width="8.5703125" style="37" bestFit="1" customWidth="1"/>
    <col min="14330" max="14330" width="6.85546875" style="37" customWidth="1"/>
    <col min="14331" max="14331" width="8" style="37" bestFit="1" customWidth="1"/>
    <col min="14332" max="14332" width="10.42578125" style="37" bestFit="1" customWidth="1"/>
    <col min="14333" max="14333" width="1.140625" style="37" customWidth="1"/>
    <col min="14334" max="14335" width="8.5703125" style="37" bestFit="1" customWidth="1"/>
    <col min="14336" max="14336" width="6.85546875" style="37" bestFit="1" customWidth="1"/>
    <col min="14337" max="14337" width="8.5703125" style="37" bestFit="1" customWidth="1"/>
    <col min="14338" max="14338" width="10.42578125" style="37" bestFit="1" customWidth="1"/>
    <col min="14339" max="14339" width="8.5703125" style="37" bestFit="1" customWidth="1"/>
    <col min="14340" max="14340" width="9.42578125" style="37" bestFit="1" customWidth="1"/>
    <col min="14341" max="14341" width="6.85546875" style="37" bestFit="1" customWidth="1"/>
    <col min="14342" max="14342" width="8.5703125" style="37" bestFit="1" customWidth="1"/>
    <col min="14343" max="14343" width="10.42578125" style="37" bestFit="1" customWidth="1"/>
    <col min="14344" max="14344" width="11.140625" style="37" customWidth="1"/>
    <col min="14345" max="14576" width="9.140625" style="37"/>
    <col min="14577" max="14577" width="8.7109375" style="37" customWidth="1"/>
    <col min="14578" max="14579" width="9.42578125" style="37" bestFit="1" customWidth="1"/>
    <col min="14580" max="14580" width="10" style="37" customWidth="1"/>
    <col min="14581" max="14581" width="9.42578125" style="37" bestFit="1" customWidth="1"/>
    <col min="14582" max="14582" width="10.42578125" style="37" bestFit="1" customWidth="1"/>
    <col min="14583" max="14585" width="8.5703125" style="37" bestFit="1" customWidth="1"/>
    <col min="14586" max="14586" width="6.85546875" style="37" customWidth="1"/>
    <col min="14587" max="14587" width="8" style="37" bestFit="1" customWidth="1"/>
    <col min="14588" max="14588" width="10.42578125" style="37" bestFit="1" customWidth="1"/>
    <col min="14589" max="14589" width="1.140625" style="37" customWidth="1"/>
    <col min="14590" max="14591" width="8.5703125" style="37" bestFit="1" customWidth="1"/>
    <col min="14592" max="14592" width="6.85546875" style="37" bestFit="1" customWidth="1"/>
    <col min="14593" max="14593" width="8.5703125" style="37" bestFit="1" customWidth="1"/>
    <col min="14594" max="14594" width="10.42578125" style="37" bestFit="1" customWidth="1"/>
    <col min="14595" max="14595" width="8.5703125" style="37" bestFit="1" customWidth="1"/>
    <col min="14596" max="14596" width="9.42578125" style="37" bestFit="1" customWidth="1"/>
    <col min="14597" max="14597" width="6.85546875" style="37" bestFit="1" customWidth="1"/>
    <col min="14598" max="14598" width="8.5703125" style="37" bestFit="1" customWidth="1"/>
    <col min="14599" max="14599" width="10.42578125" style="37" bestFit="1" customWidth="1"/>
    <col min="14600" max="14600" width="11.140625" style="37" customWidth="1"/>
    <col min="14601" max="14832" width="9.140625" style="37"/>
    <col min="14833" max="14833" width="8.7109375" style="37" customWidth="1"/>
    <col min="14834" max="14835" width="9.42578125" style="37" bestFit="1" customWidth="1"/>
    <col min="14836" max="14836" width="10" style="37" customWidth="1"/>
    <col min="14837" max="14837" width="9.42578125" style="37" bestFit="1" customWidth="1"/>
    <col min="14838" max="14838" width="10.42578125" style="37" bestFit="1" customWidth="1"/>
    <col min="14839" max="14841" width="8.5703125" style="37" bestFit="1" customWidth="1"/>
    <col min="14842" max="14842" width="6.85546875" style="37" customWidth="1"/>
    <col min="14843" max="14843" width="8" style="37" bestFit="1" customWidth="1"/>
    <col min="14844" max="14844" width="10.42578125" style="37" bestFit="1" customWidth="1"/>
    <col min="14845" max="14845" width="1.140625" style="37" customWidth="1"/>
    <col min="14846" max="14847" width="8.5703125" style="37" bestFit="1" customWidth="1"/>
    <col min="14848" max="14848" width="6.85546875" style="37" bestFit="1" customWidth="1"/>
    <col min="14849" max="14849" width="8.5703125" style="37" bestFit="1" customWidth="1"/>
    <col min="14850" max="14850" width="10.42578125" style="37" bestFit="1" customWidth="1"/>
    <col min="14851" max="14851" width="8.5703125" style="37" bestFit="1" customWidth="1"/>
    <col min="14852" max="14852" width="9.42578125" style="37" bestFit="1" customWidth="1"/>
    <col min="14853" max="14853" width="6.85546875" style="37" bestFit="1" customWidth="1"/>
    <col min="14854" max="14854" width="8.5703125" style="37" bestFit="1" customWidth="1"/>
    <col min="14855" max="14855" width="10.42578125" style="37" bestFit="1" customWidth="1"/>
    <col min="14856" max="14856" width="11.140625" style="37" customWidth="1"/>
    <col min="14857" max="15088" width="9.140625" style="37"/>
    <col min="15089" max="15089" width="8.7109375" style="37" customWidth="1"/>
    <col min="15090" max="15091" width="9.42578125" style="37" bestFit="1" customWidth="1"/>
    <col min="15092" max="15092" width="10" style="37" customWidth="1"/>
    <col min="15093" max="15093" width="9.42578125" style="37" bestFit="1" customWidth="1"/>
    <col min="15094" max="15094" width="10.42578125" style="37" bestFit="1" customWidth="1"/>
    <col min="15095" max="15097" width="8.5703125" style="37" bestFit="1" customWidth="1"/>
    <col min="15098" max="15098" width="6.85546875" style="37" customWidth="1"/>
    <col min="15099" max="15099" width="8" style="37" bestFit="1" customWidth="1"/>
    <col min="15100" max="15100" width="10.42578125" style="37" bestFit="1" customWidth="1"/>
    <col min="15101" max="15101" width="1.140625" style="37" customWidth="1"/>
    <col min="15102" max="15103" width="8.5703125" style="37" bestFit="1" customWidth="1"/>
    <col min="15104" max="15104" width="6.85546875" style="37" bestFit="1" customWidth="1"/>
    <col min="15105" max="15105" width="8.5703125" style="37" bestFit="1" customWidth="1"/>
    <col min="15106" max="15106" width="10.42578125" style="37" bestFit="1" customWidth="1"/>
    <col min="15107" max="15107" width="8.5703125" style="37" bestFit="1" customWidth="1"/>
    <col min="15108" max="15108" width="9.42578125" style="37" bestFit="1" customWidth="1"/>
    <col min="15109" max="15109" width="6.85546875" style="37" bestFit="1" customWidth="1"/>
    <col min="15110" max="15110" width="8.5703125" style="37" bestFit="1" customWidth="1"/>
    <col min="15111" max="15111" width="10.42578125" style="37" bestFit="1" customWidth="1"/>
    <col min="15112" max="15112" width="11.140625" style="37" customWidth="1"/>
    <col min="15113" max="15344" width="9.140625" style="37"/>
    <col min="15345" max="15345" width="8.7109375" style="37" customWidth="1"/>
    <col min="15346" max="15347" width="9.42578125" style="37" bestFit="1" customWidth="1"/>
    <col min="15348" max="15348" width="10" style="37" customWidth="1"/>
    <col min="15349" max="15349" width="9.42578125" style="37" bestFit="1" customWidth="1"/>
    <col min="15350" max="15350" width="10.42578125" style="37" bestFit="1" customWidth="1"/>
    <col min="15351" max="15353" width="8.5703125" style="37" bestFit="1" customWidth="1"/>
    <col min="15354" max="15354" width="6.85546875" style="37" customWidth="1"/>
    <col min="15355" max="15355" width="8" style="37" bestFit="1" customWidth="1"/>
    <col min="15356" max="15356" width="10.42578125" style="37" bestFit="1" customWidth="1"/>
    <col min="15357" max="15357" width="1.140625" style="37" customWidth="1"/>
    <col min="15358" max="15359" width="8.5703125" style="37" bestFit="1" customWidth="1"/>
    <col min="15360" max="15360" width="6.85546875" style="37" bestFit="1" customWidth="1"/>
    <col min="15361" max="15361" width="8.5703125" style="37" bestFit="1" customWidth="1"/>
    <col min="15362" max="15362" width="10.42578125" style="37" bestFit="1" customWidth="1"/>
    <col min="15363" max="15363" width="8.5703125" style="37" bestFit="1" customWidth="1"/>
    <col min="15364" max="15364" width="9.42578125" style="37" bestFit="1" customWidth="1"/>
    <col min="15365" max="15365" width="6.85546875" style="37" bestFit="1" customWidth="1"/>
    <col min="15366" max="15366" width="8.5703125" style="37" bestFit="1" customWidth="1"/>
    <col min="15367" max="15367" width="10.42578125" style="37" bestFit="1" customWidth="1"/>
    <col min="15368" max="15368" width="11.140625" style="37" customWidth="1"/>
    <col min="15369" max="15600" width="9.140625" style="37"/>
    <col min="15601" max="15601" width="8.7109375" style="37" customWidth="1"/>
    <col min="15602" max="15603" width="9.42578125" style="37" bestFit="1" customWidth="1"/>
    <col min="15604" max="15604" width="10" style="37" customWidth="1"/>
    <col min="15605" max="15605" width="9.42578125" style="37" bestFit="1" customWidth="1"/>
    <col min="15606" max="15606" width="10.42578125" style="37" bestFit="1" customWidth="1"/>
    <col min="15607" max="15609" width="8.5703125" style="37" bestFit="1" customWidth="1"/>
    <col min="15610" max="15610" width="6.85546875" style="37" customWidth="1"/>
    <col min="15611" max="15611" width="8" style="37" bestFit="1" customWidth="1"/>
    <col min="15612" max="15612" width="10.42578125" style="37" bestFit="1" customWidth="1"/>
    <col min="15613" max="15613" width="1.140625" style="37" customWidth="1"/>
    <col min="15614" max="15615" width="8.5703125" style="37" bestFit="1" customWidth="1"/>
    <col min="15616" max="15616" width="6.85546875" style="37" bestFit="1" customWidth="1"/>
    <col min="15617" max="15617" width="8.5703125" style="37" bestFit="1" customWidth="1"/>
    <col min="15618" max="15618" width="10.42578125" style="37" bestFit="1" customWidth="1"/>
    <col min="15619" max="15619" width="8.5703125" style="37" bestFit="1" customWidth="1"/>
    <col min="15620" max="15620" width="9.42578125" style="37" bestFit="1" customWidth="1"/>
    <col min="15621" max="15621" width="6.85546875" style="37" bestFit="1" customWidth="1"/>
    <col min="15622" max="15622" width="8.5703125" style="37" bestFit="1" customWidth="1"/>
    <col min="15623" max="15623" width="10.42578125" style="37" bestFit="1" customWidth="1"/>
    <col min="15624" max="15624" width="11.140625" style="37" customWidth="1"/>
    <col min="15625" max="15856" width="9.140625" style="37"/>
    <col min="15857" max="15857" width="8.7109375" style="37" customWidth="1"/>
    <col min="15858" max="15859" width="9.42578125" style="37" bestFit="1" customWidth="1"/>
    <col min="15860" max="15860" width="10" style="37" customWidth="1"/>
    <col min="15861" max="15861" width="9.42578125" style="37" bestFit="1" customWidth="1"/>
    <col min="15862" max="15862" width="10.42578125" style="37" bestFit="1" customWidth="1"/>
    <col min="15863" max="15865" width="8.5703125" style="37" bestFit="1" customWidth="1"/>
    <col min="15866" max="15866" width="6.85546875" style="37" customWidth="1"/>
    <col min="15867" max="15867" width="8" style="37" bestFit="1" customWidth="1"/>
    <col min="15868" max="15868" width="10.42578125" style="37" bestFit="1" customWidth="1"/>
    <col min="15869" max="15869" width="1.140625" style="37" customWidth="1"/>
    <col min="15870" max="15871" width="8.5703125" style="37" bestFit="1" customWidth="1"/>
    <col min="15872" max="15872" width="6.85546875" style="37" bestFit="1" customWidth="1"/>
    <col min="15873" max="15873" width="8.5703125" style="37" bestFit="1" customWidth="1"/>
    <col min="15874" max="15874" width="10.42578125" style="37" bestFit="1" customWidth="1"/>
    <col min="15875" max="15875" width="8.5703125" style="37" bestFit="1" customWidth="1"/>
    <col min="15876" max="15876" width="9.42578125" style="37" bestFit="1" customWidth="1"/>
    <col min="15877" max="15877" width="6.85546875" style="37" bestFit="1" customWidth="1"/>
    <col min="15878" max="15878" width="8.5703125" style="37" bestFit="1" customWidth="1"/>
    <col min="15879" max="15879" width="10.42578125" style="37" bestFit="1" customWidth="1"/>
    <col min="15880" max="15880" width="11.140625" style="37" customWidth="1"/>
    <col min="15881" max="16112" width="9.140625" style="37"/>
    <col min="16113" max="16113" width="8.7109375" style="37" customWidth="1"/>
    <col min="16114" max="16115" width="9.42578125" style="37" bestFit="1" customWidth="1"/>
    <col min="16116" max="16116" width="10" style="37" customWidth="1"/>
    <col min="16117" max="16117" width="9.42578125" style="37" bestFit="1" customWidth="1"/>
    <col min="16118" max="16118" width="10.42578125" style="37" bestFit="1" customWidth="1"/>
    <col min="16119" max="16121" width="8.5703125" style="37" bestFit="1" customWidth="1"/>
    <col min="16122" max="16122" width="6.85546875" style="37" customWidth="1"/>
    <col min="16123" max="16123" width="8" style="37" bestFit="1" customWidth="1"/>
    <col min="16124" max="16124" width="10.42578125" style="37" bestFit="1" customWidth="1"/>
    <col min="16125" max="16125" width="1.140625" style="37" customWidth="1"/>
    <col min="16126" max="16127" width="8.5703125" style="37" bestFit="1" customWidth="1"/>
    <col min="16128" max="16128" width="6.85546875" style="37" bestFit="1" customWidth="1"/>
    <col min="16129" max="16129" width="8.5703125" style="37" bestFit="1" customWidth="1"/>
    <col min="16130" max="16130" width="10.42578125" style="37" bestFit="1" customWidth="1"/>
    <col min="16131" max="16131" width="8.5703125" style="37" bestFit="1" customWidth="1"/>
    <col min="16132" max="16132" width="9.42578125" style="37" bestFit="1" customWidth="1"/>
    <col min="16133" max="16133" width="6.85546875" style="37" bestFit="1" customWidth="1"/>
    <col min="16134" max="16134" width="8.5703125" style="37" bestFit="1" customWidth="1"/>
    <col min="16135" max="16135" width="10.42578125" style="37" bestFit="1" customWidth="1"/>
    <col min="16136" max="16136" width="11.140625" style="37" customWidth="1"/>
    <col min="16137" max="16384" width="9.140625" style="37"/>
  </cols>
  <sheetData>
    <row r="1" spans="1:35" ht="24.95" customHeight="1">
      <c r="A1" s="497" t="s">
        <v>211</v>
      </c>
      <c r="B1" s="497"/>
    </row>
    <row r="2" spans="1:35" s="112" customFormat="1" ht="24.95" customHeight="1">
      <c r="A2" s="680" t="s">
        <v>328</v>
      </c>
      <c r="B2" s="680"/>
      <c r="C2" s="680"/>
      <c r="D2" s="680"/>
      <c r="E2" s="680"/>
      <c r="F2" s="680"/>
      <c r="G2" s="680"/>
      <c r="H2" s="680"/>
    </row>
    <row r="3" spans="1:35" s="112" customFormat="1" ht="24.95" customHeight="1">
      <c r="A3" s="520" t="s">
        <v>40</v>
      </c>
      <c r="B3" s="520"/>
      <c r="C3" s="520"/>
      <c r="D3" s="520"/>
      <c r="E3" s="520"/>
      <c r="F3" s="520"/>
      <c r="G3" s="520"/>
      <c r="H3" s="520"/>
    </row>
    <row r="4" spans="1:35" s="40" customFormat="1" ht="23.1" customHeight="1">
      <c r="A4" s="12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s="200" customFormat="1" ht="15" customHeight="1" thickBot="1">
      <c r="A5" s="375" t="s">
        <v>500</v>
      </c>
      <c r="E5" s="118"/>
      <c r="F5" s="118"/>
      <c r="G5" s="118"/>
      <c r="H5" s="118" t="s">
        <v>501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5" s="84" customFormat="1" ht="24" customHeight="1">
      <c r="A6" s="474" t="s">
        <v>502</v>
      </c>
      <c r="B6" s="583" t="s">
        <v>503</v>
      </c>
      <c r="C6" s="584"/>
      <c r="D6" s="584"/>
      <c r="E6" s="584"/>
      <c r="F6" s="586"/>
      <c r="G6" s="681" t="s">
        <v>504</v>
      </c>
      <c r="H6" s="6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s="84" customFormat="1" ht="24" customHeight="1">
      <c r="A7" s="475"/>
      <c r="B7" s="165" t="s">
        <v>401</v>
      </c>
      <c r="C7" s="367" t="s">
        <v>505</v>
      </c>
      <c r="D7" s="367" t="s">
        <v>506</v>
      </c>
      <c r="E7" s="170" t="s">
        <v>507</v>
      </c>
      <c r="F7" s="367" t="s">
        <v>508</v>
      </c>
      <c r="G7" s="609"/>
      <c r="H7" s="610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35" s="32" customFormat="1" ht="24" customHeight="1">
      <c r="A8" s="85"/>
      <c r="B8" s="178" t="s">
        <v>0</v>
      </c>
      <c r="C8" s="178" t="s">
        <v>41</v>
      </c>
      <c r="D8" s="178" t="s">
        <v>42</v>
      </c>
      <c r="E8" s="179" t="s">
        <v>33</v>
      </c>
      <c r="F8" s="178" t="s">
        <v>43</v>
      </c>
      <c r="G8" s="546"/>
      <c r="H8" s="582"/>
    </row>
    <row r="9" spans="1:35" s="75" customFormat="1" ht="24.95" customHeight="1">
      <c r="A9" s="412">
        <v>2016</v>
      </c>
      <c r="B9" s="177">
        <f>SUM(C9:F9)</f>
        <v>702381</v>
      </c>
      <c r="C9" s="177">
        <v>871</v>
      </c>
      <c r="D9" s="177">
        <v>169189</v>
      </c>
      <c r="E9" s="177">
        <v>173267</v>
      </c>
      <c r="F9" s="177">
        <v>359054</v>
      </c>
      <c r="G9" s="678">
        <v>19</v>
      </c>
      <c r="H9" s="678"/>
    </row>
    <row r="10" spans="1:35" s="75" customFormat="1" ht="24.95" customHeight="1">
      <c r="A10" s="412">
        <v>2017</v>
      </c>
      <c r="B10" s="177">
        <v>702381</v>
      </c>
      <c r="C10" s="177">
        <v>871</v>
      </c>
      <c r="D10" s="177">
        <v>169189</v>
      </c>
      <c r="E10" s="177">
        <v>173267</v>
      </c>
      <c r="F10" s="177">
        <v>359054</v>
      </c>
      <c r="G10" s="678">
        <v>19</v>
      </c>
      <c r="H10" s="678"/>
    </row>
    <row r="11" spans="1:35" s="75" customFormat="1" ht="24.95" customHeight="1">
      <c r="A11" s="412">
        <v>2018</v>
      </c>
      <c r="B11" s="177">
        <v>702381</v>
      </c>
      <c r="C11" s="177">
        <v>871</v>
      </c>
      <c r="D11" s="177">
        <v>169189</v>
      </c>
      <c r="E11" s="177">
        <v>173267</v>
      </c>
      <c r="F11" s="177">
        <v>359054</v>
      </c>
      <c r="G11" s="678">
        <v>19</v>
      </c>
      <c r="H11" s="678"/>
    </row>
    <row r="12" spans="1:35" s="1" customFormat="1" ht="24.95" customHeight="1">
      <c r="A12" s="412">
        <v>2019</v>
      </c>
      <c r="B12" s="180">
        <v>702381</v>
      </c>
      <c r="C12" s="177">
        <v>871</v>
      </c>
      <c r="D12" s="177">
        <v>169189</v>
      </c>
      <c r="E12" s="177">
        <v>173267</v>
      </c>
      <c r="F12" s="177">
        <v>359054</v>
      </c>
      <c r="G12" s="678">
        <v>19</v>
      </c>
      <c r="H12" s="678"/>
    </row>
    <row r="13" spans="1:35" s="41" customFormat="1" ht="24.95" customHeight="1">
      <c r="A13" s="412">
        <v>2020</v>
      </c>
      <c r="B13" s="177">
        <v>702381</v>
      </c>
      <c r="C13" s="177">
        <v>871</v>
      </c>
      <c r="D13" s="177">
        <v>169189</v>
      </c>
      <c r="E13" s="177">
        <v>173267</v>
      </c>
      <c r="F13" s="177">
        <v>359054</v>
      </c>
      <c r="G13" s="678">
        <v>19</v>
      </c>
      <c r="H13" s="678"/>
    </row>
    <row r="14" spans="1:35" s="41" customFormat="1" ht="35.1" customHeight="1">
      <c r="A14" s="477">
        <v>2021</v>
      </c>
      <c r="B14" s="476">
        <v>702381</v>
      </c>
      <c r="C14" s="476">
        <v>871</v>
      </c>
      <c r="D14" s="476">
        <v>169189</v>
      </c>
      <c r="E14" s="476">
        <v>173267</v>
      </c>
      <c r="F14" s="476">
        <v>359054</v>
      </c>
      <c r="G14" s="679">
        <v>19</v>
      </c>
      <c r="H14" s="679"/>
    </row>
    <row r="15" spans="1:35" s="41" customFormat="1" ht="13.5" customHeight="1">
      <c r="A15" s="79" t="s">
        <v>44</v>
      </c>
      <c r="B15" s="71"/>
      <c r="C15" s="71"/>
      <c r="D15" s="80"/>
      <c r="E15" s="36"/>
      <c r="F15" s="36"/>
      <c r="G15" s="36"/>
      <c r="H15" s="36" t="s">
        <v>509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35" s="86" customFormat="1">
      <c r="A16" s="6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1:35" s="31" customFormat="1">
      <c r="A17" s="8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>
      <c r="A18" s="39"/>
    </row>
    <row r="19" spans="1:35">
      <c r="A19" s="69"/>
    </row>
    <row r="20" spans="1:35">
      <c r="A20" s="88"/>
    </row>
  </sheetData>
  <mergeCells count="11">
    <mergeCell ref="G12:H12"/>
    <mergeCell ref="G13:H13"/>
    <mergeCell ref="G14:H14"/>
    <mergeCell ref="A1:B1"/>
    <mergeCell ref="A2:H2"/>
    <mergeCell ref="A3:H3"/>
    <mergeCell ref="B6:F6"/>
    <mergeCell ref="G11:H11"/>
    <mergeCell ref="G9:H9"/>
    <mergeCell ref="G6:H8"/>
    <mergeCell ref="G10:H10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Normal="85" zoomScaleSheetLayoutView="100" workbookViewId="0">
      <selection sqref="A1:B1"/>
    </sheetView>
  </sheetViews>
  <sheetFormatPr defaultRowHeight="12"/>
  <cols>
    <col min="1" max="1" width="10.85546875" style="38" customWidth="1"/>
    <col min="2" max="10" width="10.7109375" style="37" customWidth="1"/>
    <col min="11" max="11" width="10.7109375" style="38" customWidth="1"/>
    <col min="12" max="13" width="6.7109375" style="37" customWidth="1"/>
    <col min="14" max="16" width="8.7109375" style="37" customWidth="1"/>
    <col min="17" max="19" width="7.7109375" style="37" customWidth="1"/>
    <col min="20" max="20" width="11.140625" style="37" customWidth="1"/>
    <col min="21" max="242" width="9.140625" style="37"/>
    <col min="243" max="243" width="10.85546875" style="37" customWidth="1"/>
    <col min="244" max="244" width="7.5703125" style="37" customWidth="1"/>
    <col min="245" max="245" width="8.140625" style="37" customWidth="1"/>
    <col min="246" max="246" width="10" style="37" customWidth="1"/>
    <col min="247" max="254" width="6.7109375" style="37" customWidth="1"/>
    <col min="255" max="255" width="7.7109375" style="37" customWidth="1"/>
    <col min="256" max="256" width="2.7109375" style="37" customWidth="1"/>
    <col min="257" max="259" width="8.7109375" style="37" customWidth="1"/>
    <col min="260" max="263" width="7.7109375" style="37" customWidth="1"/>
    <col min="264" max="264" width="10.7109375" style="37" bestFit="1" customWidth="1"/>
    <col min="265" max="265" width="7.7109375" style="37" customWidth="1"/>
    <col min="266" max="266" width="13" style="37" customWidth="1"/>
    <col min="267" max="267" width="11.85546875" style="37" customWidth="1"/>
    <col min="268" max="269" width="6.7109375" style="37" customWidth="1"/>
    <col min="270" max="272" width="8.7109375" style="37" customWidth="1"/>
    <col min="273" max="275" width="7.7109375" style="37" customWidth="1"/>
    <col min="276" max="276" width="11.140625" style="37" customWidth="1"/>
    <col min="277" max="498" width="9.140625" style="37"/>
    <col min="499" max="499" width="10.85546875" style="37" customWidth="1"/>
    <col min="500" max="500" width="7.5703125" style="37" customWidth="1"/>
    <col min="501" max="501" width="8.140625" style="37" customWidth="1"/>
    <col min="502" max="502" width="10" style="37" customWidth="1"/>
    <col min="503" max="510" width="6.7109375" style="37" customWidth="1"/>
    <col min="511" max="511" width="7.7109375" style="37" customWidth="1"/>
    <col min="512" max="512" width="2.7109375" style="37" customWidth="1"/>
    <col min="513" max="515" width="8.7109375" style="37" customWidth="1"/>
    <col min="516" max="519" width="7.7109375" style="37" customWidth="1"/>
    <col min="520" max="520" width="10.7109375" style="37" bestFit="1" customWidth="1"/>
    <col min="521" max="521" width="7.7109375" style="37" customWidth="1"/>
    <col min="522" max="522" width="13" style="37" customWidth="1"/>
    <col min="523" max="523" width="11.85546875" style="37" customWidth="1"/>
    <col min="524" max="525" width="6.7109375" style="37" customWidth="1"/>
    <col min="526" max="528" width="8.7109375" style="37" customWidth="1"/>
    <col min="529" max="531" width="7.7109375" style="37" customWidth="1"/>
    <col min="532" max="532" width="11.140625" style="37" customWidth="1"/>
    <col min="533" max="754" width="9.140625" style="37"/>
    <col min="755" max="755" width="10.85546875" style="37" customWidth="1"/>
    <col min="756" max="756" width="7.5703125" style="37" customWidth="1"/>
    <col min="757" max="757" width="8.140625" style="37" customWidth="1"/>
    <col min="758" max="758" width="10" style="37" customWidth="1"/>
    <col min="759" max="766" width="6.7109375" style="37" customWidth="1"/>
    <col min="767" max="767" width="7.7109375" style="37" customWidth="1"/>
    <col min="768" max="768" width="2.7109375" style="37" customWidth="1"/>
    <col min="769" max="771" width="8.7109375" style="37" customWidth="1"/>
    <col min="772" max="775" width="7.7109375" style="37" customWidth="1"/>
    <col min="776" max="776" width="10.7109375" style="37" bestFit="1" customWidth="1"/>
    <col min="777" max="777" width="7.7109375" style="37" customWidth="1"/>
    <col min="778" max="778" width="13" style="37" customWidth="1"/>
    <col min="779" max="779" width="11.85546875" style="37" customWidth="1"/>
    <col min="780" max="781" width="6.7109375" style="37" customWidth="1"/>
    <col min="782" max="784" width="8.7109375" style="37" customWidth="1"/>
    <col min="785" max="787" width="7.7109375" style="37" customWidth="1"/>
    <col min="788" max="788" width="11.140625" style="37" customWidth="1"/>
    <col min="789" max="1010" width="9.140625" style="37"/>
    <col min="1011" max="1011" width="10.85546875" style="37" customWidth="1"/>
    <col min="1012" max="1012" width="7.5703125" style="37" customWidth="1"/>
    <col min="1013" max="1013" width="8.140625" style="37" customWidth="1"/>
    <col min="1014" max="1014" width="10" style="37" customWidth="1"/>
    <col min="1015" max="1022" width="6.7109375" style="37" customWidth="1"/>
    <col min="1023" max="1023" width="7.7109375" style="37" customWidth="1"/>
    <col min="1024" max="1024" width="2.7109375" style="37" customWidth="1"/>
    <col min="1025" max="1027" width="8.7109375" style="37" customWidth="1"/>
    <col min="1028" max="1031" width="7.7109375" style="37" customWidth="1"/>
    <col min="1032" max="1032" width="10.7109375" style="37" bestFit="1" customWidth="1"/>
    <col min="1033" max="1033" width="7.7109375" style="37" customWidth="1"/>
    <col min="1034" max="1034" width="13" style="37" customWidth="1"/>
    <col min="1035" max="1035" width="11.85546875" style="37" customWidth="1"/>
    <col min="1036" max="1037" width="6.7109375" style="37" customWidth="1"/>
    <col min="1038" max="1040" width="8.7109375" style="37" customWidth="1"/>
    <col min="1041" max="1043" width="7.7109375" style="37" customWidth="1"/>
    <col min="1044" max="1044" width="11.140625" style="37" customWidth="1"/>
    <col min="1045" max="1266" width="9.140625" style="37"/>
    <col min="1267" max="1267" width="10.85546875" style="37" customWidth="1"/>
    <col min="1268" max="1268" width="7.5703125" style="37" customWidth="1"/>
    <col min="1269" max="1269" width="8.140625" style="37" customWidth="1"/>
    <col min="1270" max="1270" width="10" style="37" customWidth="1"/>
    <col min="1271" max="1278" width="6.7109375" style="37" customWidth="1"/>
    <col min="1279" max="1279" width="7.7109375" style="37" customWidth="1"/>
    <col min="1280" max="1280" width="2.7109375" style="37" customWidth="1"/>
    <col min="1281" max="1283" width="8.7109375" style="37" customWidth="1"/>
    <col min="1284" max="1287" width="7.7109375" style="37" customWidth="1"/>
    <col min="1288" max="1288" width="10.7109375" style="37" bestFit="1" customWidth="1"/>
    <col min="1289" max="1289" width="7.7109375" style="37" customWidth="1"/>
    <col min="1290" max="1290" width="13" style="37" customWidth="1"/>
    <col min="1291" max="1291" width="11.85546875" style="37" customWidth="1"/>
    <col min="1292" max="1293" width="6.7109375" style="37" customWidth="1"/>
    <col min="1294" max="1296" width="8.7109375" style="37" customWidth="1"/>
    <col min="1297" max="1299" width="7.7109375" style="37" customWidth="1"/>
    <col min="1300" max="1300" width="11.140625" style="37" customWidth="1"/>
    <col min="1301" max="1522" width="9.140625" style="37"/>
    <col min="1523" max="1523" width="10.85546875" style="37" customWidth="1"/>
    <col min="1524" max="1524" width="7.5703125" style="37" customWidth="1"/>
    <col min="1525" max="1525" width="8.140625" style="37" customWidth="1"/>
    <col min="1526" max="1526" width="10" style="37" customWidth="1"/>
    <col min="1527" max="1534" width="6.7109375" style="37" customWidth="1"/>
    <col min="1535" max="1535" width="7.7109375" style="37" customWidth="1"/>
    <col min="1536" max="1536" width="2.7109375" style="37" customWidth="1"/>
    <col min="1537" max="1539" width="8.7109375" style="37" customWidth="1"/>
    <col min="1540" max="1543" width="7.7109375" style="37" customWidth="1"/>
    <col min="1544" max="1544" width="10.7109375" style="37" bestFit="1" customWidth="1"/>
    <col min="1545" max="1545" width="7.7109375" style="37" customWidth="1"/>
    <col min="1546" max="1546" width="13" style="37" customWidth="1"/>
    <col min="1547" max="1547" width="11.85546875" style="37" customWidth="1"/>
    <col min="1548" max="1549" width="6.7109375" style="37" customWidth="1"/>
    <col min="1550" max="1552" width="8.7109375" style="37" customWidth="1"/>
    <col min="1553" max="1555" width="7.7109375" style="37" customWidth="1"/>
    <col min="1556" max="1556" width="11.140625" style="37" customWidth="1"/>
    <col min="1557" max="1778" width="9.140625" style="37"/>
    <col min="1779" max="1779" width="10.85546875" style="37" customWidth="1"/>
    <col min="1780" max="1780" width="7.5703125" style="37" customWidth="1"/>
    <col min="1781" max="1781" width="8.140625" style="37" customWidth="1"/>
    <col min="1782" max="1782" width="10" style="37" customWidth="1"/>
    <col min="1783" max="1790" width="6.7109375" style="37" customWidth="1"/>
    <col min="1791" max="1791" width="7.7109375" style="37" customWidth="1"/>
    <col min="1792" max="1792" width="2.7109375" style="37" customWidth="1"/>
    <col min="1793" max="1795" width="8.7109375" style="37" customWidth="1"/>
    <col min="1796" max="1799" width="7.7109375" style="37" customWidth="1"/>
    <col min="1800" max="1800" width="10.7109375" style="37" bestFit="1" customWidth="1"/>
    <col min="1801" max="1801" width="7.7109375" style="37" customWidth="1"/>
    <col min="1802" max="1802" width="13" style="37" customWidth="1"/>
    <col min="1803" max="1803" width="11.85546875" style="37" customWidth="1"/>
    <col min="1804" max="1805" width="6.7109375" style="37" customWidth="1"/>
    <col min="1806" max="1808" width="8.7109375" style="37" customWidth="1"/>
    <col min="1809" max="1811" width="7.7109375" style="37" customWidth="1"/>
    <col min="1812" max="1812" width="11.140625" style="37" customWidth="1"/>
    <col min="1813" max="2034" width="9.140625" style="37"/>
    <col min="2035" max="2035" width="10.85546875" style="37" customWidth="1"/>
    <col min="2036" max="2036" width="7.5703125" style="37" customWidth="1"/>
    <col min="2037" max="2037" width="8.140625" style="37" customWidth="1"/>
    <col min="2038" max="2038" width="10" style="37" customWidth="1"/>
    <col min="2039" max="2046" width="6.7109375" style="37" customWidth="1"/>
    <col min="2047" max="2047" width="7.7109375" style="37" customWidth="1"/>
    <col min="2048" max="2048" width="2.7109375" style="37" customWidth="1"/>
    <col min="2049" max="2051" width="8.7109375" style="37" customWidth="1"/>
    <col min="2052" max="2055" width="7.7109375" style="37" customWidth="1"/>
    <col min="2056" max="2056" width="10.7109375" style="37" bestFit="1" customWidth="1"/>
    <col min="2057" max="2057" width="7.7109375" style="37" customWidth="1"/>
    <col min="2058" max="2058" width="13" style="37" customWidth="1"/>
    <col min="2059" max="2059" width="11.85546875" style="37" customWidth="1"/>
    <col min="2060" max="2061" width="6.7109375" style="37" customWidth="1"/>
    <col min="2062" max="2064" width="8.7109375" style="37" customWidth="1"/>
    <col min="2065" max="2067" width="7.7109375" style="37" customWidth="1"/>
    <col min="2068" max="2068" width="11.140625" style="37" customWidth="1"/>
    <col min="2069" max="2290" width="9.140625" style="37"/>
    <col min="2291" max="2291" width="10.85546875" style="37" customWidth="1"/>
    <col min="2292" max="2292" width="7.5703125" style="37" customWidth="1"/>
    <col min="2293" max="2293" width="8.140625" style="37" customWidth="1"/>
    <col min="2294" max="2294" width="10" style="37" customWidth="1"/>
    <col min="2295" max="2302" width="6.7109375" style="37" customWidth="1"/>
    <col min="2303" max="2303" width="7.7109375" style="37" customWidth="1"/>
    <col min="2304" max="2304" width="2.7109375" style="37" customWidth="1"/>
    <col min="2305" max="2307" width="8.7109375" style="37" customWidth="1"/>
    <col min="2308" max="2311" width="7.7109375" style="37" customWidth="1"/>
    <col min="2312" max="2312" width="10.7109375" style="37" bestFit="1" customWidth="1"/>
    <col min="2313" max="2313" width="7.7109375" style="37" customWidth="1"/>
    <col min="2314" max="2314" width="13" style="37" customWidth="1"/>
    <col min="2315" max="2315" width="11.85546875" style="37" customWidth="1"/>
    <col min="2316" max="2317" width="6.7109375" style="37" customWidth="1"/>
    <col min="2318" max="2320" width="8.7109375" style="37" customWidth="1"/>
    <col min="2321" max="2323" width="7.7109375" style="37" customWidth="1"/>
    <col min="2324" max="2324" width="11.140625" style="37" customWidth="1"/>
    <col min="2325" max="2546" width="9.140625" style="37"/>
    <col min="2547" max="2547" width="10.85546875" style="37" customWidth="1"/>
    <col min="2548" max="2548" width="7.5703125" style="37" customWidth="1"/>
    <col min="2549" max="2549" width="8.140625" style="37" customWidth="1"/>
    <col min="2550" max="2550" width="10" style="37" customWidth="1"/>
    <col min="2551" max="2558" width="6.7109375" style="37" customWidth="1"/>
    <col min="2559" max="2559" width="7.7109375" style="37" customWidth="1"/>
    <col min="2560" max="2560" width="2.7109375" style="37" customWidth="1"/>
    <col min="2561" max="2563" width="8.7109375" style="37" customWidth="1"/>
    <col min="2564" max="2567" width="7.7109375" style="37" customWidth="1"/>
    <col min="2568" max="2568" width="10.7109375" style="37" bestFit="1" customWidth="1"/>
    <col min="2569" max="2569" width="7.7109375" style="37" customWidth="1"/>
    <col min="2570" max="2570" width="13" style="37" customWidth="1"/>
    <col min="2571" max="2571" width="11.85546875" style="37" customWidth="1"/>
    <col min="2572" max="2573" width="6.7109375" style="37" customWidth="1"/>
    <col min="2574" max="2576" width="8.7109375" style="37" customWidth="1"/>
    <col min="2577" max="2579" width="7.7109375" style="37" customWidth="1"/>
    <col min="2580" max="2580" width="11.140625" style="37" customWidth="1"/>
    <col min="2581" max="2802" width="9.140625" style="37"/>
    <col min="2803" max="2803" width="10.85546875" style="37" customWidth="1"/>
    <col min="2804" max="2804" width="7.5703125" style="37" customWidth="1"/>
    <col min="2805" max="2805" width="8.140625" style="37" customWidth="1"/>
    <col min="2806" max="2806" width="10" style="37" customWidth="1"/>
    <col min="2807" max="2814" width="6.7109375" style="37" customWidth="1"/>
    <col min="2815" max="2815" width="7.7109375" style="37" customWidth="1"/>
    <col min="2816" max="2816" width="2.7109375" style="37" customWidth="1"/>
    <col min="2817" max="2819" width="8.7109375" style="37" customWidth="1"/>
    <col min="2820" max="2823" width="7.7109375" style="37" customWidth="1"/>
    <col min="2824" max="2824" width="10.7109375" style="37" bestFit="1" customWidth="1"/>
    <col min="2825" max="2825" width="7.7109375" style="37" customWidth="1"/>
    <col min="2826" max="2826" width="13" style="37" customWidth="1"/>
    <col min="2827" max="2827" width="11.85546875" style="37" customWidth="1"/>
    <col min="2828" max="2829" width="6.7109375" style="37" customWidth="1"/>
    <col min="2830" max="2832" width="8.7109375" style="37" customWidth="1"/>
    <col min="2833" max="2835" width="7.7109375" style="37" customWidth="1"/>
    <col min="2836" max="2836" width="11.140625" style="37" customWidth="1"/>
    <col min="2837" max="3058" width="9.140625" style="37"/>
    <col min="3059" max="3059" width="10.85546875" style="37" customWidth="1"/>
    <col min="3060" max="3060" width="7.5703125" style="37" customWidth="1"/>
    <col min="3061" max="3061" width="8.140625" style="37" customWidth="1"/>
    <col min="3062" max="3062" width="10" style="37" customWidth="1"/>
    <col min="3063" max="3070" width="6.7109375" style="37" customWidth="1"/>
    <col min="3071" max="3071" width="7.7109375" style="37" customWidth="1"/>
    <col min="3072" max="3072" width="2.7109375" style="37" customWidth="1"/>
    <col min="3073" max="3075" width="8.7109375" style="37" customWidth="1"/>
    <col min="3076" max="3079" width="7.7109375" style="37" customWidth="1"/>
    <col min="3080" max="3080" width="10.7109375" style="37" bestFit="1" customWidth="1"/>
    <col min="3081" max="3081" width="7.7109375" style="37" customWidth="1"/>
    <col min="3082" max="3082" width="13" style="37" customWidth="1"/>
    <col min="3083" max="3083" width="11.85546875" style="37" customWidth="1"/>
    <col min="3084" max="3085" width="6.7109375" style="37" customWidth="1"/>
    <col min="3086" max="3088" width="8.7109375" style="37" customWidth="1"/>
    <col min="3089" max="3091" width="7.7109375" style="37" customWidth="1"/>
    <col min="3092" max="3092" width="11.140625" style="37" customWidth="1"/>
    <col min="3093" max="3314" width="9.140625" style="37"/>
    <col min="3315" max="3315" width="10.85546875" style="37" customWidth="1"/>
    <col min="3316" max="3316" width="7.5703125" style="37" customWidth="1"/>
    <col min="3317" max="3317" width="8.140625" style="37" customWidth="1"/>
    <col min="3318" max="3318" width="10" style="37" customWidth="1"/>
    <col min="3319" max="3326" width="6.7109375" style="37" customWidth="1"/>
    <col min="3327" max="3327" width="7.7109375" style="37" customWidth="1"/>
    <col min="3328" max="3328" width="2.7109375" style="37" customWidth="1"/>
    <col min="3329" max="3331" width="8.7109375" style="37" customWidth="1"/>
    <col min="3332" max="3335" width="7.7109375" style="37" customWidth="1"/>
    <col min="3336" max="3336" width="10.7109375" style="37" bestFit="1" customWidth="1"/>
    <col min="3337" max="3337" width="7.7109375" style="37" customWidth="1"/>
    <col min="3338" max="3338" width="13" style="37" customWidth="1"/>
    <col min="3339" max="3339" width="11.85546875" style="37" customWidth="1"/>
    <col min="3340" max="3341" width="6.7109375" style="37" customWidth="1"/>
    <col min="3342" max="3344" width="8.7109375" style="37" customWidth="1"/>
    <col min="3345" max="3347" width="7.7109375" style="37" customWidth="1"/>
    <col min="3348" max="3348" width="11.140625" style="37" customWidth="1"/>
    <col min="3349" max="3570" width="9.140625" style="37"/>
    <col min="3571" max="3571" width="10.85546875" style="37" customWidth="1"/>
    <col min="3572" max="3572" width="7.5703125" style="37" customWidth="1"/>
    <col min="3573" max="3573" width="8.140625" style="37" customWidth="1"/>
    <col min="3574" max="3574" width="10" style="37" customWidth="1"/>
    <col min="3575" max="3582" width="6.7109375" style="37" customWidth="1"/>
    <col min="3583" max="3583" width="7.7109375" style="37" customWidth="1"/>
    <col min="3584" max="3584" width="2.7109375" style="37" customWidth="1"/>
    <col min="3585" max="3587" width="8.7109375" style="37" customWidth="1"/>
    <col min="3588" max="3591" width="7.7109375" style="37" customWidth="1"/>
    <col min="3592" max="3592" width="10.7109375" style="37" bestFit="1" customWidth="1"/>
    <col min="3593" max="3593" width="7.7109375" style="37" customWidth="1"/>
    <col min="3594" max="3594" width="13" style="37" customWidth="1"/>
    <col min="3595" max="3595" width="11.85546875" style="37" customWidth="1"/>
    <col min="3596" max="3597" width="6.7109375" style="37" customWidth="1"/>
    <col min="3598" max="3600" width="8.7109375" style="37" customWidth="1"/>
    <col min="3601" max="3603" width="7.7109375" style="37" customWidth="1"/>
    <col min="3604" max="3604" width="11.140625" style="37" customWidth="1"/>
    <col min="3605" max="3826" width="9.140625" style="37"/>
    <col min="3827" max="3827" width="10.85546875" style="37" customWidth="1"/>
    <col min="3828" max="3828" width="7.5703125" style="37" customWidth="1"/>
    <col min="3829" max="3829" width="8.140625" style="37" customWidth="1"/>
    <col min="3830" max="3830" width="10" style="37" customWidth="1"/>
    <col min="3831" max="3838" width="6.7109375" style="37" customWidth="1"/>
    <col min="3839" max="3839" width="7.7109375" style="37" customWidth="1"/>
    <col min="3840" max="3840" width="2.7109375" style="37" customWidth="1"/>
    <col min="3841" max="3843" width="8.7109375" style="37" customWidth="1"/>
    <col min="3844" max="3847" width="7.7109375" style="37" customWidth="1"/>
    <col min="3848" max="3848" width="10.7109375" style="37" bestFit="1" customWidth="1"/>
    <col min="3849" max="3849" width="7.7109375" style="37" customWidth="1"/>
    <col min="3850" max="3850" width="13" style="37" customWidth="1"/>
    <col min="3851" max="3851" width="11.85546875" style="37" customWidth="1"/>
    <col min="3852" max="3853" width="6.7109375" style="37" customWidth="1"/>
    <col min="3854" max="3856" width="8.7109375" style="37" customWidth="1"/>
    <col min="3857" max="3859" width="7.7109375" style="37" customWidth="1"/>
    <col min="3860" max="3860" width="11.140625" style="37" customWidth="1"/>
    <col min="3861" max="4082" width="9.140625" style="37"/>
    <col min="4083" max="4083" width="10.85546875" style="37" customWidth="1"/>
    <col min="4084" max="4084" width="7.5703125" style="37" customWidth="1"/>
    <col min="4085" max="4085" width="8.140625" style="37" customWidth="1"/>
    <col min="4086" max="4086" width="10" style="37" customWidth="1"/>
    <col min="4087" max="4094" width="6.7109375" style="37" customWidth="1"/>
    <col min="4095" max="4095" width="7.7109375" style="37" customWidth="1"/>
    <col min="4096" max="4096" width="2.7109375" style="37" customWidth="1"/>
    <col min="4097" max="4099" width="8.7109375" style="37" customWidth="1"/>
    <col min="4100" max="4103" width="7.7109375" style="37" customWidth="1"/>
    <col min="4104" max="4104" width="10.7109375" style="37" bestFit="1" customWidth="1"/>
    <col min="4105" max="4105" width="7.7109375" style="37" customWidth="1"/>
    <col min="4106" max="4106" width="13" style="37" customWidth="1"/>
    <col min="4107" max="4107" width="11.85546875" style="37" customWidth="1"/>
    <col min="4108" max="4109" width="6.7109375" style="37" customWidth="1"/>
    <col min="4110" max="4112" width="8.7109375" style="37" customWidth="1"/>
    <col min="4113" max="4115" width="7.7109375" style="37" customWidth="1"/>
    <col min="4116" max="4116" width="11.140625" style="37" customWidth="1"/>
    <col min="4117" max="4338" width="9.140625" style="37"/>
    <col min="4339" max="4339" width="10.85546875" style="37" customWidth="1"/>
    <col min="4340" max="4340" width="7.5703125" style="37" customWidth="1"/>
    <col min="4341" max="4341" width="8.140625" style="37" customWidth="1"/>
    <col min="4342" max="4342" width="10" style="37" customWidth="1"/>
    <col min="4343" max="4350" width="6.7109375" style="37" customWidth="1"/>
    <col min="4351" max="4351" width="7.7109375" style="37" customWidth="1"/>
    <col min="4352" max="4352" width="2.7109375" style="37" customWidth="1"/>
    <col min="4353" max="4355" width="8.7109375" style="37" customWidth="1"/>
    <col min="4356" max="4359" width="7.7109375" style="37" customWidth="1"/>
    <col min="4360" max="4360" width="10.7109375" style="37" bestFit="1" customWidth="1"/>
    <col min="4361" max="4361" width="7.7109375" style="37" customWidth="1"/>
    <col min="4362" max="4362" width="13" style="37" customWidth="1"/>
    <col min="4363" max="4363" width="11.85546875" style="37" customWidth="1"/>
    <col min="4364" max="4365" width="6.7109375" style="37" customWidth="1"/>
    <col min="4366" max="4368" width="8.7109375" style="37" customWidth="1"/>
    <col min="4369" max="4371" width="7.7109375" style="37" customWidth="1"/>
    <col min="4372" max="4372" width="11.140625" style="37" customWidth="1"/>
    <col min="4373" max="4594" width="9.140625" style="37"/>
    <col min="4595" max="4595" width="10.85546875" style="37" customWidth="1"/>
    <col min="4596" max="4596" width="7.5703125" style="37" customWidth="1"/>
    <col min="4597" max="4597" width="8.140625" style="37" customWidth="1"/>
    <col min="4598" max="4598" width="10" style="37" customWidth="1"/>
    <col min="4599" max="4606" width="6.7109375" style="37" customWidth="1"/>
    <col min="4607" max="4607" width="7.7109375" style="37" customWidth="1"/>
    <col min="4608" max="4608" width="2.7109375" style="37" customWidth="1"/>
    <col min="4609" max="4611" width="8.7109375" style="37" customWidth="1"/>
    <col min="4612" max="4615" width="7.7109375" style="37" customWidth="1"/>
    <col min="4616" max="4616" width="10.7109375" style="37" bestFit="1" customWidth="1"/>
    <col min="4617" max="4617" width="7.7109375" style="37" customWidth="1"/>
    <col min="4618" max="4618" width="13" style="37" customWidth="1"/>
    <col min="4619" max="4619" width="11.85546875" style="37" customWidth="1"/>
    <col min="4620" max="4621" width="6.7109375" style="37" customWidth="1"/>
    <col min="4622" max="4624" width="8.7109375" style="37" customWidth="1"/>
    <col min="4625" max="4627" width="7.7109375" style="37" customWidth="1"/>
    <col min="4628" max="4628" width="11.140625" style="37" customWidth="1"/>
    <col min="4629" max="4850" width="9.140625" style="37"/>
    <col min="4851" max="4851" width="10.85546875" style="37" customWidth="1"/>
    <col min="4852" max="4852" width="7.5703125" style="37" customWidth="1"/>
    <col min="4853" max="4853" width="8.140625" style="37" customWidth="1"/>
    <col min="4854" max="4854" width="10" style="37" customWidth="1"/>
    <col min="4855" max="4862" width="6.7109375" style="37" customWidth="1"/>
    <col min="4863" max="4863" width="7.7109375" style="37" customWidth="1"/>
    <col min="4864" max="4864" width="2.7109375" style="37" customWidth="1"/>
    <col min="4865" max="4867" width="8.7109375" style="37" customWidth="1"/>
    <col min="4868" max="4871" width="7.7109375" style="37" customWidth="1"/>
    <col min="4872" max="4872" width="10.7109375" style="37" bestFit="1" customWidth="1"/>
    <col min="4873" max="4873" width="7.7109375" style="37" customWidth="1"/>
    <col min="4874" max="4874" width="13" style="37" customWidth="1"/>
    <col min="4875" max="4875" width="11.85546875" style="37" customWidth="1"/>
    <col min="4876" max="4877" width="6.7109375" style="37" customWidth="1"/>
    <col min="4878" max="4880" width="8.7109375" style="37" customWidth="1"/>
    <col min="4881" max="4883" width="7.7109375" style="37" customWidth="1"/>
    <col min="4884" max="4884" width="11.140625" style="37" customWidth="1"/>
    <col min="4885" max="5106" width="9.140625" style="37"/>
    <col min="5107" max="5107" width="10.85546875" style="37" customWidth="1"/>
    <col min="5108" max="5108" width="7.5703125" style="37" customWidth="1"/>
    <col min="5109" max="5109" width="8.140625" style="37" customWidth="1"/>
    <col min="5110" max="5110" width="10" style="37" customWidth="1"/>
    <col min="5111" max="5118" width="6.7109375" style="37" customWidth="1"/>
    <col min="5119" max="5119" width="7.7109375" style="37" customWidth="1"/>
    <col min="5120" max="5120" width="2.7109375" style="37" customWidth="1"/>
    <col min="5121" max="5123" width="8.7109375" style="37" customWidth="1"/>
    <col min="5124" max="5127" width="7.7109375" style="37" customWidth="1"/>
    <col min="5128" max="5128" width="10.7109375" style="37" bestFit="1" customWidth="1"/>
    <col min="5129" max="5129" width="7.7109375" style="37" customWidth="1"/>
    <col min="5130" max="5130" width="13" style="37" customWidth="1"/>
    <col min="5131" max="5131" width="11.85546875" style="37" customWidth="1"/>
    <col min="5132" max="5133" width="6.7109375" style="37" customWidth="1"/>
    <col min="5134" max="5136" width="8.7109375" style="37" customWidth="1"/>
    <col min="5137" max="5139" width="7.7109375" style="37" customWidth="1"/>
    <col min="5140" max="5140" width="11.140625" style="37" customWidth="1"/>
    <col min="5141" max="5362" width="9.140625" style="37"/>
    <col min="5363" max="5363" width="10.85546875" style="37" customWidth="1"/>
    <col min="5364" max="5364" width="7.5703125" style="37" customWidth="1"/>
    <col min="5365" max="5365" width="8.140625" style="37" customWidth="1"/>
    <col min="5366" max="5366" width="10" style="37" customWidth="1"/>
    <col min="5367" max="5374" width="6.7109375" style="37" customWidth="1"/>
    <col min="5375" max="5375" width="7.7109375" style="37" customWidth="1"/>
    <col min="5376" max="5376" width="2.7109375" style="37" customWidth="1"/>
    <col min="5377" max="5379" width="8.7109375" style="37" customWidth="1"/>
    <col min="5380" max="5383" width="7.7109375" style="37" customWidth="1"/>
    <col min="5384" max="5384" width="10.7109375" style="37" bestFit="1" customWidth="1"/>
    <col min="5385" max="5385" width="7.7109375" style="37" customWidth="1"/>
    <col min="5386" max="5386" width="13" style="37" customWidth="1"/>
    <col min="5387" max="5387" width="11.85546875" style="37" customWidth="1"/>
    <col min="5388" max="5389" width="6.7109375" style="37" customWidth="1"/>
    <col min="5390" max="5392" width="8.7109375" style="37" customWidth="1"/>
    <col min="5393" max="5395" width="7.7109375" style="37" customWidth="1"/>
    <col min="5396" max="5396" width="11.140625" style="37" customWidth="1"/>
    <col min="5397" max="5618" width="9.140625" style="37"/>
    <col min="5619" max="5619" width="10.85546875" style="37" customWidth="1"/>
    <col min="5620" max="5620" width="7.5703125" style="37" customWidth="1"/>
    <col min="5621" max="5621" width="8.140625" style="37" customWidth="1"/>
    <col min="5622" max="5622" width="10" style="37" customWidth="1"/>
    <col min="5623" max="5630" width="6.7109375" style="37" customWidth="1"/>
    <col min="5631" max="5631" width="7.7109375" style="37" customWidth="1"/>
    <col min="5632" max="5632" width="2.7109375" style="37" customWidth="1"/>
    <col min="5633" max="5635" width="8.7109375" style="37" customWidth="1"/>
    <col min="5636" max="5639" width="7.7109375" style="37" customWidth="1"/>
    <col min="5640" max="5640" width="10.7109375" style="37" bestFit="1" customWidth="1"/>
    <col min="5641" max="5641" width="7.7109375" style="37" customWidth="1"/>
    <col min="5642" max="5642" width="13" style="37" customWidth="1"/>
    <col min="5643" max="5643" width="11.85546875" style="37" customWidth="1"/>
    <col min="5644" max="5645" width="6.7109375" style="37" customWidth="1"/>
    <col min="5646" max="5648" width="8.7109375" style="37" customWidth="1"/>
    <col min="5649" max="5651" width="7.7109375" style="37" customWidth="1"/>
    <col min="5652" max="5652" width="11.140625" style="37" customWidth="1"/>
    <col min="5653" max="5874" width="9.140625" style="37"/>
    <col min="5875" max="5875" width="10.85546875" style="37" customWidth="1"/>
    <col min="5876" max="5876" width="7.5703125" style="37" customWidth="1"/>
    <col min="5877" max="5877" width="8.140625" style="37" customWidth="1"/>
    <col min="5878" max="5878" width="10" style="37" customWidth="1"/>
    <col min="5879" max="5886" width="6.7109375" style="37" customWidth="1"/>
    <col min="5887" max="5887" width="7.7109375" style="37" customWidth="1"/>
    <col min="5888" max="5888" width="2.7109375" style="37" customWidth="1"/>
    <col min="5889" max="5891" width="8.7109375" style="37" customWidth="1"/>
    <col min="5892" max="5895" width="7.7109375" style="37" customWidth="1"/>
    <col min="5896" max="5896" width="10.7109375" style="37" bestFit="1" customWidth="1"/>
    <col min="5897" max="5897" width="7.7109375" style="37" customWidth="1"/>
    <col min="5898" max="5898" width="13" style="37" customWidth="1"/>
    <col min="5899" max="5899" width="11.85546875" style="37" customWidth="1"/>
    <col min="5900" max="5901" width="6.7109375" style="37" customWidth="1"/>
    <col min="5902" max="5904" width="8.7109375" style="37" customWidth="1"/>
    <col min="5905" max="5907" width="7.7109375" style="37" customWidth="1"/>
    <col min="5908" max="5908" width="11.140625" style="37" customWidth="1"/>
    <col min="5909" max="6130" width="9.140625" style="37"/>
    <col min="6131" max="6131" width="10.85546875" style="37" customWidth="1"/>
    <col min="6132" max="6132" width="7.5703125" style="37" customWidth="1"/>
    <col min="6133" max="6133" width="8.140625" style="37" customWidth="1"/>
    <col min="6134" max="6134" width="10" style="37" customWidth="1"/>
    <col min="6135" max="6142" width="6.7109375" style="37" customWidth="1"/>
    <col min="6143" max="6143" width="7.7109375" style="37" customWidth="1"/>
    <col min="6144" max="6144" width="2.7109375" style="37" customWidth="1"/>
    <col min="6145" max="6147" width="8.7109375" style="37" customWidth="1"/>
    <col min="6148" max="6151" width="7.7109375" style="37" customWidth="1"/>
    <col min="6152" max="6152" width="10.7109375" style="37" bestFit="1" customWidth="1"/>
    <col min="6153" max="6153" width="7.7109375" style="37" customWidth="1"/>
    <col min="6154" max="6154" width="13" style="37" customWidth="1"/>
    <col min="6155" max="6155" width="11.85546875" style="37" customWidth="1"/>
    <col min="6156" max="6157" width="6.7109375" style="37" customWidth="1"/>
    <col min="6158" max="6160" width="8.7109375" style="37" customWidth="1"/>
    <col min="6161" max="6163" width="7.7109375" style="37" customWidth="1"/>
    <col min="6164" max="6164" width="11.140625" style="37" customWidth="1"/>
    <col min="6165" max="6386" width="9.140625" style="37"/>
    <col min="6387" max="6387" width="10.85546875" style="37" customWidth="1"/>
    <col min="6388" max="6388" width="7.5703125" style="37" customWidth="1"/>
    <col min="6389" max="6389" width="8.140625" style="37" customWidth="1"/>
    <col min="6390" max="6390" width="10" style="37" customWidth="1"/>
    <col min="6391" max="6398" width="6.7109375" style="37" customWidth="1"/>
    <col min="6399" max="6399" width="7.7109375" style="37" customWidth="1"/>
    <col min="6400" max="6400" width="2.7109375" style="37" customWidth="1"/>
    <col min="6401" max="6403" width="8.7109375" style="37" customWidth="1"/>
    <col min="6404" max="6407" width="7.7109375" style="37" customWidth="1"/>
    <col min="6408" max="6408" width="10.7109375" style="37" bestFit="1" customWidth="1"/>
    <col min="6409" max="6409" width="7.7109375" style="37" customWidth="1"/>
    <col min="6410" max="6410" width="13" style="37" customWidth="1"/>
    <col min="6411" max="6411" width="11.85546875" style="37" customWidth="1"/>
    <col min="6412" max="6413" width="6.7109375" style="37" customWidth="1"/>
    <col min="6414" max="6416" width="8.7109375" style="37" customWidth="1"/>
    <col min="6417" max="6419" width="7.7109375" style="37" customWidth="1"/>
    <col min="6420" max="6420" width="11.140625" style="37" customWidth="1"/>
    <col min="6421" max="6642" width="9.140625" style="37"/>
    <col min="6643" max="6643" width="10.85546875" style="37" customWidth="1"/>
    <col min="6644" max="6644" width="7.5703125" style="37" customWidth="1"/>
    <col min="6645" max="6645" width="8.140625" style="37" customWidth="1"/>
    <col min="6646" max="6646" width="10" style="37" customWidth="1"/>
    <col min="6647" max="6654" width="6.7109375" style="37" customWidth="1"/>
    <col min="6655" max="6655" width="7.7109375" style="37" customWidth="1"/>
    <col min="6656" max="6656" width="2.7109375" style="37" customWidth="1"/>
    <col min="6657" max="6659" width="8.7109375" style="37" customWidth="1"/>
    <col min="6660" max="6663" width="7.7109375" style="37" customWidth="1"/>
    <col min="6664" max="6664" width="10.7109375" style="37" bestFit="1" customWidth="1"/>
    <col min="6665" max="6665" width="7.7109375" style="37" customWidth="1"/>
    <col min="6666" max="6666" width="13" style="37" customWidth="1"/>
    <col min="6667" max="6667" width="11.85546875" style="37" customWidth="1"/>
    <col min="6668" max="6669" width="6.7109375" style="37" customWidth="1"/>
    <col min="6670" max="6672" width="8.7109375" style="37" customWidth="1"/>
    <col min="6673" max="6675" width="7.7109375" style="37" customWidth="1"/>
    <col min="6676" max="6676" width="11.140625" style="37" customWidth="1"/>
    <col min="6677" max="6898" width="9.140625" style="37"/>
    <col min="6899" max="6899" width="10.85546875" style="37" customWidth="1"/>
    <col min="6900" max="6900" width="7.5703125" style="37" customWidth="1"/>
    <col min="6901" max="6901" width="8.140625" style="37" customWidth="1"/>
    <col min="6902" max="6902" width="10" style="37" customWidth="1"/>
    <col min="6903" max="6910" width="6.7109375" style="37" customWidth="1"/>
    <col min="6911" max="6911" width="7.7109375" style="37" customWidth="1"/>
    <col min="6912" max="6912" width="2.7109375" style="37" customWidth="1"/>
    <col min="6913" max="6915" width="8.7109375" style="37" customWidth="1"/>
    <col min="6916" max="6919" width="7.7109375" style="37" customWidth="1"/>
    <col min="6920" max="6920" width="10.7109375" style="37" bestFit="1" customWidth="1"/>
    <col min="6921" max="6921" width="7.7109375" style="37" customWidth="1"/>
    <col min="6922" max="6922" width="13" style="37" customWidth="1"/>
    <col min="6923" max="6923" width="11.85546875" style="37" customWidth="1"/>
    <col min="6924" max="6925" width="6.7109375" style="37" customWidth="1"/>
    <col min="6926" max="6928" width="8.7109375" style="37" customWidth="1"/>
    <col min="6929" max="6931" width="7.7109375" style="37" customWidth="1"/>
    <col min="6932" max="6932" width="11.140625" style="37" customWidth="1"/>
    <col min="6933" max="7154" width="9.140625" style="37"/>
    <col min="7155" max="7155" width="10.85546875" style="37" customWidth="1"/>
    <col min="7156" max="7156" width="7.5703125" style="37" customWidth="1"/>
    <col min="7157" max="7157" width="8.140625" style="37" customWidth="1"/>
    <col min="7158" max="7158" width="10" style="37" customWidth="1"/>
    <col min="7159" max="7166" width="6.7109375" style="37" customWidth="1"/>
    <col min="7167" max="7167" width="7.7109375" style="37" customWidth="1"/>
    <col min="7168" max="7168" width="2.7109375" style="37" customWidth="1"/>
    <col min="7169" max="7171" width="8.7109375" style="37" customWidth="1"/>
    <col min="7172" max="7175" width="7.7109375" style="37" customWidth="1"/>
    <col min="7176" max="7176" width="10.7109375" style="37" bestFit="1" customWidth="1"/>
    <col min="7177" max="7177" width="7.7109375" style="37" customWidth="1"/>
    <col min="7178" max="7178" width="13" style="37" customWidth="1"/>
    <col min="7179" max="7179" width="11.85546875" style="37" customWidth="1"/>
    <col min="7180" max="7181" width="6.7109375" style="37" customWidth="1"/>
    <col min="7182" max="7184" width="8.7109375" style="37" customWidth="1"/>
    <col min="7185" max="7187" width="7.7109375" style="37" customWidth="1"/>
    <col min="7188" max="7188" width="11.140625" style="37" customWidth="1"/>
    <col min="7189" max="7410" width="9.140625" style="37"/>
    <col min="7411" max="7411" width="10.85546875" style="37" customWidth="1"/>
    <col min="7412" max="7412" width="7.5703125" style="37" customWidth="1"/>
    <col min="7413" max="7413" width="8.140625" style="37" customWidth="1"/>
    <col min="7414" max="7414" width="10" style="37" customWidth="1"/>
    <col min="7415" max="7422" width="6.7109375" style="37" customWidth="1"/>
    <col min="7423" max="7423" width="7.7109375" style="37" customWidth="1"/>
    <col min="7424" max="7424" width="2.7109375" style="37" customWidth="1"/>
    <col min="7425" max="7427" width="8.7109375" style="37" customWidth="1"/>
    <col min="7428" max="7431" width="7.7109375" style="37" customWidth="1"/>
    <col min="7432" max="7432" width="10.7109375" style="37" bestFit="1" customWidth="1"/>
    <col min="7433" max="7433" width="7.7109375" style="37" customWidth="1"/>
    <col min="7434" max="7434" width="13" style="37" customWidth="1"/>
    <col min="7435" max="7435" width="11.85546875" style="37" customWidth="1"/>
    <col min="7436" max="7437" width="6.7109375" style="37" customWidth="1"/>
    <col min="7438" max="7440" width="8.7109375" style="37" customWidth="1"/>
    <col min="7441" max="7443" width="7.7109375" style="37" customWidth="1"/>
    <col min="7444" max="7444" width="11.140625" style="37" customWidth="1"/>
    <col min="7445" max="7666" width="9.140625" style="37"/>
    <col min="7667" max="7667" width="10.85546875" style="37" customWidth="1"/>
    <col min="7668" max="7668" width="7.5703125" style="37" customWidth="1"/>
    <col min="7669" max="7669" width="8.140625" style="37" customWidth="1"/>
    <col min="7670" max="7670" width="10" style="37" customWidth="1"/>
    <col min="7671" max="7678" width="6.7109375" style="37" customWidth="1"/>
    <col min="7679" max="7679" width="7.7109375" style="37" customWidth="1"/>
    <col min="7680" max="7680" width="2.7109375" style="37" customWidth="1"/>
    <col min="7681" max="7683" width="8.7109375" style="37" customWidth="1"/>
    <col min="7684" max="7687" width="7.7109375" style="37" customWidth="1"/>
    <col min="7688" max="7688" width="10.7109375" style="37" bestFit="1" customWidth="1"/>
    <col min="7689" max="7689" width="7.7109375" style="37" customWidth="1"/>
    <col min="7690" max="7690" width="13" style="37" customWidth="1"/>
    <col min="7691" max="7691" width="11.85546875" style="37" customWidth="1"/>
    <col min="7692" max="7693" width="6.7109375" style="37" customWidth="1"/>
    <col min="7694" max="7696" width="8.7109375" style="37" customWidth="1"/>
    <col min="7697" max="7699" width="7.7109375" style="37" customWidth="1"/>
    <col min="7700" max="7700" width="11.140625" style="37" customWidth="1"/>
    <col min="7701" max="7922" width="9.140625" style="37"/>
    <col min="7923" max="7923" width="10.85546875" style="37" customWidth="1"/>
    <col min="7924" max="7924" width="7.5703125" style="37" customWidth="1"/>
    <col min="7925" max="7925" width="8.140625" style="37" customWidth="1"/>
    <col min="7926" max="7926" width="10" style="37" customWidth="1"/>
    <col min="7927" max="7934" width="6.7109375" style="37" customWidth="1"/>
    <col min="7935" max="7935" width="7.7109375" style="37" customWidth="1"/>
    <col min="7936" max="7936" width="2.7109375" style="37" customWidth="1"/>
    <col min="7937" max="7939" width="8.7109375" style="37" customWidth="1"/>
    <col min="7940" max="7943" width="7.7109375" style="37" customWidth="1"/>
    <col min="7944" max="7944" width="10.7109375" style="37" bestFit="1" customWidth="1"/>
    <col min="7945" max="7945" width="7.7109375" style="37" customWidth="1"/>
    <col min="7946" max="7946" width="13" style="37" customWidth="1"/>
    <col min="7947" max="7947" width="11.85546875" style="37" customWidth="1"/>
    <col min="7948" max="7949" width="6.7109375" style="37" customWidth="1"/>
    <col min="7950" max="7952" width="8.7109375" style="37" customWidth="1"/>
    <col min="7953" max="7955" width="7.7109375" style="37" customWidth="1"/>
    <col min="7956" max="7956" width="11.140625" style="37" customWidth="1"/>
    <col min="7957" max="8178" width="9.140625" style="37"/>
    <col min="8179" max="8179" width="10.85546875" style="37" customWidth="1"/>
    <col min="8180" max="8180" width="7.5703125" style="37" customWidth="1"/>
    <col min="8181" max="8181" width="8.140625" style="37" customWidth="1"/>
    <col min="8182" max="8182" width="10" style="37" customWidth="1"/>
    <col min="8183" max="8190" width="6.7109375" style="37" customWidth="1"/>
    <col min="8191" max="8191" width="7.7109375" style="37" customWidth="1"/>
    <col min="8192" max="8192" width="2.7109375" style="37" customWidth="1"/>
    <col min="8193" max="8195" width="8.7109375" style="37" customWidth="1"/>
    <col min="8196" max="8199" width="7.7109375" style="37" customWidth="1"/>
    <col min="8200" max="8200" width="10.7109375" style="37" bestFit="1" customWidth="1"/>
    <col min="8201" max="8201" width="7.7109375" style="37" customWidth="1"/>
    <col min="8202" max="8202" width="13" style="37" customWidth="1"/>
    <col min="8203" max="8203" width="11.85546875" style="37" customWidth="1"/>
    <col min="8204" max="8205" width="6.7109375" style="37" customWidth="1"/>
    <col min="8206" max="8208" width="8.7109375" style="37" customWidth="1"/>
    <col min="8209" max="8211" width="7.7109375" style="37" customWidth="1"/>
    <col min="8212" max="8212" width="11.140625" style="37" customWidth="1"/>
    <col min="8213" max="8434" width="9.140625" style="37"/>
    <col min="8435" max="8435" width="10.85546875" style="37" customWidth="1"/>
    <col min="8436" max="8436" width="7.5703125" style="37" customWidth="1"/>
    <col min="8437" max="8437" width="8.140625" style="37" customWidth="1"/>
    <col min="8438" max="8438" width="10" style="37" customWidth="1"/>
    <col min="8439" max="8446" width="6.7109375" style="37" customWidth="1"/>
    <col min="8447" max="8447" width="7.7109375" style="37" customWidth="1"/>
    <col min="8448" max="8448" width="2.7109375" style="37" customWidth="1"/>
    <col min="8449" max="8451" width="8.7109375" style="37" customWidth="1"/>
    <col min="8452" max="8455" width="7.7109375" style="37" customWidth="1"/>
    <col min="8456" max="8456" width="10.7109375" style="37" bestFit="1" customWidth="1"/>
    <col min="8457" max="8457" width="7.7109375" style="37" customWidth="1"/>
    <col min="8458" max="8458" width="13" style="37" customWidth="1"/>
    <col min="8459" max="8459" width="11.85546875" style="37" customWidth="1"/>
    <col min="8460" max="8461" width="6.7109375" style="37" customWidth="1"/>
    <col min="8462" max="8464" width="8.7109375" style="37" customWidth="1"/>
    <col min="8465" max="8467" width="7.7109375" style="37" customWidth="1"/>
    <col min="8468" max="8468" width="11.140625" style="37" customWidth="1"/>
    <col min="8469" max="8690" width="9.140625" style="37"/>
    <col min="8691" max="8691" width="10.85546875" style="37" customWidth="1"/>
    <col min="8692" max="8692" width="7.5703125" style="37" customWidth="1"/>
    <col min="8693" max="8693" width="8.140625" style="37" customWidth="1"/>
    <col min="8694" max="8694" width="10" style="37" customWidth="1"/>
    <col min="8695" max="8702" width="6.7109375" style="37" customWidth="1"/>
    <col min="8703" max="8703" width="7.7109375" style="37" customWidth="1"/>
    <col min="8704" max="8704" width="2.7109375" style="37" customWidth="1"/>
    <col min="8705" max="8707" width="8.7109375" style="37" customWidth="1"/>
    <col min="8708" max="8711" width="7.7109375" style="37" customWidth="1"/>
    <col min="8712" max="8712" width="10.7109375" style="37" bestFit="1" customWidth="1"/>
    <col min="8713" max="8713" width="7.7109375" style="37" customWidth="1"/>
    <col min="8714" max="8714" width="13" style="37" customWidth="1"/>
    <col min="8715" max="8715" width="11.85546875" style="37" customWidth="1"/>
    <col min="8716" max="8717" width="6.7109375" style="37" customWidth="1"/>
    <col min="8718" max="8720" width="8.7109375" style="37" customWidth="1"/>
    <col min="8721" max="8723" width="7.7109375" style="37" customWidth="1"/>
    <col min="8724" max="8724" width="11.140625" style="37" customWidth="1"/>
    <col min="8725" max="8946" width="9.140625" style="37"/>
    <col min="8947" max="8947" width="10.85546875" style="37" customWidth="1"/>
    <col min="8948" max="8948" width="7.5703125" style="37" customWidth="1"/>
    <col min="8949" max="8949" width="8.140625" style="37" customWidth="1"/>
    <col min="8950" max="8950" width="10" style="37" customWidth="1"/>
    <col min="8951" max="8958" width="6.7109375" style="37" customWidth="1"/>
    <col min="8959" max="8959" width="7.7109375" style="37" customWidth="1"/>
    <col min="8960" max="8960" width="2.7109375" style="37" customWidth="1"/>
    <col min="8961" max="8963" width="8.7109375" style="37" customWidth="1"/>
    <col min="8964" max="8967" width="7.7109375" style="37" customWidth="1"/>
    <col min="8968" max="8968" width="10.7109375" style="37" bestFit="1" customWidth="1"/>
    <col min="8969" max="8969" width="7.7109375" style="37" customWidth="1"/>
    <col min="8970" max="8970" width="13" style="37" customWidth="1"/>
    <col min="8971" max="8971" width="11.85546875" style="37" customWidth="1"/>
    <col min="8972" max="8973" width="6.7109375" style="37" customWidth="1"/>
    <col min="8974" max="8976" width="8.7109375" style="37" customWidth="1"/>
    <col min="8977" max="8979" width="7.7109375" style="37" customWidth="1"/>
    <col min="8980" max="8980" width="11.140625" style="37" customWidth="1"/>
    <col min="8981" max="9202" width="9.140625" style="37"/>
    <col min="9203" max="9203" width="10.85546875" style="37" customWidth="1"/>
    <col min="9204" max="9204" width="7.5703125" style="37" customWidth="1"/>
    <col min="9205" max="9205" width="8.140625" style="37" customWidth="1"/>
    <col min="9206" max="9206" width="10" style="37" customWidth="1"/>
    <col min="9207" max="9214" width="6.7109375" style="37" customWidth="1"/>
    <col min="9215" max="9215" width="7.7109375" style="37" customWidth="1"/>
    <col min="9216" max="9216" width="2.7109375" style="37" customWidth="1"/>
    <col min="9217" max="9219" width="8.7109375" style="37" customWidth="1"/>
    <col min="9220" max="9223" width="7.7109375" style="37" customWidth="1"/>
    <col min="9224" max="9224" width="10.7109375" style="37" bestFit="1" customWidth="1"/>
    <col min="9225" max="9225" width="7.7109375" style="37" customWidth="1"/>
    <col min="9226" max="9226" width="13" style="37" customWidth="1"/>
    <col min="9227" max="9227" width="11.85546875" style="37" customWidth="1"/>
    <col min="9228" max="9229" width="6.7109375" style="37" customWidth="1"/>
    <col min="9230" max="9232" width="8.7109375" style="37" customWidth="1"/>
    <col min="9233" max="9235" width="7.7109375" style="37" customWidth="1"/>
    <col min="9236" max="9236" width="11.140625" style="37" customWidth="1"/>
    <col min="9237" max="9458" width="9.140625" style="37"/>
    <col min="9459" max="9459" width="10.85546875" style="37" customWidth="1"/>
    <col min="9460" max="9460" width="7.5703125" style="37" customWidth="1"/>
    <col min="9461" max="9461" width="8.140625" style="37" customWidth="1"/>
    <col min="9462" max="9462" width="10" style="37" customWidth="1"/>
    <col min="9463" max="9470" width="6.7109375" style="37" customWidth="1"/>
    <col min="9471" max="9471" width="7.7109375" style="37" customWidth="1"/>
    <col min="9472" max="9472" width="2.7109375" style="37" customWidth="1"/>
    <col min="9473" max="9475" width="8.7109375" style="37" customWidth="1"/>
    <col min="9476" max="9479" width="7.7109375" style="37" customWidth="1"/>
    <col min="9480" max="9480" width="10.7109375" style="37" bestFit="1" customWidth="1"/>
    <col min="9481" max="9481" width="7.7109375" style="37" customWidth="1"/>
    <col min="9482" max="9482" width="13" style="37" customWidth="1"/>
    <col min="9483" max="9483" width="11.85546875" style="37" customWidth="1"/>
    <col min="9484" max="9485" width="6.7109375" style="37" customWidth="1"/>
    <col min="9486" max="9488" width="8.7109375" style="37" customWidth="1"/>
    <col min="9489" max="9491" width="7.7109375" style="37" customWidth="1"/>
    <col min="9492" max="9492" width="11.140625" style="37" customWidth="1"/>
    <col min="9493" max="9714" width="9.140625" style="37"/>
    <col min="9715" max="9715" width="10.85546875" style="37" customWidth="1"/>
    <col min="9716" max="9716" width="7.5703125" style="37" customWidth="1"/>
    <col min="9717" max="9717" width="8.140625" style="37" customWidth="1"/>
    <col min="9718" max="9718" width="10" style="37" customWidth="1"/>
    <col min="9719" max="9726" width="6.7109375" style="37" customWidth="1"/>
    <col min="9727" max="9727" width="7.7109375" style="37" customWidth="1"/>
    <col min="9728" max="9728" width="2.7109375" style="37" customWidth="1"/>
    <col min="9729" max="9731" width="8.7109375" style="37" customWidth="1"/>
    <col min="9732" max="9735" width="7.7109375" style="37" customWidth="1"/>
    <col min="9736" max="9736" width="10.7109375" style="37" bestFit="1" customWidth="1"/>
    <col min="9737" max="9737" width="7.7109375" style="37" customWidth="1"/>
    <col min="9738" max="9738" width="13" style="37" customWidth="1"/>
    <col min="9739" max="9739" width="11.85546875" style="37" customWidth="1"/>
    <col min="9740" max="9741" width="6.7109375" style="37" customWidth="1"/>
    <col min="9742" max="9744" width="8.7109375" style="37" customWidth="1"/>
    <col min="9745" max="9747" width="7.7109375" style="37" customWidth="1"/>
    <col min="9748" max="9748" width="11.140625" style="37" customWidth="1"/>
    <col min="9749" max="9970" width="9.140625" style="37"/>
    <col min="9971" max="9971" width="10.85546875" style="37" customWidth="1"/>
    <col min="9972" max="9972" width="7.5703125" style="37" customWidth="1"/>
    <col min="9973" max="9973" width="8.140625" style="37" customWidth="1"/>
    <col min="9974" max="9974" width="10" style="37" customWidth="1"/>
    <col min="9975" max="9982" width="6.7109375" style="37" customWidth="1"/>
    <col min="9983" max="9983" width="7.7109375" style="37" customWidth="1"/>
    <col min="9984" max="9984" width="2.7109375" style="37" customWidth="1"/>
    <col min="9985" max="9987" width="8.7109375" style="37" customWidth="1"/>
    <col min="9988" max="9991" width="7.7109375" style="37" customWidth="1"/>
    <col min="9992" max="9992" width="10.7109375" style="37" bestFit="1" customWidth="1"/>
    <col min="9993" max="9993" width="7.7109375" style="37" customWidth="1"/>
    <col min="9994" max="9994" width="13" style="37" customWidth="1"/>
    <col min="9995" max="9995" width="11.85546875" style="37" customWidth="1"/>
    <col min="9996" max="9997" width="6.7109375" style="37" customWidth="1"/>
    <col min="9998" max="10000" width="8.7109375" style="37" customWidth="1"/>
    <col min="10001" max="10003" width="7.7109375" style="37" customWidth="1"/>
    <col min="10004" max="10004" width="11.140625" style="37" customWidth="1"/>
    <col min="10005" max="10226" width="9.140625" style="37"/>
    <col min="10227" max="10227" width="10.85546875" style="37" customWidth="1"/>
    <col min="10228" max="10228" width="7.5703125" style="37" customWidth="1"/>
    <col min="10229" max="10229" width="8.140625" style="37" customWidth="1"/>
    <col min="10230" max="10230" width="10" style="37" customWidth="1"/>
    <col min="10231" max="10238" width="6.7109375" style="37" customWidth="1"/>
    <col min="10239" max="10239" width="7.7109375" style="37" customWidth="1"/>
    <col min="10240" max="10240" width="2.7109375" style="37" customWidth="1"/>
    <col min="10241" max="10243" width="8.7109375" style="37" customWidth="1"/>
    <col min="10244" max="10247" width="7.7109375" style="37" customWidth="1"/>
    <col min="10248" max="10248" width="10.7109375" style="37" bestFit="1" customWidth="1"/>
    <col min="10249" max="10249" width="7.7109375" style="37" customWidth="1"/>
    <col min="10250" max="10250" width="13" style="37" customWidth="1"/>
    <col min="10251" max="10251" width="11.85546875" style="37" customWidth="1"/>
    <col min="10252" max="10253" width="6.7109375" style="37" customWidth="1"/>
    <col min="10254" max="10256" width="8.7109375" style="37" customWidth="1"/>
    <col min="10257" max="10259" width="7.7109375" style="37" customWidth="1"/>
    <col min="10260" max="10260" width="11.140625" style="37" customWidth="1"/>
    <col min="10261" max="10482" width="9.140625" style="37"/>
    <col min="10483" max="10483" width="10.85546875" style="37" customWidth="1"/>
    <col min="10484" max="10484" width="7.5703125" style="37" customWidth="1"/>
    <col min="10485" max="10485" width="8.140625" style="37" customWidth="1"/>
    <col min="10486" max="10486" width="10" style="37" customWidth="1"/>
    <col min="10487" max="10494" width="6.7109375" style="37" customWidth="1"/>
    <col min="10495" max="10495" width="7.7109375" style="37" customWidth="1"/>
    <col min="10496" max="10496" width="2.7109375" style="37" customWidth="1"/>
    <col min="10497" max="10499" width="8.7109375" style="37" customWidth="1"/>
    <col min="10500" max="10503" width="7.7109375" style="37" customWidth="1"/>
    <col min="10504" max="10504" width="10.7109375" style="37" bestFit="1" customWidth="1"/>
    <col min="10505" max="10505" width="7.7109375" style="37" customWidth="1"/>
    <col min="10506" max="10506" width="13" style="37" customWidth="1"/>
    <col min="10507" max="10507" width="11.85546875" style="37" customWidth="1"/>
    <col min="10508" max="10509" width="6.7109375" style="37" customWidth="1"/>
    <col min="10510" max="10512" width="8.7109375" style="37" customWidth="1"/>
    <col min="10513" max="10515" width="7.7109375" style="37" customWidth="1"/>
    <col min="10516" max="10516" width="11.140625" style="37" customWidth="1"/>
    <col min="10517" max="10738" width="9.140625" style="37"/>
    <col min="10739" max="10739" width="10.85546875" style="37" customWidth="1"/>
    <col min="10740" max="10740" width="7.5703125" style="37" customWidth="1"/>
    <col min="10741" max="10741" width="8.140625" style="37" customWidth="1"/>
    <col min="10742" max="10742" width="10" style="37" customWidth="1"/>
    <col min="10743" max="10750" width="6.7109375" style="37" customWidth="1"/>
    <col min="10751" max="10751" width="7.7109375" style="37" customWidth="1"/>
    <col min="10752" max="10752" width="2.7109375" style="37" customWidth="1"/>
    <col min="10753" max="10755" width="8.7109375" style="37" customWidth="1"/>
    <col min="10756" max="10759" width="7.7109375" style="37" customWidth="1"/>
    <col min="10760" max="10760" width="10.7109375" style="37" bestFit="1" customWidth="1"/>
    <col min="10761" max="10761" width="7.7109375" style="37" customWidth="1"/>
    <col min="10762" max="10762" width="13" style="37" customWidth="1"/>
    <col min="10763" max="10763" width="11.85546875" style="37" customWidth="1"/>
    <col min="10764" max="10765" width="6.7109375" style="37" customWidth="1"/>
    <col min="10766" max="10768" width="8.7109375" style="37" customWidth="1"/>
    <col min="10769" max="10771" width="7.7109375" style="37" customWidth="1"/>
    <col min="10772" max="10772" width="11.140625" style="37" customWidth="1"/>
    <col min="10773" max="10994" width="9.140625" style="37"/>
    <col min="10995" max="10995" width="10.85546875" style="37" customWidth="1"/>
    <col min="10996" max="10996" width="7.5703125" style="37" customWidth="1"/>
    <col min="10997" max="10997" width="8.140625" style="37" customWidth="1"/>
    <col min="10998" max="10998" width="10" style="37" customWidth="1"/>
    <col min="10999" max="11006" width="6.7109375" style="37" customWidth="1"/>
    <col min="11007" max="11007" width="7.7109375" style="37" customWidth="1"/>
    <col min="11008" max="11008" width="2.7109375" style="37" customWidth="1"/>
    <col min="11009" max="11011" width="8.7109375" style="37" customWidth="1"/>
    <col min="11012" max="11015" width="7.7109375" style="37" customWidth="1"/>
    <col min="11016" max="11016" width="10.7109375" style="37" bestFit="1" customWidth="1"/>
    <col min="11017" max="11017" width="7.7109375" style="37" customWidth="1"/>
    <col min="11018" max="11018" width="13" style="37" customWidth="1"/>
    <col min="11019" max="11019" width="11.85546875" style="37" customWidth="1"/>
    <col min="11020" max="11021" width="6.7109375" style="37" customWidth="1"/>
    <col min="11022" max="11024" width="8.7109375" style="37" customWidth="1"/>
    <col min="11025" max="11027" width="7.7109375" style="37" customWidth="1"/>
    <col min="11028" max="11028" width="11.140625" style="37" customWidth="1"/>
    <col min="11029" max="11250" width="9.140625" style="37"/>
    <col min="11251" max="11251" width="10.85546875" style="37" customWidth="1"/>
    <col min="11252" max="11252" width="7.5703125" style="37" customWidth="1"/>
    <col min="11253" max="11253" width="8.140625" style="37" customWidth="1"/>
    <col min="11254" max="11254" width="10" style="37" customWidth="1"/>
    <col min="11255" max="11262" width="6.7109375" style="37" customWidth="1"/>
    <col min="11263" max="11263" width="7.7109375" style="37" customWidth="1"/>
    <col min="11264" max="11264" width="2.7109375" style="37" customWidth="1"/>
    <col min="11265" max="11267" width="8.7109375" style="37" customWidth="1"/>
    <col min="11268" max="11271" width="7.7109375" style="37" customWidth="1"/>
    <col min="11272" max="11272" width="10.7109375" style="37" bestFit="1" customWidth="1"/>
    <col min="11273" max="11273" width="7.7109375" style="37" customWidth="1"/>
    <col min="11274" max="11274" width="13" style="37" customWidth="1"/>
    <col min="11275" max="11275" width="11.85546875" style="37" customWidth="1"/>
    <col min="11276" max="11277" width="6.7109375" style="37" customWidth="1"/>
    <col min="11278" max="11280" width="8.7109375" style="37" customWidth="1"/>
    <col min="11281" max="11283" width="7.7109375" style="37" customWidth="1"/>
    <col min="11284" max="11284" width="11.140625" style="37" customWidth="1"/>
    <col min="11285" max="11506" width="9.140625" style="37"/>
    <col min="11507" max="11507" width="10.85546875" style="37" customWidth="1"/>
    <col min="11508" max="11508" width="7.5703125" style="37" customWidth="1"/>
    <col min="11509" max="11509" width="8.140625" style="37" customWidth="1"/>
    <col min="11510" max="11510" width="10" style="37" customWidth="1"/>
    <col min="11511" max="11518" width="6.7109375" style="37" customWidth="1"/>
    <col min="11519" max="11519" width="7.7109375" style="37" customWidth="1"/>
    <col min="11520" max="11520" width="2.7109375" style="37" customWidth="1"/>
    <col min="11521" max="11523" width="8.7109375" style="37" customWidth="1"/>
    <col min="11524" max="11527" width="7.7109375" style="37" customWidth="1"/>
    <col min="11528" max="11528" width="10.7109375" style="37" bestFit="1" customWidth="1"/>
    <col min="11529" max="11529" width="7.7109375" style="37" customWidth="1"/>
    <col min="11530" max="11530" width="13" style="37" customWidth="1"/>
    <col min="11531" max="11531" width="11.85546875" style="37" customWidth="1"/>
    <col min="11532" max="11533" width="6.7109375" style="37" customWidth="1"/>
    <col min="11534" max="11536" width="8.7109375" style="37" customWidth="1"/>
    <col min="11537" max="11539" width="7.7109375" style="37" customWidth="1"/>
    <col min="11540" max="11540" width="11.140625" style="37" customWidth="1"/>
    <col min="11541" max="11762" width="9.140625" style="37"/>
    <col min="11763" max="11763" width="10.85546875" style="37" customWidth="1"/>
    <col min="11764" max="11764" width="7.5703125" style="37" customWidth="1"/>
    <col min="11765" max="11765" width="8.140625" style="37" customWidth="1"/>
    <col min="11766" max="11766" width="10" style="37" customWidth="1"/>
    <col min="11767" max="11774" width="6.7109375" style="37" customWidth="1"/>
    <col min="11775" max="11775" width="7.7109375" style="37" customWidth="1"/>
    <col min="11776" max="11776" width="2.7109375" style="37" customWidth="1"/>
    <col min="11777" max="11779" width="8.7109375" style="37" customWidth="1"/>
    <col min="11780" max="11783" width="7.7109375" style="37" customWidth="1"/>
    <col min="11784" max="11784" width="10.7109375" style="37" bestFit="1" customWidth="1"/>
    <col min="11785" max="11785" width="7.7109375" style="37" customWidth="1"/>
    <col min="11786" max="11786" width="13" style="37" customWidth="1"/>
    <col min="11787" max="11787" width="11.85546875" style="37" customWidth="1"/>
    <col min="11788" max="11789" width="6.7109375" style="37" customWidth="1"/>
    <col min="11790" max="11792" width="8.7109375" style="37" customWidth="1"/>
    <col min="11793" max="11795" width="7.7109375" style="37" customWidth="1"/>
    <col min="11796" max="11796" width="11.140625" style="37" customWidth="1"/>
    <col min="11797" max="12018" width="9.140625" style="37"/>
    <col min="12019" max="12019" width="10.85546875" style="37" customWidth="1"/>
    <col min="12020" max="12020" width="7.5703125" style="37" customWidth="1"/>
    <col min="12021" max="12021" width="8.140625" style="37" customWidth="1"/>
    <col min="12022" max="12022" width="10" style="37" customWidth="1"/>
    <col min="12023" max="12030" width="6.7109375" style="37" customWidth="1"/>
    <col min="12031" max="12031" width="7.7109375" style="37" customWidth="1"/>
    <col min="12032" max="12032" width="2.7109375" style="37" customWidth="1"/>
    <col min="12033" max="12035" width="8.7109375" style="37" customWidth="1"/>
    <col min="12036" max="12039" width="7.7109375" style="37" customWidth="1"/>
    <col min="12040" max="12040" width="10.7109375" style="37" bestFit="1" customWidth="1"/>
    <col min="12041" max="12041" width="7.7109375" style="37" customWidth="1"/>
    <col min="12042" max="12042" width="13" style="37" customWidth="1"/>
    <col min="12043" max="12043" width="11.85546875" style="37" customWidth="1"/>
    <col min="12044" max="12045" width="6.7109375" style="37" customWidth="1"/>
    <col min="12046" max="12048" width="8.7109375" style="37" customWidth="1"/>
    <col min="12049" max="12051" width="7.7109375" style="37" customWidth="1"/>
    <col min="12052" max="12052" width="11.140625" style="37" customWidth="1"/>
    <col min="12053" max="12274" width="9.140625" style="37"/>
    <col min="12275" max="12275" width="10.85546875" style="37" customWidth="1"/>
    <col min="12276" max="12276" width="7.5703125" style="37" customWidth="1"/>
    <col min="12277" max="12277" width="8.140625" style="37" customWidth="1"/>
    <col min="12278" max="12278" width="10" style="37" customWidth="1"/>
    <col min="12279" max="12286" width="6.7109375" style="37" customWidth="1"/>
    <col min="12287" max="12287" width="7.7109375" style="37" customWidth="1"/>
    <col min="12288" max="12288" width="2.7109375" style="37" customWidth="1"/>
    <col min="12289" max="12291" width="8.7109375" style="37" customWidth="1"/>
    <col min="12292" max="12295" width="7.7109375" style="37" customWidth="1"/>
    <col min="12296" max="12296" width="10.7109375" style="37" bestFit="1" customWidth="1"/>
    <col min="12297" max="12297" width="7.7109375" style="37" customWidth="1"/>
    <col min="12298" max="12298" width="13" style="37" customWidth="1"/>
    <col min="12299" max="12299" width="11.85546875" style="37" customWidth="1"/>
    <col min="12300" max="12301" width="6.7109375" style="37" customWidth="1"/>
    <col min="12302" max="12304" width="8.7109375" style="37" customWidth="1"/>
    <col min="12305" max="12307" width="7.7109375" style="37" customWidth="1"/>
    <col min="12308" max="12308" width="11.140625" style="37" customWidth="1"/>
    <col min="12309" max="12530" width="9.140625" style="37"/>
    <col min="12531" max="12531" width="10.85546875" style="37" customWidth="1"/>
    <col min="12532" max="12532" width="7.5703125" style="37" customWidth="1"/>
    <col min="12533" max="12533" width="8.140625" style="37" customWidth="1"/>
    <col min="12534" max="12534" width="10" style="37" customWidth="1"/>
    <col min="12535" max="12542" width="6.7109375" style="37" customWidth="1"/>
    <col min="12543" max="12543" width="7.7109375" style="37" customWidth="1"/>
    <col min="12544" max="12544" width="2.7109375" style="37" customWidth="1"/>
    <col min="12545" max="12547" width="8.7109375" style="37" customWidth="1"/>
    <col min="12548" max="12551" width="7.7109375" style="37" customWidth="1"/>
    <col min="12552" max="12552" width="10.7109375" style="37" bestFit="1" customWidth="1"/>
    <col min="12553" max="12553" width="7.7109375" style="37" customWidth="1"/>
    <col min="12554" max="12554" width="13" style="37" customWidth="1"/>
    <col min="12555" max="12555" width="11.85546875" style="37" customWidth="1"/>
    <col min="12556" max="12557" width="6.7109375" style="37" customWidth="1"/>
    <col min="12558" max="12560" width="8.7109375" style="37" customWidth="1"/>
    <col min="12561" max="12563" width="7.7109375" style="37" customWidth="1"/>
    <col min="12564" max="12564" width="11.140625" style="37" customWidth="1"/>
    <col min="12565" max="12786" width="9.140625" style="37"/>
    <col min="12787" max="12787" width="10.85546875" style="37" customWidth="1"/>
    <col min="12788" max="12788" width="7.5703125" style="37" customWidth="1"/>
    <col min="12789" max="12789" width="8.140625" style="37" customWidth="1"/>
    <col min="12790" max="12790" width="10" style="37" customWidth="1"/>
    <col min="12791" max="12798" width="6.7109375" style="37" customWidth="1"/>
    <col min="12799" max="12799" width="7.7109375" style="37" customWidth="1"/>
    <col min="12800" max="12800" width="2.7109375" style="37" customWidth="1"/>
    <col min="12801" max="12803" width="8.7109375" style="37" customWidth="1"/>
    <col min="12804" max="12807" width="7.7109375" style="37" customWidth="1"/>
    <col min="12808" max="12808" width="10.7109375" style="37" bestFit="1" customWidth="1"/>
    <col min="12809" max="12809" width="7.7109375" style="37" customWidth="1"/>
    <col min="12810" max="12810" width="13" style="37" customWidth="1"/>
    <col min="12811" max="12811" width="11.85546875" style="37" customWidth="1"/>
    <col min="12812" max="12813" width="6.7109375" style="37" customWidth="1"/>
    <col min="12814" max="12816" width="8.7109375" style="37" customWidth="1"/>
    <col min="12817" max="12819" width="7.7109375" style="37" customWidth="1"/>
    <col min="12820" max="12820" width="11.140625" style="37" customWidth="1"/>
    <col min="12821" max="13042" width="9.140625" style="37"/>
    <col min="13043" max="13043" width="10.85546875" style="37" customWidth="1"/>
    <col min="13044" max="13044" width="7.5703125" style="37" customWidth="1"/>
    <col min="13045" max="13045" width="8.140625" style="37" customWidth="1"/>
    <col min="13046" max="13046" width="10" style="37" customWidth="1"/>
    <col min="13047" max="13054" width="6.7109375" style="37" customWidth="1"/>
    <col min="13055" max="13055" width="7.7109375" style="37" customWidth="1"/>
    <col min="13056" max="13056" width="2.7109375" style="37" customWidth="1"/>
    <col min="13057" max="13059" width="8.7109375" style="37" customWidth="1"/>
    <col min="13060" max="13063" width="7.7109375" style="37" customWidth="1"/>
    <col min="13064" max="13064" width="10.7109375" style="37" bestFit="1" customWidth="1"/>
    <col min="13065" max="13065" width="7.7109375" style="37" customWidth="1"/>
    <col min="13066" max="13066" width="13" style="37" customWidth="1"/>
    <col min="13067" max="13067" width="11.85546875" style="37" customWidth="1"/>
    <col min="13068" max="13069" width="6.7109375" style="37" customWidth="1"/>
    <col min="13070" max="13072" width="8.7109375" style="37" customWidth="1"/>
    <col min="13073" max="13075" width="7.7109375" style="37" customWidth="1"/>
    <col min="13076" max="13076" width="11.140625" style="37" customWidth="1"/>
    <col min="13077" max="13298" width="9.140625" style="37"/>
    <col min="13299" max="13299" width="10.85546875" style="37" customWidth="1"/>
    <col min="13300" max="13300" width="7.5703125" style="37" customWidth="1"/>
    <col min="13301" max="13301" width="8.140625" style="37" customWidth="1"/>
    <col min="13302" max="13302" width="10" style="37" customWidth="1"/>
    <col min="13303" max="13310" width="6.7109375" style="37" customWidth="1"/>
    <col min="13311" max="13311" width="7.7109375" style="37" customWidth="1"/>
    <col min="13312" max="13312" width="2.7109375" style="37" customWidth="1"/>
    <col min="13313" max="13315" width="8.7109375" style="37" customWidth="1"/>
    <col min="13316" max="13319" width="7.7109375" style="37" customWidth="1"/>
    <col min="13320" max="13320" width="10.7109375" style="37" bestFit="1" customWidth="1"/>
    <col min="13321" max="13321" width="7.7109375" style="37" customWidth="1"/>
    <col min="13322" max="13322" width="13" style="37" customWidth="1"/>
    <col min="13323" max="13323" width="11.85546875" style="37" customWidth="1"/>
    <col min="13324" max="13325" width="6.7109375" style="37" customWidth="1"/>
    <col min="13326" max="13328" width="8.7109375" style="37" customWidth="1"/>
    <col min="13329" max="13331" width="7.7109375" style="37" customWidth="1"/>
    <col min="13332" max="13332" width="11.140625" style="37" customWidth="1"/>
    <col min="13333" max="13554" width="9.140625" style="37"/>
    <col min="13555" max="13555" width="10.85546875" style="37" customWidth="1"/>
    <col min="13556" max="13556" width="7.5703125" style="37" customWidth="1"/>
    <col min="13557" max="13557" width="8.140625" style="37" customWidth="1"/>
    <col min="13558" max="13558" width="10" style="37" customWidth="1"/>
    <col min="13559" max="13566" width="6.7109375" style="37" customWidth="1"/>
    <col min="13567" max="13567" width="7.7109375" style="37" customWidth="1"/>
    <col min="13568" max="13568" width="2.7109375" style="37" customWidth="1"/>
    <col min="13569" max="13571" width="8.7109375" style="37" customWidth="1"/>
    <col min="13572" max="13575" width="7.7109375" style="37" customWidth="1"/>
    <col min="13576" max="13576" width="10.7109375" style="37" bestFit="1" customWidth="1"/>
    <col min="13577" max="13577" width="7.7109375" style="37" customWidth="1"/>
    <col min="13578" max="13578" width="13" style="37" customWidth="1"/>
    <col min="13579" max="13579" width="11.85546875" style="37" customWidth="1"/>
    <col min="13580" max="13581" width="6.7109375" style="37" customWidth="1"/>
    <col min="13582" max="13584" width="8.7109375" style="37" customWidth="1"/>
    <col min="13585" max="13587" width="7.7109375" style="37" customWidth="1"/>
    <col min="13588" max="13588" width="11.140625" style="37" customWidth="1"/>
    <col min="13589" max="13810" width="9.140625" style="37"/>
    <col min="13811" max="13811" width="10.85546875" style="37" customWidth="1"/>
    <col min="13812" max="13812" width="7.5703125" style="37" customWidth="1"/>
    <col min="13813" max="13813" width="8.140625" style="37" customWidth="1"/>
    <col min="13814" max="13814" width="10" style="37" customWidth="1"/>
    <col min="13815" max="13822" width="6.7109375" style="37" customWidth="1"/>
    <col min="13823" max="13823" width="7.7109375" style="37" customWidth="1"/>
    <col min="13824" max="13824" width="2.7109375" style="37" customWidth="1"/>
    <col min="13825" max="13827" width="8.7109375" style="37" customWidth="1"/>
    <col min="13828" max="13831" width="7.7109375" style="37" customWidth="1"/>
    <col min="13832" max="13832" width="10.7109375" style="37" bestFit="1" customWidth="1"/>
    <col min="13833" max="13833" width="7.7109375" style="37" customWidth="1"/>
    <col min="13834" max="13834" width="13" style="37" customWidth="1"/>
    <col min="13835" max="13835" width="11.85546875" style="37" customWidth="1"/>
    <col min="13836" max="13837" width="6.7109375" style="37" customWidth="1"/>
    <col min="13838" max="13840" width="8.7109375" style="37" customWidth="1"/>
    <col min="13841" max="13843" width="7.7109375" style="37" customWidth="1"/>
    <col min="13844" max="13844" width="11.140625" style="37" customWidth="1"/>
    <col min="13845" max="14066" width="9.140625" style="37"/>
    <col min="14067" max="14067" width="10.85546875" style="37" customWidth="1"/>
    <col min="14068" max="14068" width="7.5703125" style="37" customWidth="1"/>
    <col min="14069" max="14069" width="8.140625" style="37" customWidth="1"/>
    <col min="14070" max="14070" width="10" style="37" customWidth="1"/>
    <col min="14071" max="14078" width="6.7109375" style="37" customWidth="1"/>
    <col min="14079" max="14079" width="7.7109375" style="37" customWidth="1"/>
    <col min="14080" max="14080" width="2.7109375" style="37" customWidth="1"/>
    <col min="14081" max="14083" width="8.7109375" style="37" customWidth="1"/>
    <col min="14084" max="14087" width="7.7109375" style="37" customWidth="1"/>
    <col min="14088" max="14088" width="10.7109375" style="37" bestFit="1" customWidth="1"/>
    <col min="14089" max="14089" width="7.7109375" style="37" customWidth="1"/>
    <col min="14090" max="14090" width="13" style="37" customWidth="1"/>
    <col min="14091" max="14091" width="11.85546875" style="37" customWidth="1"/>
    <col min="14092" max="14093" width="6.7109375" style="37" customWidth="1"/>
    <col min="14094" max="14096" width="8.7109375" style="37" customWidth="1"/>
    <col min="14097" max="14099" width="7.7109375" style="37" customWidth="1"/>
    <col min="14100" max="14100" width="11.140625" style="37" customWidth="1"/>
    <col min="14101" max="14322" width="9.140625" style="37"/>
    <col min="14323" max="14323" width="10.85546875" style="37" customWidth="1"/>
    <col min="14324" max="14324" width="7.5703125" style="37" customWidth="1"/>
    <col min="14325" max="14325" width="8.140625" style="37" customWidth="1"/>
    <col min="14326" max="14326" width="10" style="37" customWidth="1"/>
    <col min="14327" max="14334" width="6.7109375" style="37" customWidth="1"/>
    <col min="14335" max="14335" width="7.7109375" style="37" customWidth="1"/>
    <col min="14336" max="14336" width="2.7109375" style="37" customWidth="1"/>
    <col min="14337" max="14339" width="8.7109375" style="37" customWidth="1"/>
    <col min="14340" max="14343" width="7.7109375" style="37" customWidth="1"/>
    <col min="14344" max="14344" width="10.7109375" style="37" bestFit="1" customWidth="1"/>
    <col min="14345" max="14345" width="7.7109375" style="37" customWidth="1"/>
    <col min="14346" max="14346" width="13" style="37" customWidth="1"/>
    <col min="14347" max="14347" width="11.85546875" style="37" customWidth="1"/>
    <col min="14348" max="14349" width="6.7109375" style="37" customWidth="1"/>
    <col min="14350" max="14352" width="8.7109375" style="37" customWidth="1"/>
    <col min="14353" max="14355" width="7.7109375" style="37" customWidth="1"/>
    <col min="14356" max="14356" width="11.140625" style="37" customWidth="1"/>
    <col min="14357" max="14578" width="9.140625" style="37"/>
    <col min="14579" max="14579" width="10.85546875" style="37" customWidth="1"/>
    <col min="14580" max="14580" width="7.5703125" style="37" customWidth="1"/>
    <col min="14581" max="14581" width="8.140625" style="37" customWidth="1"/>
    <col min="14582" max="14582" width="10" style="37" customWidth="1"/>
    <col min="14583" max="14590" width="6.7109375" style="37" customWidth="1"/>
    <col min="14591" max="14591" width="7.7109375" style="37" customWidth="1"/>
    <col min="14592" max="14592" width="2.7109375" style="37" customWidth="1"/>
    <col min="14593" max="14595" width="8.7109375" style="37" customWidth="1"/>
    <col min="14596" max="14599" width="7.7109375" style="37" customWidth="1"/>
    <col min="14600" max="14600" width="10.7109375" style="37" bestFit="1" customWidth="1"/>
    <col min="14601" max="14601" width="7.7109375" style="37" customWidth="1"/>
    <col min="14602" max="14602" width="13" style="37" customWidth="1"/>
    <col min="14603" max="14603" width="11.85546875" style="37" customWidth="1"/>
    <col min="14604" max="14605" width="6.7109375" style="37" customWidth="1"/>
    <col min="14606" max="14608" width="8.7109375" style="37" customWidth="1"/>
    <col min="14609" max="14611" width="7.7109375" style="37" customWidth="1"/>
    <col min="14612" max="14612" width="11.140625" style="37" customWidth="1"/>
    <col min="14613" max="14834" width="9.140625" style="37"/>
    <col min="14835" max="14835" width="10.85546875" style="37" customWidth="1"/>
    <col min="14836" max="14836" width="7.5703125" style="37" customWidth="1"/>
    <col min="14837" max="14837" width="8.140625" style="37" customWidth="1"/>
    <col min="14838" max="14838" width="10" style="37" customWidth="1"/>
    <col min="14839" max="14846" width="6.7109375" style="37" customWidth="1"/>
    <col min="14847" max="14847" width="7.7109375" style="37" customWidth="1"/>
    <col min="14848" max="14848" width="2.7109375" style="37" customWidth="1"/>
    <col min="14849" max="14851" width="8.7109375" style="37" customWidth="1"/>
    <col min="14852" max="14855" width="7.7109375" style="37" customWidth="1"/>
    <col min="14856" max="14856" width="10.7109375" style="37" bestFit="1" customWidth="1"/>
    <col min="14857" max="14857" width="7.7109375" style="37" customWidth="1"/>
    <col min="14858" max="14858" width="13" style="37" customWidth="1"/>
    <col min="14859" max="14859" width="11.85546875" style="37" customWidth="1"/>
    <col min="14860" max="14861" width="6.7109375" style="37" customWidth="1"/>
    <col min="14862" max="14864" width="8.7109375" style="37" customWidth="1"/>
    <col min="14865" max="14867" width="7.7109375" style="37" customWidth="1"/>
    <col min="14868" max="14868" width="11.140625" style="37" customWidth="1"/>
    <col min="14869" max="15090" width="9.140625" style="37"/>
    <col min="15091" max="15091" width="10.85546875" style="37" customWidth="1"/>
    <col min="15092" max="15092" width="7.5703125" style="37" customWidth="1"/>
    <col min="15093" max="15093" width="8.140625" style="37" customWidth="1"/>
    <col min="15094" max="15094" width="10" style="37" customWidth="1"/>
    <col min="15095" max="15102" width="6.7109375" style="37" customWidth="1"/>
    <col min="15103" max="15103" width="7.7109375" style="37" customWidth="1"/>
    <col min="15104" max="15104" width="2.7109375" style="37" customWidth="1"/>
    <col min="15105" max="15107" width="8.7109375" style="37" customWidth="1"/>
    <col min="15108" max="15111" width="7.7109375" style="37" customWidth="1"/>
    <col min="15112" max="15112" width="10.7109375" style="37" bestFit="1" customWidth="1"/>
    <col min="15113" max="15113" width="7.7109375" style="37" customWidth="1"/>
    <col min="15114" max="15114" width="13" style="37" customWidth="1"/>
    <col min="15115" max="15115" width="11.85546875" style="37" customWidth="1"/>
    <col min="15116" max="15117" width="6.7109375" style="37" customWidth="1"/>
    <col min="15118" max="15120" width="8.7109375" style="37" customWidth="1"/>
    <col min="15121" max="15123" width="7.7109375" style="37" customWidth="1"/>
    <col min="15124" max="15124" width="11.140625" style="37" customWidth="1"/>
    <col min="15125" max="15346" width="9.140625" style="37"/>
    <col min="15347" max="15347" width="10.85546875" style="37" customWidth="1"/>
    <col min="15348" max="15348" width="7.5703125" style="37" customWidth="1"/>
    <col min="15349" max="15349" width="8.140625" style="37" customWidth="1"/>
    <col min="15350" max="15350" width="10" style="37" customWidth="1"/>
    <col min="15351" max="15358" width="6.7109375" style="37" customWidth="1"/>
    <col min="15359" max="15359" width="7.7109375" style="37" customWidth="1"/>
    <col min="15360" max="15360" width="2.7109375" style="37" customWidth="1"/>
    <col min="15361" max="15363" width="8.7109375" style="37" customWidth="1"/>
    <col min="15364" max="15367" width="7.7109375" style="37" customWidth="1"/>
    <col min="15368" max="15368" width="10.7109375" style="37" bestFit="1" customWidth="1"/>
    <col min="15369" max="15369" width="7.7109375" style="37" customWidth="1"/>
    <col min="15370" max="15370" width="13" style="37" customWidth="1"/>
    <col min="15371" max="15371" width="11.85546875" style="37" customWidth="1"/>
    <col min="15372" max="15373" width="6.7109375" style="37" customWidth="1"/>
    <col min="15374" max="15376" width="8.7109375" style="37" customWidth="1"/>
    <col min="15377" max="15379" width="7.7109375" style="37" customWidth="1"/>
    <col min="15380" max="15380" width="11.140625" style="37" customWidth="1"/>
    <col min="15381" max="15602" width="9.140625" style="37"/>
    <col min="15603" max="15603" width="10.85546875" style="37" customWidth="1"/>
    <col min="15604" max="15604" width="7.5703125" style="37" customWidth="1"/>
    <col min="15605" max="15605" width="8.140625" style="37" customWidth="1"/>
    <col min="15606" max="15606" width="10" style="37" customWidth="1"/>
    <col min="15607" max="15614" width="6.7109375" style="37" customWidth="1"/>
    <col min="15615" max="15615" width="7.7109375" style="37" customWidth="1"/>
    <col min="15616" max="15616" width="2.7109375" style="37" customWidth="1"/>
    <col min="15617" max="15619" width="8.7109375" style="37" customWidth="1"/>
    <col min="15620" max="15623" width="7.7109375" style="37" customWidth="1"/>
    <col min="15624" max="15624" width="10.7109375" style="37" bestFit="1" customWidth="1"/>
    <col min="15625" max="15625" width="7.7109375" style="37" customWidth="1"/>
    <col min="15626" max="15626" width="13" style="37" customWidth="1"/>
    <col min="15627" max="15627" width="11.85546875" style="37" customWidth="1"/>
    <col min="15628" max="15629" width="6.7109375" style="37" customWidth="1"/>
    <col min="15630" max="15632" width="8.7109375" style="37" customWidth="1"/>
    <col min="15633" max="15635" width="7.7109375" style="37" customWidth="1"/>
    <col min="15636" max="15636" width="11.140625" style="37" customWidth="1"/>
    <col min="15637" max="15858" width="9.140625" style="37"/>
    <col min="15859" max="15859" width="10.85546875" style="37" customWidth="1"/>
    <col min="15860" max="15860" width="7.5703125" style="37" customWidth="1"/>
    <col min="15861" max="15861" width="8.140625" style="37" customWidth="1"/>
    <col min="15862" max="15862" width="10" style="37" customWidth="1"/>
    <col min="15863" max="15870" width="6.7109375" style="37" customWidth="1"/>
    <col min="15871" max="15871" width="7.7109375" style="37" customWidth="1"/>
    <col min="15872" max="15872" width="2.7109375" style="37" customWidth="1"/>
    <col min="15873" max="15875" width="8.7109375" style="37" customWidth="1"/>
    <col min="15876" max="15879" width="7.7109375" style="37" customWidth="1"/>
    <col min="15880" max="15880" width="10.7109375" style="37" bestFit="1" customWidth="1"/>
    <col min="15881" max="15881" width="7.7109375" style="37" customWidth="1"/>
    <col min="15882" max="15882" width="13" style="37" customWidth="1"/>
    <col min="15883" max="15883" width="11.85546875" style="37" customWidth="1"/>
    <col min="15884" max="15885" width="6.7109375" style="37" customWidth="1"/>
    <col min="15886" max="15888" width="8.7109375" style="37" customWidth="1"/>
    <col min="15889" max="15891" width="7.7109375" style="37" customWidth="1"/>
    <col min="15892" max="15892" width="11.140625" style="37" customWidth="1"/>
    <col min="15893" max="16114" width="9.140625" style="37"/>
    <col min="16115" max="16115" width="10.85546875" style="37" customWidth="1"/>
    <col min="16116" max="16116" width="7.5703125" style="37" customWidth="1"/>
    <col min="16117" max="16117" width="8.140625" style="37" customWidth="1"/>
    <col min="16118" max="16118" width="10" style="37" customWidth="1"/>
    <col min="16119" max="16126" width="6.7109375" style="37" customWidth="1"/>
    <col min="16127" max="16127" width="7.7109375" style="37" customWidth="1"/>
    <col min="16128" max="16128" width="2.7109375" style="37" customWidth="1"/>
    <col min="16129" max="16131" width="8.7109375" style="37" customWidth="1"/>
    <col min="16132" max="16135" width="7.7109375" style="37" customWidth="1"/>
    <col min="16136" max="16136" width="10.7109375" style="37" bestFit="1" customWidth="1"/>
    <col min="16137" max="16137" width="7.7109375" style="37" customWidth="1"/>
    <col min="16138" max="16138" width="13" style="37" customWidth="1"/>
    <col min="16139" max="16139" width="11.85546875" style="37" customWidth="1"/>
    <col min="16140" max="16141" width="6.7109375" style="37" customWidth="1"/>
    <col min="16142" max="16144" width="8.7109375" style="37" customWidth="1"/>
    <col min="16145" max="16147" width="7.7109375" style="37" customWidth="1"/>
    <col min="16148" max="16148" width="11.140625" style="37" customWidth="1"/>
    <col min="16149" max="16384" width="9.140625" style="37"/>
  </cols>
  <sheetData>
    <row r="1" spans="1:11" ht="24.95" customHeight="1">
      <c r="A1" s="497" t="s">
        <v>211</v>
      </c>
      <c r="B1" s="497"/>
    </row>
    <row r="2" spans="1:11" s="113" customFormat="1" ht="24.95" customHeight="1">
      <c r="A2" s="519" t="s">
        <v>513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s="113" customFormat="1" ht="24.95" customHeight="1">
      <c r="A3" s="520" t="s">
        <v>512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23.1" customHeight="1">
      <c r="A4" s="29"/>
      <c r="B4" s="28"/>
      <c r="C4" s="28"/>
      <c r="F4" s="28"/>
      <c r="G4" s="28"/>
      <c r="H4" s="28"/>
      <c r="I4" s="28"/>
      <c r="J4" s="28"/>
      <c r="K4" s="29"/>
    </row>
    <row r="5" spans="1:11" s="307" customFormat="1" ht="15" customHeight="1" thickBot="1">
      <c r="A5" s="349" t="s">
        <v>510</v>
      </c>
      <c r="B5" s="260"/>
      <c r="C5" s="260"/>
      <c r="D5" s="260"/>
      <c r="E5" s="260"/>
      <c r="F5" s="260"/>
      <c r="G5" s="260"/>
      <c r="H5" s="260"/>
      <c r="I5" s="260"/>
      <c r="J5" s="260"/>
      <c r="K5" s="311" t="s">
        <v>511</v>
      </c>
    </row>
    <row r="6" spans="1:11" ht="24.95" customHeight="1">
      <c r="A6" s="342" t="s">
        <v>215</v>
      </c>
      <c r="B6" s="540" t="s">
        <v>45</v>
      </c>
      <c r="C6" s="676"/>
      <c r="D6" s="541" t="s">
        <v>163</v>
      </c>
      <c r="E6" s="676"/>
      <c r="F6" s="540" t="s">
        <v>164</v>
      </c>
      <c r="G6" s="541"/>
      <c r="H6" s="540" t="s">
        <v>48</v>
      </c>
      <c r="I6" s="676"/>
      <c r="J6" s="541" t="s">
        <v>117</v>
      </c>
      <c r="K6" s="541"/>
    </row>
    <row r="7" spans="1:11" ht="23.25">
      <c r="A7" s="173"/>
      <c r="B7" s="163" t="s">
        <v>46</v>
      </c>
      <c r="C7" s="479" t="s">
        <v>47</v>
      </c>
      <c r="D7" s="174" t="s">
        <v>46</v>
      </c>
      <c r="E7" s="174" t="s">
        <v>47</v>
      </c>
      <c r="F7" s="163" t="s">
        <v>46</v>
      </c>
      <c r="G7" s="163" t="s">
        <v>47</v>
      </c>
      <c r="H7" s="163" t="s">
        <v>46</v>
      </c>
      <c r="I7" s="163" t="s">
        <v>47</v>
      </c>
      <c r="J7" s="479" t="s">
        <v>46</v>
      </c>
      <c r="K7" s="164" t="s">
        <v>47</v>
      </c>
    </row>
    <row r="8" spans="1:11" s="52" customFormat="1" ht="24.95" customHeight="1">
      <c r="A8" s="394">
        <v>2016</v>
      </c>
      <c r="B8" s="314">
        <v>117</v>
      </c>
      <c r="C8" s="478">
        <v>9856.5</v>
      </c>
      <c r="D8" s="317">
        <v>22</v>
      </c>
      <c r="E8" s="317">
        <v>2683</v>
      </c>
      <c r="F8" s="315">
        <v>19</v>
      </c>
      <c r="G8" s="478">
        <v>2666.6</v>
      </c>
      <c r="H8" s="315">
        <v>27</v>
      </c>
      <c r="I8" s="478">
        <v>1274.9000000000001</v>
      </c>
      <c r="J8" s="268">
        <v>49</v>
      </c>
      <c r="K8" s="268">
        <v>3232</v>
      </c>
    </row>
    <row r="9" spans="1:11" s="52" customFormat="1" ht="24.95" customHeight="1">
      <c r="A9" s="394">
        <v>2017</v>
      </c>
      <c r="B9" s="314">
        <v>117</v>
      </c>
      <c r="C9" s="478">
        <v>9856.5</v>
      </c>
      <c r="D9" s="317">
        <v>22</v>
      </c>
      <c r="E9" s="317">
        <v>2683</v>
      </c>
      <c r="F9" s="315">
        <v>19</v>
      </c>
      <c r="G9" s="478">
        <v>2666.6</v>
      </c>
      <c r="H9" s="315">
        <v>27</v>
      </c>
      <c r="I9" s="478">
        <v>1274.9000000000001</v>
      </c>
      <c r="J9" s="268">
        <v>49</v>
      </c>
      <c r="K9" s="268">
        <v>3232</v>
      </c>
    </row>
    <row r="10" spans="1:11" s="52" customFormat="1" ht="24.95" customHeight="1">
      <c r="A10" s="394">
        <v>2018</v>
      </c>
      <c r="B10" s="314">
        <v>117</v>
      </c>
      <c r="C10" s="478">
        <v>9856.5</v>
      </c>
      <c r="D10" s="317">
        <v>22</v>
      </c>
      <c r="E10" s="317">
        <v>2683</v>
      </c>
      <c r="F10" s="315">
        <v>19</v>
      </c>
      <c r="G10" s="478">
        <v>2666.6</v>
      </c>
      <c r="H10" s="315">
        <v>27</v>
      </c>
      <c r="I10" s="478">
        <v>1274.9000000000001</v>
      </c>
      <c r="J10" s="268">
        <v>49</v>
      </c>
      <c r="K10" s="268">
        <v>3232</v>
      </c>
    </row>
    <row r="11" spans="1:11" s="42" customFormat="1" ht="24.95" customHeight="1">
      <c r="A11" s="394">
        <v>2019</v>
      </c>
      <c r="B11" s="315">
        <v>117</v>
      </c>
      <c r="C11" s="478">
        <v>9856.5</v>
      </c>
      <c r="D11" s="317">
        <v>22</v>
      </c>
      <c r="E11" s="317">
        <v>2683</v>
      </c>
      <c r="F11" s="315">
        <v>19</v>
      </c>
      <c r="G11" s="478">
        <v>2666.6</v>
      </c>
      <c r="H11" s="315">
        <v>27</v>
      </c>
      <c r="I11" s="478">
        <v>1274.9000000000001</v>
      </c>
      <c r="J11" s="268">
        <v>49</v>
      </c>
      <c r="K11" s="268">
        <v>3232</v>
      </c>
    </row>
    <row r="12" spans="1:11" s="42" customFormat="1" ht="24.95" customHeight="1">
      <c r="A12" s="394">
        <v>2020</v>
      </c>
      <c r="B12" s="315">
        <v>117</v>
      </c>
      <c r="C12" s="478">
        <v>9856.5</v>
      </c>
      <c r="D12" s="317">
        <v>22</v>
      </c>
      <c r="E12" s="317">
        <v>2683</v>
      </c>
      <c r="F12" s="315">
        <v>19</v>
      </c>
      <c r="G12" s="478">
        <v>2666.6</v>
      </c>
      <c r="H12" s="315">
        <v>27</v>
      </c>
      <c r="I12" s="478">
        <v>1274.9000000000001</v>
      </c>
      <c r="J12" s="268">
        <v>49</v>
      </c>
      <c r="K12" s="268">
        <v>3232</v>
      </c>
    </row>
    <row r="13" spans="1:11" s="42" customFormat="1" ht="35.1" customHeight="1">
      <c r="A13" s="397">
        <v>2021</v>
      </c>
      <c r="B13" s="391">
        <v>117</v>
      </c>
      <c r="C13" s="480">
        <v>9856.5</v>
      </c>
      <c r="D13" s="468">
        <v>22</v>
      </c>
      <c r="E13" s="468">
        <v>2683</v>
      </c>
      <c r="F13" s="391">
        <v>19</v>
      </c>
      <c r="G13" s="480">
        <v>2666.6</v>
      </c>
      <c r="H13" s="391">
        <v>27</v>
      </c>
      <c r="I13" s="480">
        <v>1274.9000000000001</v>
      </c>
      <c r="J13" s="481">
        <v>49</v>
      </c>
      <c r="K13" s="481">
        <v>3232</v>
      </c>
    </row>
    <row r="14" spans="1:11" s="307" customFormat="1" ht="13.5" customHeight="1">
      <c r="A14" s="482" t="s">
        <v>514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341" t="s">
        <v>499</v>
      </c>
    </row>
  </sheetData>
  <mergeCells count="8">
    <mergeCell ref="A1:B1"/>
    <mergeCell ref="A2:K2"/>
    <mergeCell ref="A3:K3"/>
    <mergeCell ref="D6:E6"/>
    <mergeCell ref="F6:G6"/>
    <mergeCell ref="B6:C6"/>
    <mergeCell ref="H6:I6"/>
    <mergeCell ref="J6:K6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3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view="pageBreakPreview" topLeftCell="A5" zoomScaleNormal="85" zoomScaleSheetLayoutView="100" workbookViewId="0">
      <selection activeCell="C30" sqref="C30:C35"/>
    </sheetView>
  </sheetViews>
  <sheetFormatPr defaultRowHeight="12"/>
  <cols>
    <col min="1" max="9" width="10.85546875" style="25" customWidth="1"/>
    <col min="10" max="10" width="13.28515625" style="25" customWidth="1"/>
    <col min="11" max="11" width="13.140625" style="25" customWidth="1"/>
    <col min="12" max="12" width="13.140625" style="25" bestFit="1" customWidth="1"/>
    <col min="13" max="13" width="11" style="25" customWidth="1"/>
    <col min="14" max="14" width="13.85546875" style="25" customWidth="1"/>
    <col min="15" max="15" width="12.85546875" style="25" customWidth="1"/>
    <col min="16" max="17" width="11" style="25" customWidth="1"/>
    <col min="18" max="24" width="10.85546875" style="25" customWidth="1"/>
    <col min="25" max="25" width="11.140625" style="25" bestFit="1" customWidth="1"/>
    <col min="26" max="26" width="8.5703125" style="25" bestFit="1" customWidth="1"/>
    <col min="27" max="27" width="13.28515625" style="25" customWidth="1"/>
    <col min="28" max="28" width="14" style="25" bestFit="1" customWidth="1"/>
    <col min="29" max="29" width="11.140625" style="25" bestFit="1" customWidth="1"/>
    <col min="30" max="30" width="8.7109375" style="25" bestFit="1" customWidth="1"/>
    <col min="31" max="31" width="14.140625" style="25" bestFit="1" customWidth="1"/>
    <col min="32" max="32" width="13.140625" style="25" bestFit="1" customWidth="1"/>
    <col min="33" max="34" width="12.28515625" style="25" bestFit="1" customWidth="1"/>
    <col min="35" max="255" width="9.140625" style="25"/>
    <col min="256" max="264" width="10.85546875" style="25" customWidth="1"/>
    <col min="265" max="265" width="5.28515625" style="25" customWidth="1"/>
    <col min="266" max="273" width="11" style="25" customWidth="1"/>
    <col min="274" max="511" width="9.140625" style="25"/>
    <col min="512" max="520" width="10.85546875" style="25" customWidth="1"/>
    <col min="521" max="521" width="5.28515625" style="25" customWidth="1"/>
    <col min="522" max="529" width="11" style="25" customWidth="1"/>
    <col min="530" max="767" width="9.140625" style="25"/>
    <col min="768" max="776" width="10.85546875" style="25" customWidth="1"/>
    <col min="777" max="777" width="5.28515625" style="25" customWidth="1"/>
    <col min="778" max="785" width="11" style="25" customWidth="1"/>
    <col min="786" max="1023" width="9.140625" style="25"/>
    <col min="1024" max="1032" width="10.85546875" style="25" customWidth="1"/>
    <col min="1033" max="1033" width="5.28515625" style="25" customWidth="1"/>
    <col min="1034" max="1041" width="11" style="25" customWidth="1"/>
    <col min="1042" max="1279" width="9.140625" style="25"/>
    <col min="1280" max="1288" width="10.85546875" style="25" customWidth="1"/>
    <col min="1289" max="1289" width="5.28515625" style="25" customWidth="1"/>
    <col min="1290" max="1297" width="11" style="25" customWidth="1"/>
    <col min="1298" max="1535" width="9.140625" style="25"/>
    <col min="1536" max="1544" width="10.85546875" style="25" customWidth="1"/>
    <col min="1545" max="1545" width="5.28515625" style="25" customWidth="1"/>
    <col min="1546" max="1553" width="11" style="25" customWidth="1"/>
    <col min="1554" max="1791" width="9.140625" style="25"/>
    <col min="1792" max="1800" width="10.85546875" style="25" customWidth="1"/>
    <col min="1801" max="1801" width="5.28515625" style="25" customWidth="1"/>
    <col min="1802" max="1809" width="11" style="25" customWidth="1"/>
    <col min="1810" max="2047" width="9.140625" style="25"/>
    <col min="2048" max="2056" width="10.85546875" style="25" customWidth="1"/>
    <col min="2057" max="2057" width="5.28515625" style="25" customWidth="1"/>
    <col min="2058" max="2065" width="11" style="25" customWidth="1"/>
    <col min="2066" max="2303" width="9.140625" style="25"/>
    <col min="2304" max="2312" width="10.85546875" style="25" customWidth="1"/>
    <col min="2313" max="2313" width="5.28515625" style="25" customWidth="1"/>
    <col min="2314" max="2321" width="11" style="25" customWidth="1"/>
    <col min="2322" max="2559" width="9.140625" style="25"/>
    <col min="2560" max="2568" width="10.85546875" style="25" customWidth="1"/>
    <col min="2569" max="2569" width="5.28515625" style="25" customWidth="1"/>
    <col min="2570" max="2577" width="11" style="25" customWidth="1"/>
    <col min="2578" max="2815" width="9.140625" style="25"/>
    <col min="2816" max="2824" width="10.85546875" style="25" customWidth="1"/>
    <col min="2825" max="2825" width="5.28515625" style="25" customWidth="1"/>
    <col min="2826" max="2833" width="11" style="25" customWidth="1"/>
    <col min="2834" max="3071" width="9.140625" style="25"/>
    <col min="3072" max="3080" width="10.85546875" style="25" customWidth="1"/>
    <col min="3081" max="3081" width="5.28515625" style="25" customWidth="1"/>
    <col min="3082" max="3089" width="11" style="25" customWidth="1"/>
    <col min="3090" max="3327" width="9.140625" style="25"/>
    <col min="3328" max="3336" width="10.85546875" style="25" customWidth="1"/>
    <col min="3337" max="3337" width="5.28515625" style="25" customWidth="1"/>
    <col min="3338" max="3345" width="11" style="25" customWidth="1"/>
    <col min="3346" max="3583" width="9.140625" style="25"/>
    <col min="3584" max="3592" width="10.85546875" style="25" customWidth="1"/>
    <col min="3593" max="3593" width="5.28515625" style="25" customWidth="1"/>
    <col min="3594" max="3601" width="11" style="25" customWidth="1"/>
    <col min="3602" max="3839" width="9.140625" style="25"/>
    <col min="3840" max="3848" width="10.85546875" style="25" customWidth="1"/>
    <col min="3849" max="3849" width="5.28515625" style="25" customWidth="1"/>
    <col min="3850" max="3857" width="11" style="25" customWidth="1"/>
    <col min="3858" max="4095" width="9.140625" style="25"/>
    <col min="4096" max="4104" width="10.85546875" style="25" customWidth="1"/>
    <col min="4105" max="4105" width="5.28515625" style="25" customWidth="1"/>
    <col min="4106" max="4113" width="11" style="25" customWidth="1"/>
    <col min="4114" max="4351" width="9.140625" style="25"/>
    <col min="4352" max="4360" width="10.85546875" style="25" customWidth="1"/>
    <col min="4361" max="4361" width="5.28515625" style="25" customWidth="1"/>
    <col min="4362" max="4369" width="11" style="25" customWidth="1"/>
    <col min="4370" max="4607" width="9.140625" style="25"/>
    <col min="4608" max="4616" width="10.85546875" style="25" customWidth="1"/>
    <col min="4617" max="4617" width="5.28515625" style="25" customWidth="1"/>
    <col min="4618" max="4625" width="11" style="25" customWidth="1"/>
    <col min="4626" max="4863" width="9.140625" style="25"/>
    <col min="4864" max="4872" width="10.85546875" style="25" customWidth="1"/>
    <col min="4873" max="4873" width="5.28515625" style="25" customWidth="1"/>
    <col min="4874" max="4881" width="11" style="25" customWidth="1"/>
    <col min="4882" max="5119" width="9.140625" style="25"/>
    <col min="5120" max="5128" width="10.85546875" style="25" customWidth="1"/>
    <col min="5129" max="5129" width="5.28515625" style="25" customWidth="1"/>
    <col min="5130" max="5137" width="11" style="25" customWidth="1"/>
    <col min="5138" max="5375" width="9.140625" style="25"/>
    <col min="5376" max="5384" width="10.85546875" style="25" customWidth="1"/>
    <col min="5385" max="5385" width="5.28515625" style="25" customWidth="1"/>
    <col min="5386" max="5393" width="11" style="25" customWidth="1"/>
    <col min="5394" max="5631" width="9.140625" style="25"/>
    <col min="5632" max="5640" width="10.85546875" style="25" customWidth="1"/>
    <col min="5641" max="5641" width="5.28515625" style="25" customWidth="1"/>
    <col min="5642" max="5649" width="11" style="25" customWidth="1"/>
    <col min="5650" max="5887" width="9.140625" style="25"/>
    <col min="5888" max="5896" width="10.85546875" style="25" customWidth="1"/>
    <col min="5897" max="5897" width="5.28515625" style="25" customWidth="1"/>
    <col min="5898" max="5905" width="11" style="25" customWidth="1"/>
    <col min="5906" max="6143" width="9.140625" style="25"/>
    <col min="6144" max="6152" width="10.85546875" style="25" customWidth="1"/>
    <col min="6153" max="6153" width="5.28515625" style="25" customWidth="1"/>
    <col min="6154" max="6161" width="11" style="25" customWidth="1"/>
    <col min="6162" max="6399" width="9.140625" style="25"/>
    <col min="6400" max="6408" width="10.85546875" style="25" customWidth="1"/>
    <col min="6409" max="6409" width="5.28515625" style="25" customWidth="1"/>
    <col min="6410" max="6417" width="11" style="25" customWidth="1"/>
    <col min="6418" max="6655" width="9.140625" style="25"/>
    <col min="6656" max="6664" width="10.85546875" style="25" customWidth="1"/>
    <col min="6665" max="6665" width="5.28515625" style="25" customWidth="1"/>
    <col min="6666" max="6673" width="11" style="25" customWidth="1"/>
    <col min="6674" max="6911" width="9.140625" style="25"/>
    <col min="6912" max="6920" width="10.85546875" style="25" customWidth="1"/>
    <col min="6921" max="6921" width="5.28515625" style="25" customWidth="1"/>
    <col min="6922" max="6929" width="11" style="25" customWidth="1"/>
    <col min="6930" max="7167" width="9.140625" style="25"/>
    <col min="7168" max="7176" width="10.85546875" style="25" customWidth="1"/>
    <col min="7177" max="7177" width="5.28515625" style="25" customWidth="1"/>
    <col min="7178" max="7185" width="11" style="25" customWidth="1"/>
    <col min="7186" max="7423" width="9.140625" style="25"/>
    <col min="7424" max="7432" width="10.85546875" style="25" customWidth="1"/>
    <col min="7433" max="7433" width="5.28515625" style="25" customWidth="1"/>
    <col min="7434" max="7441" width="11" style="25" customWidth="1"/>
    <col min="7442" max="7679" width="9.140625" style="25"/>
    <col min="7680" max="7688" width="10.85546875" style="25" customWidth="1"/>
    <col min="7689" max="7689" width="5.28515625" style="25" customWidth="1"/>
    <col min="7690" max="7697" width="11" style="25" customWidth="1"/>
    <col min="7698" max="7935" width="9.140625" style="25"/>
    <col min="7936" max="7944" width="10.85546875" style="25" customWidth="1"/>
    <col min="7945" max="7945" width="5.28515625" style="25" customWidth="1"/>
    <col min="7946" max="7953" width="11" style="25" customWidth="1"/>
    <col min="7954" max="8191" width="9.140625" style="25"/>
    <col min="8192" max="8200" width="10.85546875" style="25" customWidth="1"/>
    <col min="8201" max="8201" width="5.28515625" style="25" customWidth="1"/>
    <col min="8202" max="8209" width="11" style="25" customWidth="1"/>
    <col min="8210" max="8447" width="9.140625" style="25"/>
    <col min="8448" max="8456" width="10.85546875" style="25" customWidth="1"/>
    <col min="8457" max="8457" width="5.28515625" style="25" customWidth="1"/>
    <col min="8458" max="8465" width="11" style="25" customWidth="1"/>
    <col min="8466" max="8703" width="9.140625" style="25"/>
    <col min="8704" max="8712" width="10.85546875" style="25" customWidth="1"/>
    <col min="8713" max="8713" width="5.28515625" style="25" customWidth="1"/>
    <col min="8714" max="8721" width="11" style="25" customWidth="1"/>
    <col min="8722" max="8959" width="9.140625" style="25"/>
    <col min="8960" max="8968" width="10.85546875" style="25" customWidth="1"/>
    <col min="8969" max="8969" width="5.28515625" style="25" customWidth="1"/>
    <col min="8970" max="8977" width="11" style="25" customWidth="1"/>
    <col min="8978" max="9215" width="9.140625" style="25"/>
    <col min="9216" max="9224" width="10.85546875" style="25" customWidth="1"/>
    <col min="9225" max="9225" width="5.28515625" style="25" customWidth="1"/>
    <col min="9226" max="9233" width="11" style="25" customWidth="1"/>
    <col min="9234" max="9471" width="9.140625" style="25"/>
    <col min="9472" max="9480" width="10.85546875" style="25" customWidth="1"/>
    <col min="9481" max="9481" width="5.28515625" style="25" customWidth="1"/>
    <col min="9482" max="9489" width="11" style="25" customWidth="1"/>
    <col min="9490" max="9727" width="9.140625" style="25"/>
    <col min="9728" max="9736" width="10.85546875" style="25" customWidth="1"/>
    <col min="9737" max="9737" width="5.28515625" style="25" customWidth="1"/>
    <col min="9738" max="9745" width="11" style="25" customWidth="1"/>
    <col min="9746" max="9983" width="9.140625" style="25"/>
    <col min="9984" max="9992" width="10.85546875" style="25" customWidth="1"/>
    <col min="9993" max="9993" width="5.28515625" style="25" customWidth="1"/>
    <col min="9994" max="10001" width="11" style="25" customWidth="1"/>
    <col min="10002" max="10239" width="9.140625" style="25"/>
    <col min="10240" max="10248" width="10.85546875" style="25" customWidth="1"/>
    <col min="10249" max="10249" width="5.28515625" style="25" customWidth="1"/>
    <col min="10250" max="10257" width="11" style="25" customWidth="1"/>
    <col min="10258" max="10495" width="9.140625" style="25"/>
    <col min="10496" max="10504" width="10.85546875" style="25" customWidth="1"/>
    <col min="10505" max="10505" width="5.28515625" style="25" customWidth="1"/>
    <col min="10506" max="10513" width="11" style="25" customWidth="1"/>
    <col min="10514" max="10751" width="9.140625" style="25"/>
    <col min="10752" max="10760" width="10.85546875" style="25" customWidth="1"/>
    <col min="10761" max="10761" width="5.28515625" style="25" customWidth="1"/>
    <col min="10762" max="10769" width="11" style="25" customWidth="1"/>
    <col min="10770" max="11007" width="9.140625" style="25"/>
    <col min="11008" max="11016" width="10.85546875" style="25" customWidth="1"/>
    <col min="11017" max="11017" width="5.28515625" style="25" customWidth="1"/>
    <col min="11018" max="11025" width="11" style="25" customWidth="1"/>
    <col min="11026" max="11263" width="9.140625" style="25"/>
    <col min="11264" max="11272" width="10.85546875" style="25" customWidth="1"/>
    <col min="11273" max="11273" width="5.28515625" style="25" customWidth="1"/>
    <col min="11274" max="11281" width="11" style="25" customWidth="1"/>
    <col min="11282" max="11519" width="9.140625" style="25"/>
    <col min="11520" max="11528" width="10.85546875" style="25" customWidth="1"/>
    <col min="11529" max="11529" width="5.28515625" style="25" customWidth="1"/>
    <col min="11530" max="11537" width="11" style="25" customWidth="1"/>
    <col min="11538" max="11775" width="9.140625" style="25"/>
    <col min="11776" max="11784" width="10.85546875" style="25" customWidth="1"/>
    <col min="11785" max="11785" width="5.28515625" style="25" customWidth="1"/>
    <col min="11786" max="11793" width="11" style="25" customWidth="1"/>
    <col min="11794" max="12031" width="9.140625" style="25"/>
    <col min="12032" max="12040" width="10.85546875" style="25" customWidth="1"/>
    <col min="12041" max="12041" width="5.28515625" style="25" customWidth="1"/>
    <col min="12042" max="12049" width="11" style="25" customWidth="1"/>
    <col min="12050" max="12287" width="9.140625" style="25"/>
    <col min="12288" max="12296" width="10.85546875" style="25" customWidth="1"/>
    <col min="12297" max="12297" width="5.28515625" style="25" customWidth="1"/>
    <col min="12298" max="12305" width="11" style="25" customWidth="1"/>
    <col min="12306" max="12543" width="9.140625" style="25"/>
    <col min="12544" max="12552" width="10.85546875" style="25" customWidth="1"/>
    <col min="12553" max="12553" width="5.28515625" style="25" customWidth="1"/>
    <col min="12554" max="12561" width="11" style="25" customWidth="1"/>
    <col min="12562" max="12799" width="9.140625" style="25"/>
    <col min="12800" max="12808" width="10.85546875" style="25" customWidth="1"/>
    <col min="12809" max="12809" width="5.28515625" style="25" customWidth="1"/>
    <col min="12810" max="12817" width="11" style="25" customWidth="1"/>
    <col min="12818" max="13055" width="9.140625" style="25"/>
    <col min="13056" max="13064" width="10.85546875" style="25" customWidth="1"/>
    <col min="13065" max="13065" width="5.28515625" style="25" customWidth="1"/>
    <col min="13066" max="13073" width="11" style="25" customWidth="1"/>
    <col min="13074" max="13311" width="9.140625" style="25"/>
    <col min="13312" max="13320" width="10.85546875" style="25" customWidth="1"/>
    <col min="13321" max="13321" width="5.28515625" style="25" customWidth="1"/>
    <col min="13322" max="13329" width="11" style="25" customWidth="1"/>
    <col min="13330" max="13567" width="9.140625" style="25"/>
    <col min="13568" max="13576" width="10.85546875" style="25" customWidth="1"/>
    <col min="13577" max="13577" width="5.28515625" style="25" customWidth="1"/>
    <col min="13578" max="13585" width="11" style="25" customWidth="1"/>
    <col min="13586" max="13823" width="9.140625" style="25"/>
    <col min="13824" max="13832" width="10.85546875" style="25" customWidth="1"/>
    <col min="13833" max="13833" width="5.28515625" style="25" customWidth="1"/>
    <col min="13834" max="13841" width="11" style="25" customWidth="1"/>
    <col min="13842" max="14079" width="9.140625" style="25"/>
    <col min="14080" max="14088" width="10.85546875" style="25" customWidth="1"/>
    <col min="14089" max="14089" width="5.28515625" style="25" customWidth="1"/>
    <col min="14090" max="14097" width="11" style="25" customWidth="1"/>
    <col min="14098" max="14335" width="9.140625" style="25"/>
    <col min="14336" max="14344" width="10.85546875" style="25" customWidth="1"/>
    <col min="14345" max="14345" width="5.28515625" style="25" customWidth="1"/>
    <col min="14346" max="14353" width="11" style="25" customWidth="1"/>
    <col min="14354" max="14591" width="9.140625" style="25"/>
    <col min="14592" max="14600" width="10.85546875" style="25" customWidth="1"/>
    <col min="14601" max="14601" width="5.28515625" style="25" customWidth="1"/>
    <col min="14602" max="14609" width="11" style="25" customWidth="1"/>
    <col min="14610" max="14847" width="9.140625" style="25"/>
    <col min="14848" max="14856" width="10.85546875" style="25" customWidth="1"/>
    <col min="14857" max="14857" width="5.28515625" style="25" customWidth="1"/>
    <col min="14858" max="14865" width="11" style="25" customWidth="1"/>
    <col min="14866" max="15103" width="9.140625" style="25"/>
    <col min="15104" max="15112" width="10.85546875" style="25" customWidth="1"/>
    <col min="15113" max="15113" width="5.28515625" style="25" customWidth="1"/>
    <col min="15114" max="15121" width="11" style="25" customWidth="1"/>
    <col min="15122" max="15359" width="9.140625" style="25"/>
    <col min="15360" max="15368" width="10.85546875" style="25" customWidth="1"/>
    <col min="15369" max="15369" width="5.28515625" style="25" customWidth="1"/>
    <col min="15370" max="15377" width="11" style="25" customWidth="1"/>
    <col min="15378" max="15615" width="9.140625" style="25"/>
    <col min="15616" max="15624" width="10.85546875" style="25" customWidth="1"/>
    <col min="15625" max="15625" width="5.28515625" style="25" customWidth="1"/>
    <col min="15626" max="15633" width="11" style="25" customWidth="1"/>
    <col min="15634" max="15871" width="9.140625" style="25"/>
    <col min="15872" max="15880" width="10.85546875" style="25" customWidth="1"/>
    <col min="15881" max="15881" width="5.28515625" style="25" customWidth="1"/>
    <col min="15882" max="15889" width="11" style="25" customWidth="1"/>
    <col min="15890" max="16127" width="9.140625" style="25"/>
    <col min="16128" max="16136" width="10.85546875" style="25" customWidth="1"/>
    <col min="16137" max="16137" width="5.28515625" style="25" customWidth="1"/>
    <col min="16138" max="16145" width="11" style="25" customWidth="1"/>
    <col min="16146" max="16384" width="9.140625" style="25"/>
  </cols>
  <sheetData>
    <row r="1" spans="1:34" ht="24.95" customHeight="1">
      <c r="A1" s="497" t="s">
        <v>211</v>
      </c>
      <c r="B1" s="497"/>
      <c r="R1" s="497" t="s">
        <v>211</v>
      </c>
      <c r="S1" s="497"/>
    </row>
    <row r="2" spans="1:34" s="120" customFormat="1" ht="24.95" customHeight="1">
      <c r="A2" s="519" t="s">
        <v>517</v>
      </c>
      <c r="B2" s="519"/>
      <c r="C2" s="519"/>
      <c r="D2" s="519"/>
      <c r="E2" s="519"/>
      <c r="F2" s="519"/>
      <c r="G2" s="519"/>
      <c r="H2" s="519"/>
      <c r="I2" s="519"/>
      <c r="J2" s="520" t="s">
        <v>518</v>
      </c>
      <c r="K2" s="520"/>
      <c r="L2" s="520"/>
      <c r="M2" s="520"/>
      <c r="N2" s="520"/>
      <c r="O2" s="520"/>
      <c r="P2" s="520"/>
      <c r="Q2" s="520"/>
      <c r="R2" s="519" t="s">
        <v>519</v>
      </c>
      <c r="S2" s="519"/>
      <c r="T2" s="519"/>
      <c r="U2" s="519"/>
      <c r="V2" s="519"/>
      <c r="W2" s="519"/>
      <c r="X2" s="519"/>
      <c r="Y2" s="519"/>
      <c r="Z2" s="519"/>
      <c r="AA2" s="520" t="s">
        <v>520</v>
      </c>
      <c r="AB2" s="520"/>
      <c r="AC2" s="520"/>
      <c r="AD2" s="520"/>
      <c r="AE2" s="520"/>
      <c r="AF2" s="520"/>
      <c r="AG2" s="520"/>
      <c r="AH2" s="520"/>
    </row>
    <row r="3" spans="1:34" ht="23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34" s="130" customFormat="1" ht="15" customHeight="1" thickBot="1">
      <c r="A4" s="375" t="s">
        <v>515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3"/>
      <c r="M4" s="263"/>
      <c r="N4" s="263"/>
      <c r="O4" s="263"/>
      <c r="P4" s="263"/>
      <c r="Q4" s="264" t="s">
        <v>516</v>
      </c>
      <c r="R4" s="375" t="s">
        <v>515</v>
      </c>
      <c r="AH4" s="264" t="s">
        <v>516</v>
      </c>
    </row>
    <row r="5" spans="1:34" ht="18" customHeight="1">
      <c r="A5" s="483" t="s">
        <v>215</v>
      </c>
      <c r="B5" s="483" t="s">
        <v>14</v>
      </c>
      <c r="C5" s="484" t="s">
        <v>62</v>
      </c>
      <c r="D5" s="484" t="s">
        <v>141</v>
      </c>
      <c r="E5" s="484" t="s">
        <v>31</v>
      </c>
      <c r="F5" s="484" t="s">
        <v>63</v>
      </c>
      <c r="G5" s="484" t="s">
        <v>64</v>
      </c>
      <c r="H5" s="484" t="s">
        <v>65</v>
      </c>
      <c r="I5" s="485" t="s">
        <v>66</v>
      </c>
      <c r="J5" s="483" t="s">
        <v>67</v>
      </c>
      <c r="K5" s="484" t="s">
        <v>68</v>
      </c>
      <c r="L5" s="688" t="s">
        <v>69</v>
      </c>
      <c r="M5" s="688"/>
      <c r="N5" s="688"/>
      <c r="O5" s="688"/>
      <c r="P5" s="688"/>
      <c r="Q5" s="689"/>
      <c r="R5" s="483" t="s">
        <v>215</v>
      </c>
      <c r="S5" s="701" t="s">
        <v>87</v>
      </c>
      <c r="T5" s="702"/>
      <c r="U5" s="702"/>
      <c r="V5" s="702"/>
      <c r="W5" s="702"/>
      <c r="X5" s="703"/>
      <c r="Y5" s="484" t="s">
        <v>88</v>
      </c>
      <c r="Z5" s="485" t="s">
        <v>89</v>
      </c>
      <c r="AA5" s="483" t="s">
        <v>90</v>
      </c>
      <c r="AB5" s="484" t="s">
        <v>91</v>
      </c>
      <c r="AC5" s="484" t="s">
        <v>143</v>
      </c>
      <c r="AD5" s="484" t="s">
        <v>92</v>
      </c>
      <c r="AE5" s="484" t="s">
        <v>93</v>
      </c>
      <c r="AF5" s="484" t="s">
        <v>94</v>
      </c>
      <c r="AG5" s="485" t="s">
        <v>145</v>
      </c>
      <c r="AH5" s="485" t="s">
        <v>29</v>
      </c>
    </row>
    <row r="6" spans="1:34" ht="18" customHeight="1">
      <c r="A6" s="43"/>
      <c r="B6" s="43"/>
      <c r="C6" s="44"/>
      <c r="D6" s="44"/>
      <c r="E6" s="44"/>
      <c r="F6" s="44"/>
      <c r="G6" s="44"/>
      <c r="H6" s="44"/>
      <c r="I6" s="45"/>
      <c r="J6" s="43"/>
      <c r="K6" s="44"/>
      <c r="L6" s="690"/>
      <c r="M6" s="690"/>
      <c r="N6" s="690"/>
      <c r="O6" s="690"/>
      <c r="P6" s="690"/>
      <c r="Q6" s="691"/>
      <c r="R6" s="43"/>
      <c r="S6" s="694"/>
      <c r="T6" s="695"/>
      <c r="U6" s="695"/>
      <c r="V6" s="695"/>
      <c r="W6" s="695"/>
      <c r="X6" s="704"/>
      <c r="Y6" s="44"/>
      <c r="Z6" s="45"/>
      <c r="AA6" s="43"/>
      <c r="AB6" s="44"/>
      <c r="AC6" s="44"/>
      <c r="AD6" s="44"/>
      <c r="AE6" s="44"/>
      <c r="AF6" s="44"/>
      <c r="AG6" s="45"/>
      <c r="AH6" s="45"/>
    </row>
    <row r="7" spans="1:34" ht="18" customHeight="1">
      <c r="A7" s="43"/>
      <c r="B7" s="43"/>
      <c r="C7" s="44"/>
      <c r="D7" s="44"/>
      <c r="E7" s="44"/>
      <c r="F7" s="44"/>
      <c r="G7" s="44"/>
      <c r="H7" s="44"/>
      <c r="I7" s="45"/>
      <c r="J7" s="43" t="s">
        <v>77</v>
      </c>
      <c r="K7" s="44"/>
      <c r="L7" s="50" t="s">
        <v>142</v>
      </c>
      <c r="M7" s="50" t="s">
        <v>79</v>
      </c>
      <c r="N7" s="50" t="s">
        <v>80</v>
      </c>
      <c r="O7" s="50" t="s">
        <v>81</v>
      </c>
      <c r="P7" s="692" t="s">
        <v>144</v>
      </c>
      <c r="Q7" s="693"/>
      <c r="R7" s="43"/>
      <c r="S7" s="47" t="s">
        <v>97</v>
      </c>
      <c r="T7" s="48"/>
      <c r="U7" s="47" t="s">
        <v>79</v>
      </c>
      <c r="V7" s="48"/>
      <c r="W7" s="47" t="s">
        <v>80</v>
      </c>
      <c r="X7" s="48"/>
      <c r="Y7" s="44" t="s">
        <v>95</v>
      </c>
      <c r="Z7" s="45"/>
      <c r="AA7" s="43"/>
      <c r="AB7" s="44"/>
      <c r="AC7" s="44" t="s">
        <v>96</v>
      </c>
      <c r="AD7" s="44"/>
      <c r="AE7" s="44"/>
      <c r="AF7" s="44"/>
      <c r="AG7" s="45"/>
      <c r="AH7" s="45"/>
    </row>
    <row r="8" spans="1:34" ht="18" customHeight="1">
      <c r="A8" s="134"/>
      <c r="B8" s="46" t="s">
        <v>0</v>
      </c>
      <c r="C8" s="46" t="s">
        <v>70</v>
      </c>
      <c r="D8" s="46" t="s">
        <v>71</v>
      </c>
      <c r="E8" s="46" t="s">
        <v>72</v>
      </c>
      <c r="F8" s="46" t="s">
        <v>73</v>
      </c>
      <c r="G8" s="46" t="s">
        <v>74</v>
      </c>
      <c r="H8" s="46" t="s">
        <v>75</v>
      </c>
      <c r="I8" s="181" t="s">
        <v>76</v>
      </c>
      <c r="J8" s="182" t="s">
        <v>82</v>
      </c>
      <c r="K8" s="46" t="s">
        <v>78</v>
      </c>
      <c r="L8" s="46" t="s">
        <v>83</v>
      </c>
      <c r="M8" s="46" t="s">
        <v>84</v>
      </c>
      <c r="N8" s="46" t="s">
        <v>85</v>
      </c>
      <c r="O8" s="46" t="s">
        <v>86</v>
      </c>
      <c r="P8" s="694"/>
      <c r="Q8" s="695"/>
      <c r="R8" s="182"/>
      <c r="S8" s="705" t="s">
        <v>106</v>
      </c>
      <c r="T8" s="706"/>
      <c r="U8" s="705" t="s">
        <v>84</v>
      </c>
      <c r="V8" s="706"/>
      <c r="W8" s="705" t="s">
        <v>85</v>
      </c>
      <c r="X8" s="706"/>
      <c r="Y8" s="46" t="s">
        <v>98</v>
      </c>
      <c r="Z8" s="181" t="s">
        <v>99</v>
      </c>
      <c r="AA8" s="182" t="s">
        <v>100</v>
      </c>
      <c r="AB8" s="46" t="s">
        <v>101</v>
      </c>
      <c r="AC8" s="46" t="s">
        <v>102</v>
      </c>
      <c r="AD8" s="46" t="s">
        <v>103</v>
      </c>
      <c r="AE8" s="46" t="s">
        <v>104</v>
      </c>
      <c r="AF8" s="46" t="s">
        <v>105</v>
      </c>
      <c r="AG8" s="181" t="s">
        <v>146</v>
      </c>
      <c r="AH8" s="181" t="s">
        <v>30</v>
      </c>
    </row>
    <row r="9" spans="1:34" s="114" customFormat="1" ht="24.95" customHeight="1">
      <c r="A9" s="394">
        <v>2016</v>
      </c>
      <c r="B9" s="317">
        <v>2494</v>
      </c>
      <c r="C9" s="319">
        <v>17</v>
      </c>
      <c r="D9" s="319">
        <v>1217</v>
      </c>
      <c r="E9" s="319">
        <v>131</v>
      </c>
      <c r="F9" s="319">
        <v>705</v>
      </c>
      <c r="G9" s="319">
        <v>0</v>
      </c>
      <c r="H9" s="319">
        <v>263</v>
      </c>
      <c r="I9" s="319">
        <v>3</v>
      </c>
      <c r="J9" s="319">
        <v>2</v>
      </c>
      <c r="K9" s="319">
        <v>31</v>
      </c>
      <c r="L9" s="319">
        <v>0</v>
      </c>
      <c r="M9" s="319">
        <v>0</v>
      </c>
      <c r="N9" s="319">
        <v>0</v>
      </c>
      <c r="O9" s="319">
        <v>44</v>
      </c>
      <c r="P9" s="687">
        <v>16</v>
      </c>
      <c r="Q9" s="687"/>
      <c r="R9" s="394">
        <v>2016</v>
      </c>
      <c r="S9" s="698">
        <v>0</v>
      </c>
      <c r="T9" s="697"/>
      <c r="U9" s="687">
        <v>3</v>
      </c>
      <c r="V9" s="687"/>
      <c r="W9" s="687">
        <v>0</v>
      </c>
      <c r="X9" s="687"/>
      <c r="Y9" s="195">
        <v>0</v>
      </c>
      <c r="Z9" s="195">
        <v>2</v>
      </c>
      <c r="AA9" s="195">
        <v>13</v>
      </c>
      <c r="AB9" s="195">
        <v>46</v>
      </c>
      <c r="AC9" s="195">
        <v>0</v>
      </c>
      <c r="AD9" s="195">
        <v>0</v>
      </c>
      <c r="AE9" s="195">
        <v>0</v>
      </c>
      <c r="AF9" s="195">
        <v>1</v>
      </c>
      <c r="AG9" s="195">
        <v>0</v>
      </c>
      <c r="AH9" s="195">
        <v>0</v>
      </c>
    </row>
    <row r="10" spans="1:34" s="114" customFormat="1" ht="24.95" customHeight="1">
      <c r="A10" s="394">
        <v>2017</v>
      </c>
      <c r="B10" s="317">
        <v>2594</v>
      </c>
      <c r="C10" s="319">
        <v>17</v>
      </c>
      <c r="D10" s="319">
        <v>1254</v>
      </c>
      <c r="E10" s="319">
        <v>152</v>
      </c>
      <c r="F10" s="319">
        <v>723</v>
      </c>
      <c r="G10" s="319">
        <v>0</v>
      </c>
      <c r="H10" s="319">
        <v>270</v>
      </c>
      <c r="I10" s="319">
        <v>4</v>
      </c>
      <c r="J10" s="319">
        <v>2</v>
      </c>
      <c r="K10" s="319">
        <v>31</v>
      </c>
      <c r="L10" s="319">
        <v>0</v>
      </c>
      <c r="M10" s="319">
        <v>0</v>
      </c>
      <c r="N10" s="319">
        <v>0</v>
      </c>
      <c r="O10" s="319">
        <v>55</v>
      </c>
      <c r="P10" s="687">
        <v>17</v>
      </c>
      <c r="Q10" s="687"/>
      <c r="R10" s="394">
        <v>2017</v>
      </c>
      <c r="S10" s="698">
        <v>0</v>
      </c>
      <c r="T10" s="697"/>
      <c r="U10" s="687">
        <v>3</v>
      </c>
      <c r="V10" s="687"/>
      <c r="W10" s="687">
        <v>0</v>
      </c>
      <c r="X10" s="687"/>
      <c r="Y10" s="195">
        <v>0</v>
      </c>
      <c r="Z10" s="195">
        <v>2</v>
      </c>
      <c r="AA10" s="195">
        <v>16</v>
      </c>
      <c r="AB10" s="195">
        <v>47</v>
      </c>
      <c r="AC10" s="195">
        <v>0</v>
      </c>
      <c r="AD10" s="195">
        <v>0</v>
      </c>
      <c r="AE10" s="195">
        <v>0</v>
      </c>
      <c r="AF10" s="195">
        <v>1</v>
      </c>
      <c r="AG10" s="195">
        <v>0</v>
      </c>
      <c r="AH10" s="195">
        <v>0</v>
      </c>
    </row>
    <row r="11" spans="1:34" s="114" customFormat="1" ht="24.95" customHeight="1">
      <c r="A11" s="394">
        <v>2018</v>
      </c>
      <c r="B11" s="317">
        <v>2868</v>
      </c>
      <c r="C11" s="319">
        <v>20</v>
      </c>
      <c r="D11" s="319">
        <v>1348</v>
      </c>
      <c r="E11" s="319">
        <v>173</v>
      </c>
      <c r="F11" s="319">
        <v>840</v>
      </c>
      <c r="G11" s="319">
        <v>0</v>
      </c>
      <c r="H11" s="319">
        <v>276</v>
      </c>
      <c r="I11" s="319">
        <v>5</v>
      </c>
      <c r="J11" s="319">
        <v>2</v>
      </c>
      <c r="K11" s="319">
        <v>31</v>
      </c>
      <c r="L11" s="319">
        <v>0</v>
      </c>
      <c r="M11" s="319">
        <v>0</v>
      </c>
      <c r="N11" s="319">
        <v>0</v>
      </c>
      <c r="O11" s="319">
        <v>87</v>
      </c>
      <c r="P11" s="687">
        <v>17</v>
      </c>
      <c r="Q11" s="687"/>
      <c r="R11" s="394">
        <v>2018</v>
      </c>
      <c r="S11" s="699">
        <v>0</v>
      </c>
      <c r="T11" s="700"/>
      <c r="U11" s="687">
        <v>5</v>
      </c>
      <c r="V11" s="687"/>
      <c r="W11" s="687">
        <v>2</v>
      </c>
      <c r="X11" s="687"/>
      <c r="Y11" s="319">
        <v>0</v>
      </c>
      <c r="Z11" s="319">
        <v>2</v>
      </c>
      <c r="AA11" s="319">
        <v>15</v>
      </c>
      <c r="AB11" s="319">
        <v>43</v>
      </c>
      <c r="AC11" s="319">
        <v>0</v>
      </c>
      <c r="AD11" s="319">
        <v>0</v>
      </c>
      <c r="AE11" s="319">
        <v>0</v>
      </c>
      <c r="AF11" s="319">
        <v>1</v>
      </c>
      <c r="AG11" s="488">
        <v>0</v>
      </c>
      <c r="AH11" s="488">
        <v>1</v>
      </c>
    </row>
    <row r="12" spans="1:34" ht="24.95" customHeight="1">
      <c r="A12" s="394">
        <v>2019</v>
      </c>
      <c r="B12" s="320">
        <v>3143</v>
      </c>
      <c r="C12" s="319">
        <v>19</v>
      </c>
      <c r="D12" s="319">
        <v>1486</v>
      </c>
      <c r="E12" s="319">
        <v>209</v>
      </c>
      <c r="F12" s="319">
        <v>906</v>
      </c>
      <c r="G12" s="319" t="s">
        <v>110</v>
      </c>
      <c r="H12" s="319">
        <v>288</v>
      </c>
      <c r="I12" s="319">
        <v>6</v>
      </c>
      <c r="J12" s="319">
        <v>2</v>
      </c>
      <c r="K12" s="319">
        <v>47</v>
      </c>
      <c r="L12" s="319">
        <v>0</v>
      </c>
      <c r="M12" s="319">
        <v>0</v>
      </c>
      <c r="N12" s="319">
        <v>0</v>
      </c>
      <c r="O12" s="319">
        <v>86</v>
      </c>
      <c r="P12" s="687">
        <v>18</v>
      </c>
      <c r="Q12" s="687"/>
      <c r="R12" s="394">
        <v>2019</v>
      </c>
      <c r="S12" s="696">
        <v>0</v>
      </c>
      <c r="T12" s="697"/>
      <c r="U12" s="687">
        <v>7</v>
      </c>
      <c r="V12" s="687"/>
      <c r="W12" s="687">
        <v>3</v>
      </c>
      <c r="X12" s="687"/>
      <c r="Y12" s="195">
        <v>0</v>
      </c>
      <c r="Z12" s="195">
        <v>2</v>
      </c>
      <c r="AA12" s="195">
        <v>17</v>
      </c>
      <c r="AB12" s="195">
        <v>46</v>
      </c>
      <c r="AC12" s="195">
        <v>0</v>
      </c>
      <c r="AD12" s="195">
        <v>0</v>
      </c>
      <c r="AE12" s="195">
        <v>0</v>
      </c>
      <c r="AF12" s="195">
        <v>1</v>
      </c>
      <c r="AG12" s="195">
        <v>0</v>
      </c>
      <c r="AH12" s="195">
        <v>1</v>
      </c>
    </row>
    <row r="13" spans="1:34" ht="24.95" customHeight="1">
      <c r="A13" s="394">
        <v>2020</v>
      </c>
      <c r="B13" s="317">
        <v>3372</v>
      </c>
      <c r="C13" s="319">
        <v>20</v>
      </c>
      <c r="D13" s="319">
        <v>1591</v>
      </c>
      <c r="E13" s="319">
        <v>219</v>
      </c>
      <c r="F13" s="319">
        <v>994</v>
      </c>
      <c r="G13" s="319">
        <v>0</v>
      </c>
      <c r="H13" s="319">
        <v>308</v>
      </c>
      <c r="I13" s="319">
        <v>5</v>
      </c>
      <c r="J13" s="319">
        <v>3</v>
      </c>
      <c r="K13" s="319">
        <v>43</v>
      </c>
      <c r="L13" s="319">
        <v>0</v>
      </c>
      <c r="M13" s="319">
        <v>0</v>
      </c>
      <c r="N13" s="319">
        <v>0</v>
      </c>
      <c r="O13" s="319">
        <v>95</v>
      </c>
      <c r="P13" s="687">
        <v>18</v>
      </c>
      <c r="Q13" s="687"/>
      <c r="R13" s="394">
        <v>2020</v>
      </c>
      <c r="S13" s="687">
        <v>0</v>
      </c>
      <c r="T13" s="687"/>
      <c r="U13" s="687">
        <v>7</v>
      </c>
      <c r="V13" s="687"/>
      <c r="W13" s="687">
        <v>2</v>
      </c>
      <c r="X13" s="687"/>
      <c r="Y13" s="488">
        <v>0</v>
      </c>
      <c r="Z13" s="488">
        <v>2</v>
      </c>
      <c r="AA13" s="488">
        <v>17</v>
      </c>
      <c r="AB13" s="488">
        <v>46</v>
      </c>
      <c r="AC13" s="488">
        <v>0</v>
      </c>
      <c r="AD13" s="488">
        <v>0</v>
      </c>
      <c r="AE13" s="488">
        <v>0</v>
      </c>
      <c r="AF13" s="488">
        <v>1</v>
      </c>
      <c r="AG13" s="488">
        <v>0</v>
      </c>
      <c r="AH13" s="488">
        <v>1</v>
      </c>
    </row>
    <row r="14" spans="1:34" ht="35.1" customHeight="1">
      <c r="A14" s="397">
        <v>2021</v>
      </c>
      <c r="B14" s="468">
        <v>3584</v>
      </c>
      <c r="C14" s="486">
        <v>20</v>
      </c>
      <c r="D14" s="486">
        <v>1677</v>
      </c>
      <c r="E14" s="486">
        <v>252</v>
      </c>
      <c r="F14" s="486">
        <v>1091</v>
      </c>
      <c r="G14" s="486">
        <v>0</v>
      </c>
      <c r="H14" s="486">
        <v>287</v>
      </c>
      <c r="I14" s="486">
        <v>6</v>
      </c>
      <c r="J14" s="486">
        <v>2</v>
      </c>
      <c r="K14" s="486">
        <v>59</v>
      </c>
      <c r="L14" s="486">
        <v>0</v>
      </c>
      <c r="M14" s="486">
        <v>0</v>
      </c>
      <c r="N14" s="486">
        <v>0</v>
      </c>
      <c r="O14" s="486">
        <v>95</v>
      </c>
      <c r="P14" s="686">
        <v>14</v>
      </c>
      <c r="Q14" s="686"/>
      <c r="R14" s="397">
        <v>2021</v>
      </c>
      <c r="S14" s="685">
        <v>0</v>
      </c>
      <c r="T14" s="686"/>
      <c r="U14" s="686">
        <v>6</v>
      </c>
      <c r="V14" s="686"/>
      <c r="W14" s="686">
        <v>2</v>
      </c>
      <c r="X14" s="686"/>
      <c r="Y14" s="489">
        <v>0</v>
      </c>
      <c r="Z14" s="489">
        <v>2</v>
      </c>
      <c r="AA14" s="489">
        <v>19</v>
      </c>
      <c r="AB14" s="489">
        <v>50</v>
      </c>
      <c r="AC14" s="489">
        <v>0</v>
      </c>
      <c r="AD14" s="489">
        <v>0</v>
      </c>
      <c r="AE14" s="489">
        <v>0</v>
      </c>
      <c r="AF14" s="489">
        <v>1</v>
      </c>
      <c r="AG14" s="489"/>
      <c r="AH14" s="489">
        <v>1</v>
      </c>
    </row>
    <row r="15" spans="1:34" s="130" customFormat="1" ht="13.5" customHeight="1">
      <c r="A15" s="487" t="s">
        <v>521</v>
      </c>
      <c r="B15" s="260"/>
      <c r="C15" s="260"/>
      <c r="D15" s="260"/>
      <c r="E15" s="260"/>
      <c r="F15" s="260"/>
      <c r="G15" s="260"/>
      <c r="H15" s="260"/>
      <c r="I15" s="260"/>
      <c r="J15" s="683" t="s">
        <v>138</v>
      </c>
      <c r="K15" s="683"/>
      <c r="L15" s="683"/>
      <c r="M15" s="683"/>
      <c r="N15" s="683"/>
      <c r="O15" s="683"/>
      <c r="P15" s="683"/>
      <c r="Q15" s="683"/>
      <c r="R15" s="487" t="s">
        <v>521</v>
      </c>
      <c r="AA15" s="684" t="s">
        <v>522</v>
      </c>
      <c r="AB15" s="684"/>
      <c r="AC15" s="684"/>
      <c r="AD15" s="684"/>
      <c r="AE15" s="684"/>
      <c r="AF15" s="684"/>
      <c r="AG15" s="684"/>
    </row>
    <row r="16" spans="1:34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</sheetData>
  <mergeCells count="38">
    <mergeCell ref="P10:Q10"/>
    <mergeCell ref="P12:Q12"/>
    <mergeCell ref="A2:I2"/>
    <mergeCell ref="P11:Q11"/>
    <mergeCell ref="P14:Q14"/>
    <mergeCell ref="P13:Q13"/>
    <mergeCell ref="A1:B1"/>
    <mergeCell ref="R2:Z2"/>
    <mergeCell ref="S12:T12"/>
    <mergeCell ref="U12:V12"/>
    <mergeCell ref="W12:X12"/>
    <mergeCell ref="S10:T10"/>
    <mergeCell ref="U10:V10"/>
    <mergeCell ref="W10:X10"/>
    <mergeCell ref="S11:T11"/>
    <mergeCell ref="U11:V11"/>
    <mergeCell ref="W11:X11"/>
    <mergeCell ref="S5:X6"/>
    <mergeCell ref="S8:T8"/>
    <mergeCell ref="U8:V8"/>
    <mergeCell ref="W8:X8"/>
    <mergeCell ref="S9:T9"/>
    <mergeCell ref="AA2:AH2"/>
    <mergeCell ref="R1:S1"/>
    <mergeCell ref="J15:Q15"/>
    <mergeCell ref="AA15:AG15"/>
    <mergeCell ref="S14:T14"/>
    <mergeCell ref="U14:V14"/>
    <mergeCell ref="W14:X14"/>
    <mergeCell ref="S13:T13"/>
    <mergeCell ref="U13:V13"/>
    <mergeCell ref="W13:X13"/>
    <mergeCell ref="U9:V9"/>
    <mergeCell ref="W9:X9"/>
    <mergeCell ref="J2:Q2"/>
    <mergeCell ref="L5:Q6"/>
    <mergeCell ref="P7:Q8"/>
    <mergeCell ref="P9:Q9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3" manualBreakCount="3">
    <brk id="9" max="1048575" man="1"/>
    <brk id="17" max="1048575" man="1"/>
    <brk id="26" max="1048575" man="1"/>
  </colBreaks>
  <ignoredErrors>
    <ignoredError sqref="C13:F13 H13:Q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E22" sqref="E22"/>
    </sheetView>
  </sheetViews>
  <sheetFormatPr defaultRowHeight="12"/>
  <cols>
    <col min="1" max="1" width="6.28515625" style="25" customWidth="1"/>
    <col min="2" max="4" width="25.7109375" style="25" customWidth="1"/>
    <col min="5" max="5" width="30.7109375" style="25" customWidth="1"/>
    <col min="6" max="9" width="26.7109375" style="25" customWidth="1"/>
    <col min="10" max="16384" width="9.140625" style="25"/>
  </cols>
  <sheetData>
    <row r="1" spans="1:10" ht="24.95" customHeight="1">
      <c r="A1" s="497" t="s">
        <v>211</v>
      </c>
      <c r="B1" s="497"/>
    </row>
    <row r="2" spans="1:10" s="115" customFormat="1" ht="24.95" customHeight="1">
      <c r="A2" s="490" t="s">
        <v>139</v>
      </c>
      <c r="B2" s="490"/>
      <c r="C2" s="490"/>
      <c r="D2" s="490"/>
      <c r="E2" s="490"/>
      <c r="F2" s="491" t="s">
        <v>241</v>
      </c>
      <c r="G2" s="491"/>
      <c r="H2" s="491"/>
      <c r="I2" s="491"/>
    </row>
    <row r="3" spans="1:10" s="115" customFormat="1" ht="23.1" customHeight="1">
      <c r="A3" s="501"/>
      <c r="B3" s="501"/>
      <c r="C3" s="501"/>
      <c r="D3" s="501"/>
      <c r="E3" s="501"/>
      <c r="F3" s="501"/>
    </row>
    <row r="4" spans="1:10" s="215" customFormat="1" ht="15" customHeight="1" thickBot="1">
      <c r="A4" s="214" t="s">
        <v>239</v>
      </c>
      <c r="D4" s="216"/>
      <c r="F4" s="217"/>
      <c r="I4" s="215" t="s">
        <v>240</v>
      </c>
    </row>
    <row r="5" spans="1:10" s="121" customFormat="1" ht="60">
      <c r="A5" s="210" t="s">
        <v>225</v>
      </c>
      <c r="B5" s="211" t="s">
        <v>221</v>
      </c>
      <c r="C5" s="211" t="s">
        <v>224</v>
      </c>
      <c r="D5" s="211" t="s">
        <v>222</v>
      </c>
      <c r="E5" s="212" t="s">
        <v>226</v>
      </c>
      <c r="F5" s="213" t="s">
        <v>227</v>
      </c>
      <c r="G5" s="211" t="s">
        <v>223</v>
      </c>
      <c r="H5" s="211" t="s">
        <v>228</v>
      </c>
      <c r="I5" s="212" t="s">
        <v>229</v>
      </c>
      <c r="J5" s="201"/>
    </row>
    <row r="6" spans="1:10" s="121" customFormat="1" ht="24.95" customHeight="1">
      <c r="A6" s="202">
        <v>2016</v>
      </c>
      <c r="B6" s="204">
        <v>45692</v>
      </c>
      <c r="C6" s="205">
        <v>32136</v>
      </c>
      <c r="D6" s="205">
        <v>23048</v>
      </c>
      <c r="E6" s="205">
        <v>1047</v>
      </c>
      <c r="F6" s="205">
        <v>8041</v>
      </c>
      <c r="G6" s="205">
        <v>40683</v>
      </c>
      <c r="H6" s="205">
        <v>22435</v>
      </c>
      <c r="I6" s="205">
        <f t="shared" ref="I6:I11" si="0">H6/G6*100</f>
        <v>55.145884030184597</v>
      </c>
    </row>
    <row r="7" spans="1:10" s="121" customFormat="1" ht="24.95" customHeight="1">
      <c r="A7" s="202">
        <v>2017</v>
      </c>
      <c r="B7" s="205">
        <v>48326</v>
      </c>
      <c r="C7" s="205">
        <v>36952</v>
      </c>
      <c r="D7" s="205">
        <v>25809</v>
      </c>
      <c r="E7" s="205">
        <v>1403</v>
      </c>
      <c r="F7" s="205">
        <v>9740</v>
      </c>
      <c r="G7" s="205">
        <v>44119</v>
      </c>
      <c r="H7" s="205">
        <v>25045</v>
      </c>
      <c r="I7" s="205">
        <f t="shared" si="0"/>
        <v>56.766925814275027</v>
      </c>
    </row>
    <row r="8" spans="1:10" s="121" customFormat="1" ht="24.95" customHeight="1">
      <c r="A8" s="202">
        <v>2018</v>
      </c>
      <c r="B8" s="204">
        <v>52942</v>
      </c>
      <c r="C8" s="205">
        <v>39128</v>
      </c>
      <c r="D8" s="205">
        <v>27177</v>
      </c>
      <c r="E8" s="205">
        <v>1592</v>
      </c>
      <c r="F8" s="205">
        <v>10359</v>
      </c>
      <c r="G8" s="205">
        <v>45864</v>
      </c>
      <c r="H8" s="205">
        <v>26241</v>
      </c>
      <c r="I8" s="205">
        <f t="shared" si="0"/>
        <v>57.214809000523282</v>
      </c>
    </row>
    <row r="9" spans="1:10" s="121" customFormat="1" ht="24.95" customHeight="1">
      <c r="A9" s="202">
        <v>2019</v>
      </c>
      <c r="B9" s="204">
        <v>53024</v>
      </c>
      <c r="C9" s="205">
        <v>40151</v>
      </c>
      <c r="D9" s="205">
        <v>27924</v>
      </c>
      <c r="E9" s="205">
        <v>1700</v>
      </c>
      <c r="F9" s="205">
        <v>10527</v>
      </c>
      <c r="G9" s="205">
        <v>46928</v>
      </c>
      <c r="H9" s="205">
        <v>26891</v>
      </c>
      <c r="I9" s="205">
        <f t="shared" si="0"/>
        <v>57.302676440504605</v>
      </c>
    </row>
    <row r="10" spans="1:10" s="121" customFormat="1" ht="24.95" customHeight="1">
      <c r="A10" s="202">
        <v>2020</v>
      </c>
      <c r="B10" s="204">
        <v>54524</v>
      </c>
      <c r="C10" s="205">
        <v>40315</v>
      </c>
      <c r="D10" s="205">
        <v>28208</v>
      </c>
      <c r="E10" s="205">
        <v>1732</v>
      </c>
      <c r="F10" s="205">
        <v>10375</v>
      </c>
      <c r="G10" s="205">
        <v>48497</v>
      </c>
      <c r="H10" s="205">
        <v>27419</v>
      </c>
      <c r="I10" s="205">
        <f t="shared" si="0"/>
        <v>56.537517784605228</v>
      </c>
    </row>
    <row r="11" spans="1:10" s="121" customFormat="1" ht="35.1" customHeight="1">
      <c r="A11" s="203">
        <v>2021</v>
      </c>
      <c r="B11" s="206">
        <v>54339</v>
      </c>
      <c r="C11" s="206">
        <v>42220</v>
      </c>
      <c r="D11" s="206">
        <v>30185</v>
      </c>
      <c r="E11" s="206">
        <v>1886</v>
      </c>
      <c r="F11" s="206">
        <v>10149</v>
      </c>
      <c r="G11" s="206">
        <v>50270</v>
      </c>
      <c r="H11" s="206">
        <v>29231</v>
      </c>
      <c r="I11" s="206">
        <f t="shared" si="0"/>
        <v>58.148000795703204</v>
      </c>
    </row>
    <row r="12" spans="1:10" s="199" customFormat="1" ht="13.5" customHeight="1">
      <c r="A12" s="500" t="s">
        <v>232</v>
      </c>
      <c r="B12" s="500"/>
      <c r="C12" s="500"/>
      <c r="D12" s="500"/>
      <c r="E12" s="500"/>
      <c r="F12" s="500"/>
      <c r="G12" s="500"/>
      <c r="H12" s="500"/>
      <c r="I12" s="500"/>
    </row>
    <row r="13" spans="1:10" s="199" customFormat="1" ht="13.5" customHeight="1">
      <c r="A13" s="498" t="s">
        <v>233</v>
      </c>
      <c r="B13" s="498"/>
      <c r="C13" s="498"/>
      <c r="D13" s="498"/>
      <c r="E13" s="498"/>
      <c r="F13" s="209"/>
      <c r="G13" s="209"/>
      <c r="H13" s="209"/>
      <c r="I13" s="209"/>
    </row>
    <row r="14" spans="1:10" s="199" customFormat="1" ht="13.5" customHeight="1">
      <c r="A14" s="498" t="s">
        <v>234</v>
      </c>
      <c r="B14" s="498"/>
      <c r="C14" s="498"/>
      <c r="D14" s="498"/>
      <c r="E14" s="498"/>
      <c r="F14" s="209"/>
      <c r="G14" s="209"/>
      <c r="H14" s="209"/>
      <c r="I14" s="209"/>
    </row>
    <row r="15" spans="1:10" s="199" customFormat="1" ht="13.5" customHeight="1">
      <c r="A15" s="199" t="s">
        <v>235</v>
      </c>
      <c r="B15" s="209"/>
      <c r="C15" s="209"/>
      <c r="D15" s="209"/>
      <c r="E15" s="209"/>
      <c r="F15" s="209"/>
      <c r="G15" s="209"/>
      <c r="H15" s="209"/>
      <c r="I15" s="209"/>
    </row>
    <row r="16" spans="1:10" s="199" customFormat="1" ht="13.5" customHeight="1">
      <c r="A16" s="498" t="s">
        <v>236</v>
      </c>
      <c r="B16" s="498"/>
      <c r="C16" s="498"/>
      <c r="D16" s="498"/>
      <c r="E16" s="498"/>
      <c r="F16" s="209"/>
      <c r="G16" s="209"/>
      <c r="H16" s="209"/>
      <c r="I16" s="209"/>
    </row>
    <row r="17" spans="1:9" s="199" customFormat="1" ht="13.5" customHeight="1">
      <c r="A17" s="498" t="s">
        <v>237</v>
      </c>
      <c r="B17" s="498"/>
      <c r="C17" s="498"/>
      <c r="D17" s="498"/>
      <c r="E17" s="498"/>
      <c r="F17" s="209"/>
      <c r="G17" s="209"/>
      <c r="H17" s="209"/>
      <c r="I17" s="209"/>
    </row>
    <row r="18" spans="1:9" s="199" customFormat="1" ht="13.5" customHeight="1">
      <c r="A18" s="498" t="s">
        <v>238</v>
      </c>
      <c r="B18" s="498"/>
      <c r="C18" s="498"/>
      <c r="D18" s="498"/>
      <c r="E18" s="498"/>
      <c r="F18" s="209"/>
      <c r="G18" s="209"/>
      <c r="H18" s="209"/>
      <c r="I18" s="209"/>
    </row>
    <row r="19" spans="1:9" s="199" customFormat="1" ht="12" customHeight="1">
      <c r="A19" s="207" t="s">
        <v>230</v>
      </c>
      <c r="B19" s="208"/>
      <c r="C19" s="208"/>
      <c r="D19" s="208"/>
      <c r="E19" s="208"/>
      <c r="F19" s="499" t="s">
        <v>231</v>
      </c>
      <c r="G19" s="499"/>
      <c r="H19" s="499"/>
      <c r="I19" s="499"/>
    </row>
  </sheetData>
  <mergeCells count="12">
    <mergeCell ref="A18:E18"/>
    <mergeCell ref="F19:I19"/>
    <mergeCell ref="A1:B1"/>
    <mergeCell ref="A13:E13"/>
    <mergeCell ref="A14:E14"/>
    <mergeCell ref="A16:E16"/>
    <mergeCell ref="A17:E17"/>
    <mergeCell ref="A12:E12"/>
    <mergeCell ref="F12:I12"/>
    <mergeCell ref="A2:E2"/>
    <mergeCell ref="F2:I2"/>
    <mergeCell ref="A3:F3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2" fitToHeight="0" orientation="portrait" r:id="rId1"/>
  <headerFooter alignWithMargins="0"/>
  <colBreaks count="1" manualBreakCount="1">
    <brk id="5" max="1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Normal="100" zoomScaleSheetLayoutView="100" workbookViewId="0">
      <selection activeCell="K20" sqref="K20"/>
    </sheetView>
  </sheetViews>
  <sheetFormatPr defaultRowHeight="12"/>
  <cols>
    <col min="1" max="1" width="13.7109375" style="25" customWidth="1"/>
    <col min="2" max="2" width="9.42578125" style="25" customWidth="1"/>
    <col min="3" max="3" width="8.7109375" style="25" customWidth="1"/>
    <col min="4" max="4" width="8.42578125" style="25" bestFit="1" customWidth="1"/>
    <col min="5" max="5" width="6.7109375" style="25" bestFit="1" customWidth="1"/>
    <col min="6" max="7" width="8.42578125" style="25" bestFit="1" customWidth="1"/>
    <col min="8" max="11" width="9.42578125" style="25" bestFit="1" customWidth="1"/>
    <col min="12" max="12" width="10.7109375" style="26" customWidth="1"/>
    <col min="13" max="13" width="11.5703125" style="25" customWidth="1"/>
    <col min="14" max="14" width="12.85546875" style="25" customWidth="1"/>
    <col min="15" max="16384" width="9.140625" style="25"/>
  </cols>
  <sheetData>
    <row r="1" spans="1:14" ht="24.95" customHeight="1">
      <c r="A1" s="497" t="s">
        <v>211</v>
      </c>
      <c r="B1" s="497"/>
    </row>
    <row r="2" spans="1:14" s="115" customFormat="1" ht="24.95" customHeight="1">
      <c r="A2" s="490" t="s">
        <v>153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116"/>
      <c r="N2" s="116"/>
    </row>
    <row r="3" spans="1:14" s="115" customFormat="1" ht="24.95" customHeight="1">
      <c r="A3" s="491" t="s">
        <v>11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116"/>
      <c r="N3" s="116"/>
    </row>
    <row r="4" spans="1:14" s="115" customFormat="1" ht="23.1" customHeight="1">
      <c r="A4" s="218"/>
      <c r="B4" s="218"/>
      <c r="C4" s="218"/>
      <c r="D4" s="218"/>
      <c r="E4" s="218"/>
      <c r="F4" s="218"/>
      <c r="G4" s="218"/>
      <c r="H4" s="218"/>
      <c r="I4" s="219"/>
      <c r="J4" s="219"/>
      <c r="K4" s="219"/>
      <c r="L4" s="219"/>
      <c r="M4" s="116"/>
      <c r="N4" s="116"/>
    </row>
    <row r="5" spans="1:14" s="215" customFormat="1" ht="15" customHeight="1" thickBot="1">
      <c r="A5" s="214" t="s">
        <v>243</v>
      </c>
      <c r="L5" s="217" t="s">
        <v>244</v>
      </c>
    </row>
    <row r="6" spans="1:14" s="7" customFormat="1" ht="18" customHeight="1">
      <c r="A6" s="237" t="s">
        <v>215</v>
      </c>
      <c r="B6" s="237" t="s">
        <v>10</v>
      </c>
      <c r="C6" s="512">
        <v>2021</v>
      </c>
      <c r="D6" s="512">
        <v>2020</v>
      </c>
      <c r="E6" s="502">
        <v>2019</v>
      </c>
      <c r="F6" s="502">
        <v>2018</v>
      </c>
      <c r="G6" s="502">
        <v>2017</v>
      </c>
      <c r="H6" s="502" t="s">
        <v>242</v>
      </c>
      <c r="I6" s="502" t="s">
        <v>212</v>
      </c>
      <c r="J6" s="502" t="s">
        <v>150</v>
      </c>
      <c r="K6" s="506" t="s">
        <v>151</v>
      </c>
      <c r="L6" s="509" t="s">
        <v>155</v>
      </c>
    </row>
    <row r="7" spans="1:14" s="7" customFormat="1" ht="18" customHeight="1">
      <c r="A7" s="102"/>
      <c r="B7" s="142"/>
      <c r="C7" s="513"/>
      <c r="D7" s="513"/>
      <c r="E7" s="503"/>
      <c r="F7" s="503"/>
      <c r="G7" s="503"/>
      <c r="H7" s="503"/>
      <c r="I7" s="503"/>
      <c r="J7" s="503"/>
      <c r="K7" s="507"/>
      <c r="L7" s="510"/>
    </row>
    <row r="8" spans="1:14" s="7" customFormat="1" ht="18" customHeight="1">
      <c r="A8" s="103" t="s">
        <v>53</v>
      </c>
      <c r="B8" s="220" t="s">
        <v>52</v>
      </c>
      <c r="C8" s="514"/>
      <c r="D8" s="514"/>
      <c r="E8" s="504"/>
      <c r="F8" s="504"/>
      <c r="G8" s="504"/>
      <c r="H8" s="504"/>
      <c r="I8" s="504"/>
      <c r="J8" s="504"/>
      <c r="K8" s="508"/>
      <c r="L8" s="511"/>
    </row>
    <row r="9" spans="1:14" s="21" customFormat="1" ht="24.95" customHeight="1">
      <c r="A9" s="223">
        <v>2021</v>
      </c>
      <c r="B9" s="225">
        <v>54339</v>
      </c>
      <c r="C9" s="226">
        <v>200</v>
      </c>
      <c r="D9" s="226">
        <v>1675</v>
      </c>
      <c r="E9" s="226">
        <v>345</v>
      </c>
      <c r="F9" s="226">
        <v>3021</v>
      </c>
      <c r="G9" s="226">
        <v>3533</v>
      </c>
      <c r="H9" s="226">
        <v>14706</v>
      </c>
      <c r="I9" s="227">
        <v>5596</v>
      </c>
      <c r="J9" s="228">
        <v>9630</v>
      </c>
      <c r="K9" s="228">
        <v>4291</v>
      </c>
      <c r="L9" s="227">
        <v>11342</v>
      </c>
    </row>
    <row r="10" spans="1:14" s="22" customFormat="1" ht="24.95" customHeight="1">
      <c r="A10" s="102" t="s">
        <v>54</v>
      </c>
      <c r="B10" s="229">
        <v>24253</v>
      </c>
      <c r="C10" s="230">
        <v>195</v>
      </c>
      <c r="D10" s="230">
        <v>194</v>
      </c>
      <c r="E10" s="230">
        <v>197</v>
      </c>
      <c r="F10" s="230">
        <v>248</v>
      </c>
      <c r="G10" s="230">
        <v>268</v>
      </c>
      <c r="H10" s="230">
        <v>1744</v>
      </c>
      <c r="I10" s="230">
        <v>2387</v>
      </c>
      <c r="J10" s="230">
        <v>4631</v>
      </c>
      <c r="K10" s="230">
        <v>3122</v>
      </c>
      <c r="L10" s="236">
        <v>11267</v>
      </c>
    </row>
    <row r="11" spans="1:14" s="22" customFormat="1" ht="24.95" customHeight="1">
      <c r="A11" s="102" t="s">
        <v>55</v>
      </c>
      <c r="B11" s="229">
        <v>28626</v>
      </c>
      <c r="C11" s="230">
        <v>0</v>
      </c>
      <c r="D11" s="230">
        <v>1478</v>
      </c>
      <c r="E11" s="230">
        <v>133</v>
      </c>
      <c r="F11" s="230">
        <v>2762</v>
      </c>
      <c r="G11" s="230">
        <v>3258</v>
      </c>
      <c r="H11" s="230">
        <v>12490</v>
      </c>
      <c r="I11" s="230">
        <v>2960</v>
      </c>
      <c r="J11" s="230">
        <v>4665</v>
      </c>
      <c r="K11" s="230">
        <v>880</v>
      </c>
      <c r="L11" s="230">
        <v>0</v>
      </c>
    </row>
    <row r="12" spans="1:14" s="22" customFormat="1" ht="24.95" customHeight="1">
      <c r="A12" s="102" t="s">
        <v>57</v>
      </c>
      <c r="B12" s="229">
        <v>478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230">
        <v>89</v>
      </c>
      <c r="I12" s="230">
        <v>31</v>
      </c>
      <c r="J12" s="230">
        <v>136</v>
      </c>
      <c r="K12" s="230">
        <v>222</v>
      </c>
      <c r="L12" s="230">
        <v>0</v>
      </c>
    </row>
    <row r="13" spans="1:14" s="22" customFormat="1" ht="24.95" customHeight="1">
      <c r="A13" s="102" t="s">
        <v>58</v>
      </c>
      <c r="B13" s="229">
        <v>512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320</v>
      </c>
      <c r="I13" s="230">
        <v>148</v>
      </c>
      <c r="J13" s="230">
        <v>44</v>
      </c>
      <c r="K13" s="230">
        <v>0</v>
      </c>
      <c r="L13" s="230">
        <v>0</v>
      </c>
    </row>
    <row r="14" spans="1:14" s="22" customFormat="1" ht="24.95" customHeight="1">
      <c r="A14" s="224" t="s">
        <v>245</v>
      </c>
      <c r="B14" s="231">
        <v>470</v>
      </c>
      <c r="C14" s="232">
        <v>5</v>
      </c>
      <c r="D14" s="232">
        <v>0</v>
      </c>
      <c r="E14" s="232">
        <v>15</v>
      </c>
      <c r="F14" s="232">
        <v>11</v>
      </c>
      <c r="G14" s="232">
        <v>7</v>
      </c>
      <c r="H14" s="232">
        <v>63</v>
      </c>
      <c r="I14" s="232">
        <v>70</v>
      </c>
      <c r="J14" s="232">
        <v>154</v>
      </c>
      <c r="K14" s="232">
        <v>67</v>
      </c>
      <c r="L14" s="232">
        <v>75</v>
      </c>
    </row>
    <row r="15" spans="1:14" s="233" customFormat="1" ht="13.5" customHeight="1">
      <c r="A15" s="183" t="s">
        <v>246</v>
      </c>
      <c r="B15" s="183"/>
      <c r="C15" s="183"/>
      <c r="D15" s="183"/>
      <c r="E15" s="183"/>
      <c r="F15" s="183"/>
      <c r="G15" s="183"/>
      <c r="H15" s="183"/>
      <c r="I15" s="505"/>
      <c r="J15" s="505"/>
      <c r="K15" s="505"/>
      <c r="L15" s="505"/>
    </row>
    <row r="16" spans="1:14" s="233" customFormat="1" ht="13.5" customHeight="1">
      <c r="A16" s="234" t="s">
        <v>247</v>
      </c>
      <c r="I16" s="505" t="s">
        <v>248</v>
      </c>
      <c r="J16" s="505"/>
      <c r="K16" s="505"/>
      <c r="L16" s="505"/>
      <c r="N16" s="235"/>
    </row>
  </sheetData>
  <mergeCells count="15">
    <mergeCell ref="H6:H8"/>
    <mergeCell ref="A2:L2"/>
    <mergeCell ref="A1:B1"/>
    <mergeCell ref="A3:L3"/>
    <mergeCell ref="I16:L16"/>
    <mergeCell ref="I15:L15"/>
    <mergeCell ref="K6:K8"/>
    <mergeCell ref="L6:L8"/>
    <mergeCell ref="I6:I8"/>
    <mergeCell ref="J6:J8"/>
    <mergeCell ref="C6:C8"/>
    <mergeCell ref="D6:D8"/>
    <mergeCell ref="E6:E8"/>
    <mergeCell ref="F6:F8"/>
    <mergeCell ref="G6:G8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H15" sqref="H15"/>
    </sheetView>
  </sheetViews>
  <sheetFormatPr defaultRowHeight="12"/>
  <cols>
    <col min="1" max="1" width="13.7109375" style="25" customWidth="1"/>
    <col min="2" max="7" width="15.7109375" style="25" customWidth="1"/>
    <col min="8" max="8" width="11.5703125" style="25" customWidth="1"/>
    <col min="9" max="9" width="12.85546875" style="25" customWidth="1"/>
    <col min="10" max="16384" width="9.140625" style="25"/>
  </cols>
  <sheetData>
    <row r="1" spans="1:7" ht="24.95" customHeight="1">
      <c r="A1" s="497" t="s">
        <v>211</v>
      </c>
      <c r="B1" s="497"/>
    </row>
    <row r="2" spans="1:7" s="117" customFormat="1" ht="24.95" customHeight="1">
      <c r="A2" s="490" t="s">
        <v>152</v>
      </c>
      <c r="B2" s="490"/>
      <c r="C2" s="490"/>
      <c r="D2" s="490"/>
      <c r="E2" s="490"/>
      <c r="F2" s="490"/>
      <c r="G2" s="490"/>
    </row>
    <row r="3" spans="1:7" s="117" customFormat="1" ht="24.95" customHeight="1">
      <c r="A3" s="491" t="s">
        <v>249</v>
      </c>
      <c r="B3" s="491"/>
      <c r="C3" s="491"/>
      <c r="D3" s="491"/>
      <c r="E3" s="491"/>
      <c r="F3" s="491"/>
      <c r="G3" s="491"/>
    </row>
    <row r="4" spans="1:7" s="117" customFormat="1" ht="23.1" customHeight="1">
      <c r="A4" s="138"/>
      <c r="B4" s="138"/>
      <c r="C4" s="138"/>
      <c r="D4" s="138"/>
      <c r="E4" s="138"/>
      <c r="F4" s="138"/>
      <c r="G4" s="138"/>
    </row>
    <row r="5" spans="1:7" s="5" customFormat="1" ht="15" customHeight="1" thickBot="1">
      <c r="A5" s="214" t="s">
        <v>243</v>
      </c>
      <c r="E5" s="6"/>
      <c r="G5" s="217" t="s">
        <v>244</v>
      </c>
    </row>
    <row r="6" spans="1:7" s="7" customFormat="1" ht="18" customHeight="1">
      <c r="A6" s="237" t="s">
        <v>148</v>
      </c>
      <c r="B6" s="238" t="s">
        <v>59</v>
      </c>
      <c r="C6" s="238" t="s">
        <v>54</v>
      </c>
      <c r="D6" s="238" t="s">
        <v>60</v>
      </c>
      <c r="E6" s="239" t="s">
        <v>57</v>
      </c>
      <c r="F6" s="240" t="s">
        <v>58</v>
      </c>
      <c r="G6" s="240" t="s">
        <v>61</v>
      </c>
    </row>
    <row r="7" spans="1:7" s="7" customFormat="1" ht="18" customHeight="1">
      <c r="A7" s="102"/>
      <c r="B7" s="145"/>
      <c r="C7" s="145"/>
      <c r="D7" s="145"/>
      <c r="E7" s="141"/>
      <c r="F7" s="145"/>
      <c r="G7" s="241" t="s">
        <v>175</v>
      </c>
    </row>
    <row r="8" spans="1:7" s="7" customFormat="1" ht="24">
      <c r="A8" s="103" t="s">
        <v>149</v>
      </c>
      <c r="B8" s="144" t="s">
        <v>52</v>
      </c>
      <c r="C8" s="144" t="s">
        <v>177</v>
      </c>
      <c r="D8" s="144" t="s">
        <v>56</v>
      </c>
      <c r="E8" s="143" t="s">
        <v>178</v>
      </c>
      <c r="F8" s="220" t="s">
        <v>174</v>
      </c>
      <c r="G8" s="242" t="s">
        <v>176</v>
      </c>
    </row>
    <row r="9" spans="1:7" s="105" customFormat="1" ht="12" hidden="1" customHeight="1">
      <c r="A9" s="104">
        <v>2005</v>
      </c>
      <c r="B9" s="140">
        <v>32080</v>
      </c>
      <c r="C9" s="139">
        <v>24716</v>
      </c>
      <c r="D9" s="139">
        <v>6620</v>
      </c>
      <c r="E9" s="139">
        <v>373</v>
      </c>
      <c r="F9" s="139">
        <v>28</v>
      </c>
      <c r="G9" s="139">
        <v>343</v>
      </c>
    </row>
    <row r="10" spans="1:7" s="21" customFormat="1" ht="11.25" hidden="1" customHeight="1">
      <c r="A10" s="106">
        <v>2010</v>
      </c>
      <c r="B10" s="140">
        <v>31024</v>
      </c>
      <c r="C10" s="139">
        <v>22352</v>
      </c>
      <c r="D10" s="139">
        <v>7931</v>
      </c>
      <c r="E10" s="139">
        <v>324</v>
      </c>
      <c r="F10" s="139">
        <v>127</v>
      </c>
      <c r="G10" s="139">
        <v>290</v>
      </c>
    </row>
    <row r="11" spans="1:7" s="22" customFormat="1" ht="11.25" hidden="1" customHeight="1">
      <c r="A11" s="106">
        <v>2015</v>
      </c>
      <c r="B11" s="140">
        <v>33177</v>
      </c>
      <c r="C11" s="139">
        <v>21475</v>
      </c>
      <c r="D11" s="139">
        <v>10724</v>
      </c>
      <c r="E11" s="139">
        <v>286</v>
      </c>
      <c r="F11" s="139">
        <v>348</v>
      </c>
      <c r="G11" s="139">
        <v>344</v>
      </c>
    </row>
    <row r="12" spans="1:7" s="22" customFormat="1" ht="24.95" customHeight="1">
      <c r="A12" s="243">
        <v>2016</v>
      </c>
      <c r="B12" s="246">
        <v>45692</v>
      </c>
      <c r="C12" s="194">
        <v>24519</v>
      </c>
      <c r="D12" s="194">
        <v>19780</v>
      </c>
      <c r="E12" s="194">
        <v>479</v>
      </c>
      <c r="F12" s="194">
        <v>522</v>
      </c>
      <c r="G12" s="194">
        <v>392</v>
      </c>
    </row>
    <row r="13" spans="1:7" s="22" customFormat="1" ht="24.95" customHeight="1">
      <c r="A13" s="243">
        <v>2017</v>
      </c>
      <c r="B13" s="246">
        <v>48326</v>
      </c>
      <c r="C13" s="194">
        <v>24589</v>
      </c>
      <c r="D13" s="194">
        <v>22308</v>
      </c>
      <c r="E13" s="194">
        <v>479</v>
      </c>
      <c r="F13" s="194">
        <v>522</v>
      </c>
      <c r="G13" s="194">
        <v>428</v>
      </c>
    </row>
    <row r="14" spans="1:7" s="22" customFormat="1" ht="24.95" customHeight="1">
      <c r="A14" s="243">
        <v>2018</v>
      </c>
      <c r="B14" s="246">
        <v>52942</v>
      </c>
      <c r="C14" s="194">
        <v>24531</v>
      </c>
      <c r="D14" s="194">
        <v>26977</v>
      </c>
      <c r="E14" s="194">
        <v>479</v>
      </c>
      <c r="F14" s="194">
        <v>52</v>
      </c>
      <c r="G14" s="194">
        <v>433</v>
      </c>
    </row>
    <row r="15" spans="1:7" s="21" customFormat="1" ht="24.95" customHeight="1">
      <c r="A15" s="243">
        <v>2019</v>
      </c>
      <c r="B15" s="246">
        <v>53024</v>
      </c>
      <c r="C15" s="194">
        <v>24423</v>
      </c>
      <c r="D15" s="194">
        <v>27149</v>
      </c>
      <c r="E15" s="194">
        <v>479</v>
      </c>
      <c r="F15" s="194">
        <v>522</v>
      </c>
      <c r="G15" s="194">
        <v>451</v>
      </c>
    </row>
    <row r="16" spans="1:7" s="21" customFormat="1" ht="24.95" customHeight="1">
      <c r="A16" s="243">
        <v>2020</v>
      </c>
      <c r="B16" s="246">
        <v>54524</v>
      </c>
      <c r="C16" s="194">
        <v>24431</v>
      </c>
      <c r="D16" s="194">
        <v>28627</v>
      </c>
      <c r="E16" s="194">
        <v>479</v>
      </c>
      <c r="F16" s="194">
        <v>522</v>
      </c>
      <c r="G16" s="194">
        <v>465</v>
      </c>
    </row>
    <row r="17" spans="1:7" s="21" customFormat="1" ht="35.1" customHeight="1">
      <c r="A17" s="255">
        <v>2021</v>
      </c>
      <c r="B17" s="256">
        <v>54339</v>
      </c>
      <c r="C17" s="257">
        <v>24253</v>
      </c>
      <c r="D17" s="257">
        <v>28626</v>
      </c>
      <c r="E17" s="258">
        <v>478</v>
      </c>
      <c r="F17" s="258">
        <v>512</v>
      </c>
      <c r="G17" s="258">
        <v>470</v>
      </c>
    </row>
    <row r="18" spans="1:7" s="22" customFormat="1" ht="24.95" customHeight="1">
      <c r="A18" s="244" t="s">
        <v>9</v>
      </c>
      <c r="B18" s="246">
        <v>205</v>
      </c>
      <c r="C18" s="248">
        <v>148</v>
      </c>
      <c r="D18" s="249">
        <v>0</v>
      </c>
      <c r="E18" s="250">
        <v>0</v>
      </c>
      <c r="F18" s="250">
        <v>37</v>
      </c>
      <c r="G18" s="230">
        <v>16</v>
      </c>
    </row>
    <row r="19" spans="1:7" s="22" customFormat="1" ht="24.95" customHeight="1">
      <c r="A19" s="244" t="s">
        <v>8</v>
      </c>
      <c r="B19" s="246">
        <v>5887</v>
      </c>
      <c r="C19" s="251">
        <v>3153</v>
      </c>
      <c r="D19" s="249">
        <v>2468</v>
      </c>
      <c r="E19" s="250">
        <v>8</v>
      </c>
      <c r="F19" s="250">
        <v>199</v>
      </c>
      <c r="G19" s="230">
        <v>59</v>
      </c>
    </row>
    <row r="20" spans="1:7" s="22" customFormat="1" ht="24.95" customHeight="1">
      <c r="A20" s="244" t="s">
        <v>7</v>
      </c>
      <c r="B20" s="246">
        <v>16344</v>
      </c>
      <c r="C20" s="251">
        <v>7519</v>
      </c>
      <c r="D20" s="249">
        <v>8431</v>
      </c>
      <c r="E20" s="250">
        <v>212</v>
      </c>
      <c r="F20" s="250">
        <v>90</v>
      </c>
      <c r="G20" s="230">
        <v>92</v>
      </c>
    </row>
    <row r="21" spans="1:7" s="22" customFormat="1" ht="24.95" customHeight="1">
      <c r="A21" s="244" t="s">
        <v>6</v>
      </c>
      <c r="B21" s="246">
        <v>25106</v>
      </c>
      <c r="C21" s="251">
        <v>7300</v>
      </c>
      <c r="D21" s="249">
        <v>17309</v>
      </c>
      <c r="E21" s="250">
        <v>213</v>
      </c>
      <c r="F21" s="250">
        <v>183</v>
      </c>
      <c r="G21" s="230">
        <v>101</v>
      </c>
    </row>
    <row r="22" spans="1:7" s="22" customFormat="1" ht="24.95" customHeight="1">
      <c r="A22" s="244" t="s">
        <v>5</v>
      </c>
      <c r="B22" s="246">
        <v>3492</v>
      </c>
      <c r="C22" s="251">
        <v>3393</v>
      </c>
      <c r="D22" s="249">
        <v>0</v>
      </c>
      <c r="E22" s="250">
        <v>45</v>
      </c>
      <c r="F22" s="250">
        <v>0</v>
      </c>
      <c r="G22" s="230">
        <v>52</v>
      </c>
    </row>
    <row r="23" spans="1:7" s="22" customFormat="1" ht="24.95" customHeight="1">
      <c r="A23" s="244" t="s">
        <v>4</v>
      </c>
      <c r="B23" s="246">
        <v>1621</v>
      </c>
      <c r="C23" s="248">
        <v>1138</v>
      </c>
      <c r="D23" s="249">
        <v>414</v>
      </c>
      <c r="E23" s="252">
        <v>0</v>
      </c>
      <c r="F23" s="230">
        <v>0</v>
      </c>
      <c r="G23" s="230">
        <v>68</v>
      </c>
    </row>
    <row r="24" spans="1:7" s="22" customFormat="1" ht="24.95" customHeight="1">
      <c r="A24" s="244" t="s">
        <v>3</v>
      </c>
      <c r="B24" s="246">
        <v>760</v>
      </c>
      <c r="C24" s="248">
        <v>716</v>
      </c>
      <c r="D24" s="249">
        <v>0</v>
      </c>
      <c r="E24" s="252">
        <v>0</v>
      </c>
      <c r="F24" s="230">
        <v>0</v>
      </c>
      <c r="G24" s="230">
        <v>44</v>
      </c>
    </row>
    <row r="25" spans="1:7" s="22" customFormat="1" ht="24.95" customHeight="1">
      <c r="A25" s="244" t="s">
        <v>2</v>
      </c>
      <c r="B25" s="246">
        <v>442</v>
      </c>
      <c r="C25" s="248">
        <v>412</v>
      </c>
      <c r="D25" s="249">
        <v>0</v>
      </c>
      <c r="E25" s="252">
        <v>0</v>
      </c>
      <c r="F25" s="230">
        <v>0</v>
      </c>
      <c r="G25" s="230">
        <v>30</v>
      </c>
    </row>
    <row r="26" spans="1:7" s="22" customFormat="1" ht="24.95" customHeight="1">
      <c r="A26" s="245" t="s">
        <v>1</v>
      </c>
      <c r="B26" s="247">
        <v>482</v>
      </c>
      <c r="C26" s="253">
        <v>474</v>
      </c>
      <c r="D26" s="222">
        <v>0</v>
      </c>
      <c r="E26" s="254">
        <v>0</v>
      </c>
      <c r="F26" s="232">
        <v>0</v>
      </c>
      <c r="G26" s="232">
        <v>8</v>
      </c>
    </row>
    <row r="27" spans="1:7" s="49" customFormat="1" ht="13.5" customHeight="1">
      <c r="A27" s="234" t="s">
        <v>247</v>
      </c>
      <c r="B27" s="23"/>
      <c r="D27" s="505" t="s">
        <v>248</v>
      </c>
      <c r="E27" s="505"/>
      <c r="F27" s="505"/>
      <c r="G27" s="505"/>
    </row>
  </sheetData>
  <mergeCells count="4">
    <mergeCell ref="A1:B1"/>
    <mergeCell ref="A3:G3"/>
    <mergeCell ref="A2:G2"/>
    <mergeCell ref="D27:G27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zoomScale="70" zoomScaleNormal="100" zoomScaleSheetLayoutView="70" workbookViewId="0">
      <selection activeCell="J45" sqref="J45"/>
    </sheetView>
  </sheetViews>
  <sheetFormatPr defaultRowHeight="12"/>
  <cols>
    <col min="1" max="2" width="8.7109375" style="37" customWidth="1"/>
    <col min="3" max="9" width="10.7109375" style="37" customWidth="1"/>
    <col min="10" max="16" width="12.7109375" style="37" customWidth="1"/>
    <col min="17" max="18" width="8.7109375" style="38" customWidth="1"/>
    <col min="19" max="25" width="10.7109375" style="37" customWidth="1"/>
    <col min="26" max="32" width="12.7109375" style="37" customWidth="1"/>
    <col min="33" max="16384" width="9.140625" style="37"/>
  </cols>
  <sheetData>
    <row r="1" spans="1:32" ht="24.95" customHeight="1">
      <c r="A1" s="497" t="s">
        <v>211</v>
      </c>
      <c r="B1" s="497"/>
      <c r="Q1" s="497" t="s">
        <v>211</v>
      </c>
      <c r="R1" s="497"/>
    </row>
    <row r="2" spans="1:32" s="259" customFormat="1" ht="24.95" customHeight="1">
      <c r="A2" s="519" t="s">
        <v>263</v>
      </c>
      <c r="B2" s="519"/>
      <c r="C2" s="519"/>
      <c r="D2" s="519"/>
      <c r="E2" s="519"/>
      <c r="F2" s="519"/>
      <c r="G2" s="519"/>
      <c r="H2" s="519"/>
      <c r="I2" s="519"/>
      <c r="J2" s="520" t="s">
        <v>279</v>
      </c>
      <c r="K2" s="520"/>
      <c r="L2" s="520"/>
      <c r="M2" s="520"/>
      <c r="N2" s="520"/>
      <c r="O2" s="520"/>
      <c r="P2" s="520"/>
      <c r="Q2" s="519" t="s">
        <v>278</v>
      </c>
      <c r="R2" s="519"/>
      <c r="S2" s="519"/>
      <c r="T2" s="519"/>
      <c r="U2" s="519"/>
      <c r="V2" s="519"/>
      <c r="W2" s="519"/>
      <c r="X2" s="519"/>
      <c r="Y2" s="519"/>
      <c r="Z2" s="520" t="s">
        <v>280</v>
      </c>
      <c r="AA2" s="520"/>
      <c r="AB2" s="520"/>
      <c r="AC2" s="520"/>
      <c r="AD2" s="520"/>
      <c r="AE2" s="520"/>
      <c r="AF2" s="520"/>
    </row>
    <row r="3" spans="1:32" s="27" customFormat="1" ht="23.1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2" s="260" customFormat="1" ht="15" customHeight="1" thickBot="1">
      <c r="A4" s="267" t="s">
        <v>262</v>
      </c>
      <c r="B4" s="267"/>
      <c r="P4" s="260" t="s">
        <v>264</v>
      </c>
      <c r="Q4" s="267" t="s">
        <v>262</v>
      </c>
      <c r="R4" s="263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0" t="s">
        <v>264</v>
      </c>
    </row>
    <row r="5" spans="1:32" s="32" customFormat="1">
      <c r="A5" s="523" t="s">
        <v>215</v>
      </c>
      <c r="B5" s="524"/>
      <c r="C5" s="525" t="s">
        <v>32</v>
      </c>
      <c r="D5" s="526"/>
      <c r="E5" s="526"/>
      <c r="F5" s="526"/>
      <c r="G5" s="526"/>
      <c r="H5" s="526"/>
      <c r="I5" s="526"/>
      <c r="J5" s="527" t="s">
        <v>266</v>
      </c>
      <c r="K5" s="526"/>
      <c r="L5" s="526"/>
      <c r="M5" s="526"/>
      <c r="N5" s="526"/>
      <c r="O5" s="526"/>
      <c r="P5" s="526"/>
      <c r="Q5" s="523" t="s">
        <v>215</v>
      </c>
      <c r="R5" s="524"/>
      <c r="S5" s="525" t="s">
        <v>265</v>
      </c>
      <c r="T5" s="526"/>
      <c r="U5" s="526"/>
      <c r="V5" s="526"/>
      <c r="W5" s="526"/>
      <c r="X5" s="526"/>
      <c r="Y5" s="526"/>
      <c r="Z5" s="527" t="s">
        <v>267</v>
      </c>
      <c r="AA5" s="526"/>
      <c r="AB5" s="526"/>
      <c r="AC5" s="526"/>
      <c r="AD5" s="526"/>
      <c r="AE5" s="526"/>
      <c r="AF5" s="526"/>
    </row>
    <row r="6" spans="1:32" s="32" customFormat="1" ht="22.5">
      <c r="A6" s="517"/>
      <c r="B6" s="518"/>
      <c r="C6" s="34" t="s">
        <v>28</v>
      </c>
      <c r="D6" s="33" t="s">
        <v>250</v>
      </c>
      <c r="E6" s="34" t="s">
        <v>251</v>
      </c>
      <c r="F6" s="33" t="s">
        <v>252</v>
      </c>
      <c r="G6" s="34" t="s">
        <v>253</v>
      </c>
      <c r="H6" s="33" t="s">
        <v>254</v>
      </c>
      <c r="I6" s="149" t="s">
        <v>29</v>
      </c>
      <c r="J6" s="158" t="s">
        <v>28</v>
      </c>
      <c r="K6" s="33" t="s">
        <v>250</v>
      </c>
      <c r="L6" s="34" t="s">
        <v>251</v>
      </c>
      <c r="M6" s="33" t="s">
        <v>252</v>
      </c>
      <c r="N6" s="34" t="s">
        <v>253</v>
      </c>
      <c r="O6" s="33" t="s">
        <v>254</v>
      </c>
      <c r="P6" s="149" t="s">
        <v>29</v>
      </c>
      <c r="Q6" s="517"/>
      <c r="R6" s="518"/>
      <c r="S6" s="34" t="s">
        <v>28</v>
      </c>
      <c r="T6" s="33" t="s">
        <v>250</v>
      </c>
      <c r="U6" s="34" t="s">
        <v>251</v>
      </c>
      <c r="V6" s="33" t="s">
        <v>252</v>
      </c>
      <c r="W6" s="34" t="s">
        <v>255</v>
      </c>
      <c r="X6" s="33" t="s">
        <v>254</v>
      </c>
      <c r="Y6" s="149" t="s">
        <v>29</v>
      </c>
      <c r="Z6" s="158" t="s">
        <v>28</v>
      </c>
      <c r="AA6" s="33" t="s">
        <v>250</v>
      </c>
      <c r="AB6" s="34" t="s">
        <v>251</v>
      </c>
      <c r="AC6" s="33" t="s">
        <v>252</v>
      </c>
      <c r="AD6" s="34" t="s">
        <v>255</v>
      </c>
      <c r="AE6" s="33" t="s">
        <v>254</v>
      </c>
      <c r="AF6" s="149" t="s">
        <v>29</v>
      </c>
    </row>
    <row r="7" spans="1:32" s="32" customFormat="1" ht="24">
      <c r="A7" s="521" t="s">
        <v>256</v>
      </c>
      <c r="B7" s="522"/>
      <c r="C7" s="35" t="s">
        <v>0</v>
      </c>
      <c r="D7" s="35" t="s">
        <v>257</v>
      </c>
      <c r="E7" s="35" t="s">
        <v>258</v>
      </c>
      <c r="F7" s="35" t="s">
        <v>259</v>
      </c>
      <c r="G7" s="35" t="s">
        <v>260</v>
      </c>
      <c r="H7" s="35" t="s">
        <v>261</v>
      </c>
      <c r="I7" s="146" t="s">
        <v>30</v>
      </c>
      <c r="J7" s="147" t="s">
        <v>0</v>
      </c>
      <c r="K7" s="35" t="s">
        <v>257</v>
      </c>
      <c r="L7" s="35" t="s">
        <v>258</v>
      </c>
      <c r="M7" s="35" t="s">
        <v>259</v>
      </c>
      <c r="N7" s="35" t="s">
        <v>260</v>
      </c>
      <c r="O7" s="35" t="s">
        <v>261</v>
      </c>
      <c r="P7" s="146" t="s">
        <v>30</v>
      </c>
      <c r="Q7" s="521" t="s">
        <v>256</v>
      </c>
      <c r="R7" s="522"/>
      <c r="S7" s="35" t="s">
        <v>0</v>
      </c>
      <c r="T7" s="35" t="s">
        <v>257</v>
      </c>
      <c r="U7" s="35" t="s">
        <v>258</v>
      </c>
      <c r="V7" s="35" t="s">
        <v>259</v>
      </c>
      <c r="W7" s="35" t="s">
        <v>260</v>
      </c>
      <c r="X7" s="35" t="s">
        <v>261</v>
      </c>
      <c r="Y7" s="146" t="s">
        <v>30</v>
      </c>
      <c r="Z7" s="147" t="s">
        <v>0</v>
      </c>
      <c r="AA7" s="35" t="s">
        <v>257</v>
      </c>
      <c r="AB7" s="35" t="s">
        <v>258</v>
      </c>
      <c r="AC7" s="35" t="s">
        <v>259</v>
      </c>
      <c r="AD7" s="35" t="s">
        <v>260</v>
      </c>
      <c r="AE7" s="35" t="s">
        <v>261</v>
      </c>
      <c r="AF7" s="146" t="s">
        <v>30</v>
      </c>
    </row>
    <row r="8" spans="1:32" s="261" customFormat="1" ht="15" customHeight="1">
      <c r="A8" s="515">
        <v>2016</v>
      </c>
      <c r="B8" s="265" t="s">
        <v>275</v>
      </c>
      <c r="C8" s="268">
        <v>695</v>
      </c>
      <c r="D8" s="268">
        <v>133</v>
      </c>
      <c r="E8" s="268">
        <v>449</v>
      </c>
      <c r="F8" s="268">
        <v>9</v>
      </c>
      <c r="G8" s="268">
        <v>10</v>
      </c>
      <c r="H8" s="268">
        <v>34</v>
      </c>
      <c r="I8" s="268">
        <v>60</v>
      </c>
      <c r="J8" s="268">
        <v>474</v>
      </c>
      <c r="K8" s="268">
        <v>87</v>
      </c>
      <c r="L8" s="268">
        <v>301</v>
      </c>
      <c r="M8" s="268">
        <v>5</v>
      </c>
      <c r="N8" s="268">
        <v>1</v>
      </c>
      <c r="O8" s="268">
        <v>27</v>
      </c>
      <c r="P8" s="268">
        <v>53</v>
      </c>
      <c r="Q8" s="515">
        <v>2016</v>
      </c>
      <c r="R8" s="265" t="s">
        <v>275</v>
      </c>
      <c r="S8" s="268">
        <v>184</v>
      </c>
      <c r="T8" s="268">
        <v>21</v>
      </c>
      <c r="U8" s="268">
        <v>142</v>
      </c>
      <c r="V8" s="268">
        <v>3</v>
      </c>
      <c r="W8" s="268">
        <v>4</v>
      </c>
      <c r="X8" s="268">
        <v>7</v>
      </c>
      <c r="Y8" s="268">
        <v>7</v>
      </c>
      <c r="Z8" s="268">
        <v>37</v>
      </c>
      <c r="AA8" s="268">
        <v>25</v>
      </c>
      <c r="AB8" s="268">
        <v>6</v>
      </c>
      <c r="AC8" s="268">
        <v>1</v>
      </c>
      <c r="AD8" s="268">
        <v>5</v>
      </c>
      <c r="AE8" s="268">
        <v>0</v>
      </c>
      <c r="AF8" s="268">
        <v>0</v>
      </c>
    </row>
    <row r="9" spans="1:32" s="261" customFormat="1" ht="15" customHeight="1">
      <c r="A9" s="516"/>
      <c r="B9" s="265" t="s">
        <v>269</v>
      </c>
      <c r="C9" s="268">
        <v>1609304</v>
      </c>
      <c r="D9" s="268">
        <v>643427</v>
      </c>
      <c r="E9" s="268">
        <v>763890</v>
      </c>
      <c r="F9" s="268">
        <v>1710</v>
      </c>
      <c r="G9" s="268">
        <v>118749</v>
      </c>
      <c r="H9" s="268">
        <v>7531</v>
      </c>
      <c r="I9" s="268">
        <v>73997</v>
      </c>
      <c r="J9" s="268">
        <v>345690</v>
      </c>
      <c r="K9" s="268">
        <v>82956</v>
      </c>
      <c r="L9" s="268">
        <v>187402</v>
      </c>
      <c r="M9" s="268">
        <v>703</v>
      </c>
      <c r="N9" s="268">
        <v>1333</v>
      </c>
      <c r="O9" s="268">
        <v>3418</v>
      </c>
      <c r="P9" s="268">
        <v>69878</v>
      </c>
      <c r="Q9" s="516"/>
      <c r="R9" s="265" t="s">
        <v>269</v>
      </c>
      <c r="S9" s="268">
        <v>726258</v>
      </c>
      <c r="T9" s="268">
        <v>155066</v>
      </c>
      <c r="U9" s="268">
        <v>551532</v>
      </c>
      <c r="V9" s="268">
        <v>926</v>
      </c>
      <c r="W9" s="268">
        <v>10502</v>
      </c>
      <c r="X9" s="268">
        <v>4113</v>
      </c>
      <c r="Y9" s="268">
        <v>4119</v>
      </c>
      <c r="Z9" s="268">
        <v>537356</v>
      </c>
      <c r="AA9" s="268">
        <v>405405</v>
      </c>
      <c r="AB9" s="268">
        <v>24956</v>
      </c>
      <c r="AC9" s="268">
        <v>81</v>
      </c>
      <c r="AD9" s="268">
        <v>106914</v>
      </c>
      <c r="AE9" s="268">
        <v>0</v>
      </c>
      <c r="AF9" s="268">
        <v>0</v>
      </c>
    </row>
    <row r="10" spans="1:32" s="261" customFormat="1" ht="15" customHeight="1">
      <c r="A10" s="516">
        <v>2017</v>
      </c>
      <c r="B10" s="265" t="s">
        <v>268</v>
      </c>
      <c r="C10" s="269">
        <v>1382</v>
      </c>
      <c r="D10" s="268">
        <v>211</v>
      </c>
      <c r="E10" s="268">
        <v>1016</v>
      </c>
      <c r="F10" s="268">
        <v>37</v>
      </c>
      <c r="G10" s="268">
        <v>32</v>
      </c>
      <c r="H10" s="268">
        <v>67</v>
      </c>
      <c r="I10" s="268">
        <v>19</v>
      </c>
      <c r="J10" s="268">
        <v>773</v>
      </c>
      <c r="K10" s="268">
        <v>130</v>
      </c>
      <c r="L10" s="268">
        <v>588</v>
      </c>
      <c r="M10" s="268">
        <v>12</v>
      </c>
      <c r="N10" s="268">
        <v>2</v>
      </c>
      <c r="O10" s="268">
        <v>38</v>
      </c>
      <c r="P10" s="268">
        <v>3</v>
      </c>
      <c r="Q10" s="516">
        <v>2017</v>
      </c>
      <c r="R10" s="265" t="s">
        <v>268</v>
      </c>
      <c r="S10" s="268">
        <v>546</v>
      </c>
      <c r="T10" s="268">
        <v>46</v>
      </c>
      <c r="U10" s="268">
        <v>418</v>
      </c>
      <c r="V10" s="268">
        <v>24</v>
      </c>
      <c r="W10" s="268">
        <v>14</v>
      </c>
      <c r="X10" s="268">
        <v>29</v>
      </c>
      <c r="Y10" s="268">
        <v>15</v>
      </c>
      <c r="Z10" s="268">
        <v>63</v>
      </c>
      <c r="AA10" s="268">
        <v>35</v>
      </c>
      <c r="AB10" s="268">
        <v>10</v>
      </c>
      <c r="AC10" s="268">
        <v>1</v>
      </c>
      <c r="AD10" s="268">
        <v>16</v>
      </c>
      <c r="AE10" s="268">
        <v>0</v>
      </c>
      <c r="AF10" s="268">
        <v>1</v>
      </c>
    </row>
    <row r="11" spans="1:32" s="261" customFormat="1" ht="15" customHeight="1">
      <c r="A11" s="516"/>
      <c r="B11" s="265" t="s">
        <v>269</v>
      </c>
      <c r="C11" s="268">
        <v>588849</v>
      </c>
      <c r="D11" s="268">
        <v>149650</v>
      </c>
      <c r="E11" s="268">
        <v>413157</v>
      </c>
      <c r="F11" s="268">
        <v>1345</v>
      </c>
      <c r="G11" s="268">
        <v>19035</v>
      </c>
      <c r="H11" s="268">
        <v>5098</v>
      </c>
      <c r="I11" s="268">
        <v>564</v>
      </c>
      <c r="J11" s="268">
        <v>412846</v>
      </c>
      <c r="K11" s="268">
        <v>106203</v>
      </c>
      <c r="L11" s="268">
        <v>299045</v>
      </c>
      <c r="M11" s="268">
        <v>975</v>
      </c>
      <c r="N11" s="268">
        <v>1464</v>
      </c>
      <c r="O11" s="268">
        <v>4919</v>
      </c>
      <c r="P11" s="268">
        <v>240</v>
      </c>
      <c r="Q11" s="516"/>
      <c r="R11" s="265" t="s">
        <v>269</v>
      </c>
      <c r="S11" s="268">
        <v>130836</v>
      </c>
      <c r="T11" s="268">
        <v>14407</v>
      </c>
      <c r="U11" s="268">
        <v>109274</v>
      </c>
      <c r="V11" s="268">
        <v>260</v>
      </c>
      <c r="W11" s="268">
        <v>6481</v>
      </c>
      <c r="X11" s="268">
        <v>175</v>
      </c>
      <c r="Y11" s="268">
        <v>235</v>
      </c>
      <c r="Z11" s="268">
        <v>45167</v>
      </c>
      <c r="AA11" s="268">
        <v>29040</v>
      </c>
      <c r="AB11" s="268">
        <v>4838</v>
      </c>
      <c r="AC11" s="268">
        <v>110</v>
      </c>
      <c r="AD11" s="268">
        <v>11090</v>
      </c>
      <c r="AE11" s="268">
        <v>0</v>
      </c>
      <c r="AF11" s="268">
        <v>89</v>
      </c>
    </row>
    <row r="12" spans="1:32" s="262" customFormat="1" ht="15" customHeight="1">
      <c r="A12" s="516">
        <v>2018</v>
      </c>
      <c r="B12" s="265" t="s">
        <v>268</v>
      </c>
      <c r="C12" s="270">
        <v>110</v>
      </c>
      <c r="D12" s="271">
        <v>11</v>
      </c>
      <c r="E12" s="271">
        <v>82</v>
      </c>
      <c r="F12" s="271">
        <v>8</v>
      </c>
      <c r="G12" s="271">
        <v>0</v>
      </c>
      <c r="H12" s="271">
        <v>5</v>
      </c>
      <c r="I12" s="271">
        <v>4</v>
      </c>
      <c r="J12" s="271">
        <v>35</v>
      </c>
      <c r="K12" s="271">
        <v>5</v>
      </c>
      <c r="L12" s="271">
        <v>23</v>
      </c>
      <c r="M12" s="271">
        <v>1</v>
      </c>
      <c r="N12" s="271">
        <v>0</v>
      </c>
      <c r="O12" s="271">
        <v>3</v>
      </c>
      <c r="P12" s="271">
        <v>3</v>
      </c>
      <c r="Q12" s="516">
        <v>2018</v>
      </c>
      <c r="R12" s="265" t="s">
        <v>268</v>
      </c>
      <c r="S12" s="271">
        <v>72</v>
      </c>
      <c r="T12" s="271">
        <v>4</v>
      </c>
      <c r="U12" s="271">
        <v>58</v>
      </c>
      <c r="V12" s="271">
        <v>7</v>
      </c>
      <c r="W12" s="271">
        <v>0</v>
      </c>
      <c r="X12" s="271">
        <v>2</v>
      </c>
      <c r="Y12" s="271">
        <v>1</v>
      </c>
      <c r="Z12" s="271">
        <v>3</v>
      </c>
      <c r="AA12" s="271">
        <v>2</v>
      </c>
      <c r="AB12" s="271">
        <v>1</v>
      </c>
      <c r="AC12" s="271">
        <v>0</v>
      </c>
      <c r="AD12" s="271">
        <v>0</v>
      </c>
      <c r="AE12" s="271">
        <v>0</v>
      </c>
      <c r="AF12" s="271">
        <v>0</v>
      </c>
    </row>
    <row r="13" spans="1:32" s="262" customFormat="1" ht="15" customHeight="1">
      <c r="A13" s="516"/>
      <c r="B13" s="265" t="s">
        <v>269</v>
      </c>
      <c r="C13" s="270">
        <v>49624</v>
      </c>
      <c r="D13" s="271">
        <v>2242</v>
      </c>
      <c r="E13" s="271">
        <v>46441</v>
      </c>
      <c r="F13" s="271">
        <v>321</v>
      </c>
      <c r="G13" s="271">
        <v>0</v>
      </c>
      <c r="H13" s="271">
        <v>482</v>
      </c>
      <c r="I13" s="271">
        <v>138</v>
      </c>
      <c r="J13" s="271">
        <v>32373</v>
      </c>
      <c r="K13" s="271">
        <v>658</v>
      </c>
      <c r="L13" s="271">
        <v>31043</v>
      </c>
      <c r="M13" s="271">
        <v>86</v>
      </c>
      <c r="N13" s="271">
        <v>0</v>
      </c>
      <c r="O13" s="271">
        <v>448</v>
      </c>
      <c r="P13" s="271">
        <v>138</v>
      </c>
      <c r="Q13" s="516"/>
      <c r="R13" s="265" t="s">
        <v>269</v>
      </c>
      <c r="S13" s="271">
        <v>14549</v>
      </c>
      <c r="T13" s="271">
        <v>493</v>
      </c>
      <c r="U13" s="271">
        <v>13787</v>
      </c>
      <c r="V13" s="271">
        <v>235</v>
      </c>
      <c r="W13" s="271">
        <v>0</v>
      </c>
      <c r="X13" s="271">
        <v>34</v>
      </c>
      <c r="Y13" s="271">
        <v>0</v>
      </c>
      <c r="Z13" s="271">
        <v>2702</v>
      </c>
      <c r="AA13" s="271">
        <v>1091</v>
      </c>
      <c r="AB13" s="271">
        <v>1611</v>
      </c>
      <c r="AC13" s="271">
        <v>0</v>
      </c>
      <c r="AD13" s="271">
        <v>0</v>
      </c>
      <c r="AE13" s="271">
        <v>0</v>
      </c>
      <c r="AF13" s="271">
        <v>0</v>
      </c>
    </row>
    <row r="14" spans="1:32" s="261" customFormat="1" ht="15" customHeight="1">
      <c r="A14" s="516">
        <v>2019</v>
      </c>
      <c r="B14" s="265" t="s">
        <v>268</v>
      </c>
      <c r="C14" s="271">
        <v>1657</v>
      </c>
      <c r="D14" s="271">
        <v>213</v>
      </c>
      <c r="E14" s="271">
        <v>1246</v>
      </c>
      <c r="F14" s="271">
        <v>49</v>
      </c>
      <c r="G14" s="271">
        <v>18</v>
      </c>
      <c r="H14" s="271">
        <v>65</v>
      </c>
      <c r="I14" s="271">
        <v>66</v>
      </c>
      <c r="J14" s="271">
        <v>759</v>
      </c>
      <c r="K14" s="271">
        <v>169</v>
      </c>
      <c r="L14" s="271">
        <v>521</v>
      </c>
      <c r="M14" s="271">
        <v>9</v>
      </c>
      <c r="N14" s="271">
        <v>1</v>
      </c>
      <c r="O14" s="271">
        <v>50</v>
      </c>
      <c r="P14" s="271">
        <v>9</v>
      </c>
      <c r="Q14" s="516">
        <v>2019</v>
      </c>
      <c r="R14" s="265" t="s">
        <v>268</v>
      </c>
      <c r="S14" s="271">
        <v>886</v>
      </c>
      <c r="T14" s="271">
        <v>34</v>
      </c>
      <c r="U14" s="271">
        <v>708</v>
      </c>
      <c r="V14" s="271">
        <v>38</v>
      </c>
      <c r="W14" s="271">
        <v>16</v>
      </c>
      <c r="X14" s="271">
        <v>13</v>
      </c>
      <c r="Y14" s="271">
        <v>57</v>
      </c>
      <c r="Z14" s="271">
        <v>32</v>
      </c>
      <c r="AA14" s="271">
        <v>10</v>
      </c>
      <c r="AB14" s="271">
        <v>17</v>
      </c>
      <c r="AC14" s="271">
        <v>2</v>
      </c>
      <c r="AD14" s="271">
        <v>1</v>
      </c>
      <c r="AE14" s="271">
        <v>2</v>
      </c>
      <c r="AF14" s="271">
        <v>0</v>
      </c>
    </row>
    <row r="15" spans="1:32" s="261" customFormat="1" ht="15" customHeight="1">
      <c r="A15" s="516"/>
      <c r="B15" s="265" t="s">
        <v>269</v>
      </c>
      <c r="C15" s="271">
        <v>729540</v>
      </c>
      <c r="D15" s="271">
        <v>353634</v>
      </c>
      <c r="E15" s="271">
        <v>360937</v>
      </c>
      <c r="F15" s="271">
        <v>1214</v>
      </c>
      <c r="G15" s="271">
        <v>2343</v>
      </c>
      <c r="H15" s="271">
        <v>8728</v>
      </c>
      <c r="I15" s="271">
        <v>2684</v>
      </c>
      <c r="J15" s="271">
        <v>546558</v>
      </c>
      <c r="K15" s="271">
        <v>337047</v>
      </c>
      <c r="L15" s="271">
        <v>200080</v>
      </c>
      <c r="M15" s="271">
        <v>871</v>
      </c>
      <c r="N15" s="271">
        <v>111</v>
      </c>
      <c r="O15" s="271">
        <v>8234</v>
      </c>
      <c r="P15" s="271">
        <v>215</v>
      </c>
      <c r="Q15" s="516"/>
      <c r="R15" s="265" t="s">
        <v>269</v>
      </c>
      <c r="S15" s="271">
        <v>175110</v>
      </c>
      <c r="T15" s="271">
        <v>12465</v>
      </c>
      <c r="U15" s="271">
        <v>157504</v>
      </c>
      <c r="V15" s="271">
        <v>18</v>
      </c>
      <c r="W15" s="271">
        <v>2232</v>
      </c>
      <c r="X15" s="271">
        <v>422</v>
      </c>
      <c r="Y15" s="271">
        <v>2469</v>
      </c>
      <c r="Z15" s="271">
        <v>7872</v>
      </c>
      <c r="AA15" s="271">
        <v>4122</v>
      </c>
      <c r="AB15" s="271">
        <v>3353</v>
      </c>
      <c r="AC15" s="271">
        <v>325</v>
      </c>
      <c r="AD15" s="271">
        <v>0</v>
      </c>
      <c r="AE15" s="271">
        <v>72</v>
      </c>
      <c r="AF15" s="271">
        <v>0</v>
      </c>
    </row>
    <row r="16" spans="1:32" s="262" customFormat="1" ht="15" customHeight="1">
      <c r="A16" s="516">
        <v>2020</v>
      </c>
      <c r="B16" s="265" t="s">
        <v>268</v>
      </c>
      <c r="C16" s="270">
        <v>1287</v>
      </c>
      <c r="D16" s="271">
        <v>177</v>
      </c>
      <c r="E16" s="271">
        <v>952</v>
      </c>
      <c r="F16" s="271">
        <v>46</v>
      </c>
      <c r="G16" s="271">
        <v>9</v>
      </c>
      <c r="H16" s="271">
        <v>49</v>
      </c>
      <c r="I16" s="271">
        <v>54</v>
      </c>
      <c r="J16" s="271">
        <v>655</v>
      </c>
      <c r="K16" s="271">
        <v>155</v>
      </c>
      <c r="L16" s="271">
        <v>457</v>
      </c>
      <c r="M16" s="271">
        <v>2</v>
      </c>
      <c r="N16" s="271">
        <v>2</v>
      </c>
      <c r="O16" s="271">
        <v>36</v>
      </c>
      <c r="P16" s="271">
        <v>23</v>
      </c>
      <c r="Q16" s="516">
        <v>2020</v>
      </c>
      <c r="R16" s="265" t="s">
        <v>268</v>
      </c>
      <c r="S16" s="271">
        <v>587</v>
      </c>
      <c r="T16" s="271">
        <v>36</v>
      </c>
      <c r="U16" s="271">
        <v>471</v>
      </c>
      <c r="V16" s="271">
        <v>33</v>
      </c>
      <c r="W16" s="271">
        <v>5</v>
      </c>
      <c r="X16" s="271">
        <v>12</v>
      </c>
      <c r="Y16" s="271">
        <v>30</v>
      </c>
      <c r="Z16" s="271">
        <v>45</v>
      </c>
      <c r="AA16" s="271">
        <v>6</v>
      </c>
      <c r="AB16" s="271">
        <v>24</v>
      </c>
      <c r="AC16" s="271">
        <v>11</v>
      </c>
      <c r="AD16" s="271">
        <v>2</v>
      </c>
      <c r="AE16" s="271">
        <v>1</v>
      </c>
      <c r="AF16" s="271">
        <v>1</v>
      </c>
    </row>
    <row r="17" spans="1:32" s="262" customFormat="1" ht="15" customHeight="1">
      <c r="A17" s="516"/>
      <c r="B17" s="265" t="s">
        <v>269</v>
      </c>
      <c r="C17" s="270">
        <v>420218</v>
      </c>
      <c r="D17" s="271">
        <v>98717</v>
      </c>
      <c r="E17" s="271">
        <v>309198</v>
      </c>
      <c r="F17" s="271">
        <v>1276</v>
      </c>
      <c r="G17" s="271">
        <v>1116</v>
      </c>
      <c r="H17" s="271">
        <v>4472</v>
      </c>
      <c r="I17" s="271">
        <v>5439</v>
      </c>
      <c r="J17" s="271">
        <v>288512</v>
      </c>
      <c r="K17" s="271">
        <v>87336</v>
      </c>
      <c r="L17" s="271">
        <v>184855</v>
      </c>
      <c r="M17" s="271">
        <v>56</v>
      </c>
      <c r="N17" s="271">
        <v>284</v>
      </c>
      <c r="O17" s="271">
        <v>4246</v>
      </c>
      <c r="P17" s="271">
        <v>1735</v>
      </c>
      <c r="Q17" s="516"/>
      <c r="R17" s="265" t="s">
        <v>269</v>
      </c>
      <c r="S17" s="271">
        <v>122147</v>
      </c>
      <c r="T17" s="271">
        <v>10714</v>
      </c>
      <c r="U17" s="271">
        <v>107299</v>
      </c>
      <c r="V17" s="271">
        <v>360</v>
      </c>
      <c r="W17" s="271">
        <v>-72</v>
      </c>
      <c r="X17" s="271">
        <v>226</v>
      </c>
      <c r="Y17" s="271">
        <v>3620</v>
      </c>
      <c r="Z17" s="271">
        <v>9559</v>
      </c>
      <c r="AA17" s="271">
        <v>667</v>
      </c>
      <c r="AB17" s="271">
        <v>7044</v>
      </c>
      <c r="AC17" s="271">
        <v>860</v>
      </c>
      <c r="AD17" s="271">
        <v>904</v>
      </c>
      <c r="AE17" s="271">
        <v>0</v>
      </c>
      <c r="AF17" s="271">
        <v>84</v>
      </c>
    </row>
    <row r="18" spans="1:32" s="262" customFormat="1" ht="20.100000000000001" customHeight="1">
      <c r="A18" s="530">
        <f>A16+1</f>
        <v>2021</v>
      </c>
      <c r="B18" s="275" t="s">
        <v>268</v>
      </c>
      <c r="C18" s="276">
        <v>1401</v>
      </c>
      <c r="D18" s="277">
        <v>204</v>
      </c>
      <c r="E18" s="277">
        <v>847</v>
      </c>
      <c r="F18" s="277">
        <v>37</v>
      </c>
      <c r="G18" s="277">
        <v>44</v>
      </c>
      <c r="H18" s="277">
        <v>32</v>
      </c>
      <c r="I18" s="277">
        <v>237</v>
      </c>
      <c r="J18" s="277">
        <v>437</v>
      </c>
      <c r="K18" s="277">
        <v>141</v>
      </c>
      <c r="L18" s="277">
        <v>222</v>
      </c>
      <c r="M18" s="278">
        <v>2</v>
      </c>
      <c r="N18" s="277">
        <v>2</v>
      </c>
      <c r="O18" s="277">
        <v>18</v>
      </c>
      <c r="P18" s="277">
        <v>52</v>
      </c>
      <c r="Q18" s="530">
        <f>Q16+1</f>
        <v>2021</v>
      </c>
      <c r="R18" s="275" t="s">
        <v>268</v>
      </c>
      <c r="S18" s="277">
        <v>873</v>
      </c>
      <c r="T18" s="277">
        <v>51</v>
      </c>
      <c r="U18" s="277">
        <v>576</v>
      </c>
      <c r="V18" s="277">
        <v>25</v>
      </c>
      <c r="W18" s="277">
        <v>42</v>
      </c>
      <c r="X18" s="278">
        <v>10</v>
      </c>
      <c r="Y18" s="277">
        <v>169</v>
      </c>
      <c r="Z18" s="277">
        <v>91</v>
      </c>
      <c r="AA18" s="277">
        <v>12</v>
      </c>
      <c r="AB18" s="277">
        <v>49</v>
      </c>
      <c r="AC18" s="277">
        <v>10</v>
      </c>
      <c r="AD18" s="278">
        <v>0</v>
      </c>
      <c r="AE18" s="277">
        <v>4</v>
      </c>
      <c r="AF18" s="277">
        <v>16</v>
      </c>
    </row>
    <row r="19" spans="1:32" s="262" customFormat="1" ht="20.100000000000001" customHeight="1">
      <c r="A19" s="531"/>
      <c r="B19" s="282" t="s">
        <v>269</v>
      </c>
      <c r="C19" s="279">
        <v>674612.76500000001</v>
      </c>
      <c r="D19" s="280">
        <v>290040.435</v>
      </c>
      <c r="E19" s="280">
        <v>237350.09</v>
      </c>
      <c r="F19" s="280">
        <v>2174.5299999999997</v>
      </c>
      <c r="G19" s="280">
        <v>17912.780000000002</v>
      </c>
      <c r="H19" s="280">
        <v>2476.8450000000003</v>
      </c>
      <c r="I19" s="280">
        <v>124658.08499999999</v>
      </c>
      <c r="J19" s="280">
        <v>348045.64499999996</v>
      </c>
      <c r="K19" s="280">
        <v>180655.47499999998</v>
      </c>
      <c r="L19" s="280">
        <v>124837.31</v>
      </c>
      <c r="M19" s="281">
        <v>212.2</v>
      </c>
      <c r="N19" s="280">
        <v>1307.99</v>
      </c>
      <c r="O19" s="280">
        <v>1824.1849999999999</v>
      </c>
      <c r="P19" s="280">
        <v>39208.485000000001</v>
      </c>
      <c r="Q19" s="531"/>
      <c r="R19" s="282" t="s">
        <v>269</v>
      </c>
      <c r="S19" s="280">
        <v>141564</v>
      </c>
      <c r="T19" s="280">
        <v>21470.020000000004</v>
      </c>
      <c r="U19" s="280">
        <v>71361.63</v>
      </c>
      <c r="V19" s="280">
        <v>921.68</v>
      </c>
      <c r="W19" s="280">
        <v>16604.79</v>
      </c>
      <c r="X19" s="281">
        <v>198.89999999999998</v>
      </c>
      <c r="Y19" s="280">
        <v>31006.979999999996</v>
      </c>
      <c r="Z19" s="280">
        <v>185003.12</v>
      </c>
      <c r="AA19" s="280">
        <v>87914.94</v>
      </c>
      <c r="AB19" s="280">
        <v>41151.149999999994</v>
      </c>
      <c r="AC19" s="280">
        <v>1040.6500000000001</v>
      </c>
      <c r="AD19" s="281">
        <v>0</v>
      </c>
      <c r="AE19" s="280">
        <v>453.76</v>
      </c>
      <c r="AF19" s="280">
        <v>54442.62</v>
      </c>
    </row>
    <row r="20" spans="1:32" s="261" customFormat="1" ht="15" customHeight="1">
      <c r="A20" s="516" t="s">
        <v>270</v>
      </c>
      <c r="B20" s="265" t="s">
        <v>268</v>
      </c>
      <c r="C20" s="270">
        <v>260</v>
      </c>
      <c r="D20" s="271">
        <v>104</v>
      </c>
      <c r="E20" s="271">
        <v>96</v>
      </c>
      <c r="F20" s="271">
        <v>10</v>
      </c>
      <c r="G20" s="271">
        <v>0</v>
      </c>
      <c r="H20" s="271">
        <v>17</v>
      </c>
      <c r="I20" s="271">
        <v>33</v>
      </c>
      <c r="J20" s="271">
        <v>192</v>
      </c>
      <c r="K20" s="271">
        <v>95</v>
      </c>
      <c r="L20" s="271">
        <v>64</v>
      </c>
      <c r="M20" s="271">
        <v>2</v>
      </c>
      <c r="N20" s="271">
        <v>0</v>
      </c>
      <c r="O20" s="271">
        <v>16</v>
      </c>
      <c r="P20" s="271">
        <v>15</v>
      </c>
      <c r="Q20" s="516" t="s">
        <v>270</v>
      </c>
      <c r="R20" s="265" t="s">
        <v>268</v>
      </c>
      <c r="S20" s="271">
        <v>57</v>
      </c>
      <c r="T20" s="285">
        <v>7</v>
      </c>
      <c r="U20" s="285">
        <v>28</v>
      </c>
      <c r="V20" s="286">
        <v>5</v>
      </c>
      <c r="W20" s="286">
        <v>0</v>
      </c>
      <c r="X20" s="285">
        <v>1</v>
      </c>
      <c r="Y20" s="286">
        <v>16</v>
      </c>
      <c r="Z20" s="286">
        <v>11</v>
      </c>
      <c r="AA20" s="286">
        <v>2</v>
      </c>
      <c r="AB20" s="286">
        <v>4</v>
      </c>
      <c r="AC20" s="286">
        <v>3</v>
      </c>
      <c r="AD20" s="286">
        <v>0</v>
      </c>
      <c r="AE20" s="286">
        <v>0</v>
      </c>
      <c r="AF20" s="286">
        <v>2</v>
      </c>
    </row>
    <row r="21" spans="1:32" s="261" customFormat="1" ht="15" customHeight="1">
      <c r="A21" s="516"/>
      <c r="B21" s="265" t="s">
        <v>269</v>
      </c>
      <c r="C21" s="270">
        <v>36462.86</v>
      </c>
      <c r="D21" s="271">
        <v>22952.105000000003</v>
      </c>
      <c r="E21" s="271">
        <v>9248.5499999999993</v>
      </c>
      <c r="F21" s="271">
        <v>698.47</v>
      </c>
      <c r="G21" s="271">
        <v>0</v>
      </c>
      <c r="H21" s="271">
        <v>1865.43</v>
      </c>
      <c r="I21" s="271">
        <v>1698.3050000000001</v>
      </c>
      <c r="J21" s="271">
        <v>30546.02</v>
      </c>
      <c r="K21" s="271">
        <v>20805.985000000001</v>
      </c>
      <c r="L21" s="271">
        <v>6861.21</v>
      </c>
      <c r="M21" s="271">
        <v>212.2</v>
      </c>
      <c r="N21" s="271">
        <v>0</v>
      </c>
      <c r="O21" s="271">
        <v>1790.22</v>
      </c>
      <c r="P21" s="271">
        <v>876.40499999999997</v>
      </c>
      <c r="Q21" s="516"/>
      <c r="R21" s="265" t="s">
        <v>269</v>
      </c>
      <c r="S21" s="271">
        <v>3741.59</v>
      </c>
      <c r="T21" s="285">
        <v>1172.6300000000001</v>
      </c>
      <c r="U21" s="285">
        <v>1492.09</v>
      </c>
      <c r="V21" s="286">
        <v>276.54000000000002</v>
      </c>
      <c r="W21" s="286">
        <v>0</v>
      </c>
      <c r="X21" s="285">
        <v>75.209999999999994</v>
      </c>
      <c r="Y21" s="286">
        <v>725.12</v>
      </c>
      <c r="Z21" s="286">
        <v>2175.25</v>
      </c>
      <c r="AA21" s="286">
        <v>973.49</v>
      </c>
      <c r="AB21" s="286">
        <v>895.25</v>
      </c>
      <c r="AC21" s="286">
        <v>209.73</v>
      </c>
      <c r="AD21" s="286">
        <v>0</v>
      </c>
      <c r="AE21" s="286">
        <v>0</v>
      </c>
      <c r="AF21" s="286">
        <v>96.78</v>
      </c>
    </row>
    <row r="22" spans="1:32" s="261" customFormat="1" ht="15" customHeight="1">
      <c r="A22" s="516" t="s">
        <v>271</v>
      </c>
      <c r="B22" s="265" t="s">
        <v>268</v>
      </c>
      <c r="C22" s="270">
        <v>221</v>
      </c>
      <c r="D22" s="271">
        <v>44</v>
      </c>
      <c r="E22" s="271">
        <v>115</v>
      </c>
      <c r="F22" s="271">
        <v>8</v>
      </c>
      <c r="G22" s="271">
        <v>16</v>
      </c>
      <c r="H22" s="271">
        <v>15</v>
      </c>
      <c r="I22" s="271">
        <v>23</v>
      </c>
      <c r="J22" s="271">
        <v>88</v>
      </c>
      <c r="K22" s="271">
        <v>20</v>
      </c>
      <c r="L22" s="271">
        <v>62</v>
      </c>
      <c r="M22" s="271">
        <v>0</v>
      </c>
      <c r="N22" s="271">
        <v>2</v>
      </c>
      <c r="O22" s="272">
        <v>2</v>
      </c>
      <c r="P22" s="271">
        <v>2</v>
      </c>
      <c r="Q22" s="516" t="s">
        <v>271</v>
      </c>
      <c r="R22" s="265" t="s">
        <v>268</v>
      </c>
      <c r="S22" s="271">
        <v>92</v>
      </c>
      <c r="T22" s="286">
        <v>19</v>
      </c>
      <c r="U22" s="286">
        <v>38</v>
      </c>
      <c r="V22" s="286">
        <v>3</v>
      </c>
      <c r="W22" s="286">
        <v>14</v>
      </c>
      <c r="X22" s="286">
        <v>9</v>
      </c>
      <c r="Y22" s="271">
        <v>9</v>
      </c>
      <c r="Z22" s="286">
        <v>41</v>
      </c>
      <c r="AA22" s="286">
        <v>5</v>
      </c>
      <c r="AB22" s="286">
        <v>15</v>
      </c>
      <c r="AC22" s="286">
        <v>5</v>
      </c>
      <c r="AD22" s="286">
        <v>0</v>
      </c>
      <c r="AE22" s="286">
        <v>4</v>
      </c>
      <c r="AF22" s="286">
        <v>12</v>
      </c>
    </row>
    <row r="23" spans="1:32" s="261" customFormat="1" ht="15" customHeight="1">
      <c r="A23" s="516"/>
      <c r="B23" s="265" t="s">
        <v>269</v>
      </c>
      <c r="C23" s="270">
        <v>147004.83499999999</v>
      </c>
      <c r="D23" s="271">
        <v>53606.84</v>
      </c>
      <c r="E23" s="271">
        <v>32458.61</v>
      </c>
      <c r="F23" s="271">
        <v>430.48</v>
      </c>
      <c r="G23" s="271">
        <v>16864.36</v>
      </c>
      <c r="H23" s="271">
        <v>611.41499999999996</v>
      </c>
      <c r="I23" s="271">
        <v>43033.130000000005</v>
      </c>
      <c r="J23" s="271">
        <v>37999.805</v>
      </c>
      <c r="K23" s="271">
        <v>13520.71</v>
      </c>
      <c r="L23" s="271">
        <v>23067.7</v>
      </c>
      <c r="M23" s="271">
        <v>0</v>
      </c>
      <c r="N23" s="271">
        <v>1307.99</v>
      </c>
      <c r="O23" s="272">
        <v>33.965000000000003</v>
      </c>
      <c r="P23" s="271">
        <v>69.44</v>
      </c>
      <c r="Q23" s="516"/>
      <c r="R23" s="265" t="s">
        <v>269</v>
      </c>
      <c r="S23" s="271">
        <v>38301.680000000008</v>
      </c>
      <c r="T23" s="286">
        <v>16592.240000000002</v>
      </c>
      <c r="U23" s="286">
        <v>5795.27</v>
      </c>
      <c r="V23" s="286">
        <v>19</v>
      </c>
      <c r="W23" s="286">
        <v>15556.37</v>
      </c>
      <c r="X23" s="286">
        <v>123.69</v>
      </c>
      <c r="Y23" s="271">
        <v>215.11</v>
      </c>
      <c r="Z23" s="286">
        <v>70703.350000000006</v>
      </c>
      <c r="AA23" s="286">
        <v>23493.89</v>
      </c>
      <c r="AB23" s="286">
        <v>3595.64</v>
      </c>
      <c r="AC23" s="286">
        <v>411.48</v>
      </c>
      <c r="AD23" s="286">
        <v>0</v>
      </c>
      <c r="AE23" s="286">
        <v>453.76</v>
      </c>
      <c r="AF23" s="286">
        <v>42748.58</v>
      </c>
    </row>
    <row r="24" spans="1:32" s="261" customFormat="1" ht="15" customHeight="1">
      <c r="A24" s="516" t="s">
        <v>272</v>
      </c>
      <c r="B24" s="265" t="s">
        <v>268</v>
      </c>
      <c r="C24" s="270">
        <v>304</v>
      </c>
      <c r="D24" s="271">
        <v>0</v>
      </c>
      <c r="E24" s="271">
        <v>146</v>
      </c>
      <c r="F24" s="271">
        <v>0</v>
      </c>
      <c r="G24" s="271">
        <v>28</v>
      </c>
      <c r="H24" s="271">
        <v>0</v>
      </c>
      <c r="I24" s="271">
        <v>130</v>
      </c>
      <c r="J24" s="271">
        <v>63</v>
      </c>
      <c r="K24" s="271">
        <v>0</v>
      </c>
      <c r="L24" s="271">
        <v>33</v>
      </c>
      <c r="M24" s="271">
        <v>0</v>
      </c>
      <c r="N24" s="271">
        <v>0</v>
      </c>
      <c r="O24" s="271">
        <v>0</v>
      </c>
      <c r="P24" s="271">
        <v>30</v>
      </c>
      <c r="Q24" s="516" t="s">
        <v>272</v>
      </c>
      <c r="R24" s="265" t="s">
        <v>268</v>
      </c>
      <c r="S24" s="271">
        <v>241</v>
      </c>
      <c r="T24" s="286">
        <v>0</v>
      </c>
      <c r="U24" s="286">
        <v>113</v>
      </c>
      <c r="V24" s="286">
        <v>0</v>
      </c>
      <c r="W24" s="286">
        <v>28</v>
      </c>
      <c r="X24" s="286">
        <v>0</v>
      </c>
      <c r="Y24" s="271">
        <v>100</v>
      </c>
      <c r="Z24" s="286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6">
        <v>0</v>
      </c>
    </row>
    <row r="25" spans="1:32" s="261" customFormat="1" ht="15" customHeight="1">
      <c r="A25" s="516"/>
      <c r="B25" s="265" t="s">
        <v>269</v>
      </c>
      <c r="C25" s="270">
        <v>134837.09</v>
      </c>
      <c r="D25" s="271">
        <v>0</v>
      </c>
      <c r="E25" s="271">
        <v>67865.45</v>
      </c>
      <c r="F25" s="271">
        <v>0</v>
      </c>
      <c r="G25" s="271">
        <v>1048.42</v>
      </c>
      <c r="H25" s="271">
        <v>0</v>
      </c>
      <c r="I25" s="271">
        <v>65923.22</v>
      </c>
      <c r="J25" s="271">
        <v>72399.549999999988</v>
      </c>
      <c r="K25" s="271">
        <v>0</v>
      </c>
      <c r="L25" s="271">
        <v>34798.879999999997</v>
      </c>
      <c r="M25" s="271">
        <v>0</v>
      </c>
      <c r="N25" s="271">
        <v>0</v>
      </c>
      <c r="O25" s="271">
        <v>0</v>
      </c>
      <c r="P25" s="271">
        <v>37600.67</v>
      </c>
      <c r="Q25" s="516"/>
      <c r="R25" s="265" t="s">
        <v>269</v>
      </c>
      <c r="S25" s="271">
        <v>62437.539999999994</v>
      </c>
      <c r="T25" s="286">
        <v>0</v>
      </c>
      <c r="U25" s="286">
        <v>33066.57</v>
      </c>
      <c r="V25" s="286">
        <v>0</v>
      </c>
      <c r="W25" s="286">
        <v>1048.42</v>
      </c>
      <c r="X25" s="286">
        <v>0</v>
      </c>
      <c r="Y25" s="286">
        <v>28322.55</v>
      </c>
      <c r="Z25" s="286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6">
        <v>0</v>
      </c>
    </row>
    <row r="26" spans="1:32" s="261" customFormat="1" ht="15" customHeight="1">
      <c r="A26" s="516" t="s">
        <v>273</v>
      </c>
      <c r="B26" s="265" t="s">
        <v>268</v>
      </c>
      <c r="C26" s="270">
        <v>385</v>
      </c>
      <c r="D26" s="271">
        <v>30</v>
      </c>
      <c r="E26" s="271">
        <v>317</v>
      </c>
      <c r="F26" s="271">
        <v>12</v>
      </c>
      <c r="G26" s="271">
        <v>0</v>
      </c>
      <c r="H26" s="271">
        <v>0</v>
      </c>
      <c r="I26" s="271">
        <v>26</v>
      </c>
      <c r="J26" s="271">
        <v>51</v>
      </c>
      <c r="K26" s="271">
        <v>17</v>
      </c>
      <c r="L26" s="271">
        <v>34</v>
      </c>
      <c r="M26" s="271">
        <v>0</v>
      </c>
      <c r="N26" s="271">
        <v>0</v>
      </c>
      <c r="O26" s="271">
        <v>0</v>
      </c>
      <c r="P26" s="271">
        <v>0</v>
      </c>
      <c r="Q26" s="516" t="s">
        <v>273</v>
      </c>
      <c r="R26" s="265" t="s">
        <v>268</v>
      </c>
      <c r="S26" s="271">
        <v>332</v>
      </c>
      <c r="T26" s="286">
        <v>13</v>
      </c>
      <c r="U26" s="286">
        <v>281</v>
      </c>
      <c r="V26" s="286">
        <v>12</v>
      </c>
      <c r="W26" s="286">
        <v>0</v>
      </c>
      <c r="X26" s="286">
        <v>0</v>
      </c>
      <c r="Y26" s="286">
        <v>26</v>
      </c>
      <c r="Z26" s="286">
        <v>2</v>
      </c>
      <c r="AA26" s="286">
        <v>0</v>
      </c>
      <c r="AB26" s="286">
        <v>2</v>
      </c>
      <c r="AC26" s="286">
        <v>0</v>
      </c>
      <c r="AD26" s="286">
        <v>0</v>
      </c>
      <c r="AE26" s="286">
        <v>0</v>
      </c>
      <c r="AF26" s="286">
        <v>0</v>
      </c>
    </row>
    <row r="27" spans="1:32" s="261" customFormat="1" ht="15" customHeight="1">
      <c r="A27" s="516"/>
      <c r="B27" s="265" t="s">
        <v>269</v>
      </c>
      <c r="C27" s="270">
        <v>199077.7</v>
      </c>
      <c r="D27" s="271">
        <v>125503.59000000001</v>
      </c>
      <c r="E27" s="271">
        <v>71402.459999999992</v>
      </c>
      <c r="F27" s="271">
        <v>560.98</v>
      </c>
      <c r="G27" s="271">
        <v>0</v>
      </c>
      <c r="H27" s="271">
        <v>0</v>
      </c>
      <c r="I27" s="271">
        <v>1610.67</v>
      </c>
      <c r="J27" s="271">
        <v>170916.52000000002</v>
      </c>
      <c r="K27" s="271">
        <v>123666.52</v>
      </c>
      <c r="L27" s="271">
        <v>47250</v>
      </c>
      <c r="M27" s="271">
        <v>0</v>
      </c>
      <c r="N27" s="271">
        <v>0</v>
      </c>
      <c r="O27" s="271">
        <v>0</v>
      </c>
      <c r="P27" s="271">
        <v>0</v>
      </c>
      <c r="Q27" s="516"/>
      <c r="R27" s="265" t="s">
        <v>269</v>
      </c>
      <c r="S27" s="271">
        <v>24879.949999999997</v>
      </c>
      <c r="T27" s="286">
        <v>1837.07</v>
      </c>
      <c r="U27" s="286">
        <v>20871.23</v>
      </c>
      <c r="V27" s="286">
        <v>560.98</v>
      </c>
      <c r="W27" s="286">
        <v>0</v>
      </c>
      <c r="X27" s="286">
        <v>0</v>
      </c>
      <c r="Y27" s="286">
        <v>1610.67</v>
      </c>
      <c r="Z27" s="286">
        <v>3281.23</v>
      </c>
      <c r="AA27" s="286">
        <v>0</v>
      </c>
      <c r="AB27" s="286">
        <v>3281.23</v>
      </c>
      <c r="AC27" s="286">
        <v>0</v>
      </c>
      <c r="AD27" s="286">
        <v>0</v>
      </c>
      <c r="AE27" s="286">
        <v>0</v>
      </c>
      <c r="AF27" s="286">
        <v>0</v>
      </c>
    </row>
    <row r="28" spans="1:32" s="261" customFormat="1" ht="15" customHeight="1">
      <c r="A28" s="528" t="s">
        <v>276</v>
      </c>
      <c r="B28" s="265" t="s">
        <v>268</v>
      </c>
      <c r="C28" s="270">
        <v>55</v>
      </c>
      <c r="D28" s="271">
        <v>7</v>
      </c>
      <c r="E28" s="271">
        <v>47</v>
      </c>
      <c r="F28" s="271">
        <v>0</v>
      </c>
      <c r="G28" s="271">
        <v>0</v>
      </c>
      <c r="H28" s="271">
        <v>0</v>
      </c>
      <c r="I28" s="271">
        <v>1</v>
      </c>
      <c r="J28" s="271">
        <v>6</v>
      </c>
      <c r="K28" s="271">
        <v>6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528" t="s">
        <v>276</v>
      </c>
      <c r="R28" s="265" t="s">
        <v>268</v>
      </c>
      <c r="S28" s="271">
        <v>47</v>
      </c>
      <c r="T28" s="286">
        <v>0</v>
      </c>
      <c r="U28" s="286">
        <v>47</v>
      </c>
      <c r="V28" s="286">
        <v>0</v>
      </c>
      <c r="W28" s="286">
        <v>0</v>
      </c>
      <c r="X28" s="286">
        <v>0</v>
      </c>
      <c r="Y28" s="286">
        <v>0</v>
      </c>
      <c r="Z28" s="286">
        <v>2</v>
      </c>
      <c r="AA28" s="286">
        <v>1</v>
      </c>
      <c r="AB28" s="286">
        <v>0</v>
      </c>
      <c r="AC28" s="286">
        <v>0</v>
      </c>
      <c r="AD28" s="286">
        <v>0</v>
      </c>
      <c r="AE28" s="286">
        <v>0</v>
      </c>
      <c r="AF28" s="286">
        <v>1</v>
      </c>
    </row>
    <row r="29" spans="1:32" s="261" customFormat="1" ht="15" customHeight="1">
      <c r="A29" s="516"/>
      <c r="B29" s="265" t="s">
        <v>269</v>
      </c>
      <c r="C29" s="270">
        <v>51590.01</v>
      </c>
      <c r="D29" s="271">
        <v>42674.18</v>
      </c>
      <c r="E29" s="271">
        <v>1093.4000000000001</v>
      </c>
      <c r="F29" s="271">
        <v>0</v>
      </c>
      <c r="G29" s="271">
        <v>0</v>
      </c>
      <c r="H29" s="271">
        <v>0</v>
      </c>
      <c r="I29" s="271">
        <v>7822.43</v>
      </c>
      <c r="J29" s="271">
        <v>18219.68</v>
      </c>
      <c r="K29" s="271">
        <v>18219.68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516"/>
      <c r="R29" s="265" t="s">
        <v>269</v>
      </c>
      <c r="S29" s="271">
        <v>1093.4000000000001</v>
      </c>
      <c r="T29" s="286">
        <v>0</v>
      </c>
      <c r="U29" s="286">
        <v>1093.4000000000001</v>
      </c>
      <c r="V29" s="286">
        <v>0</v>
      </c>
      <c r="W29" s="286">
        <v>0</v>
      </c>
      <c r="X29" s="286">
        <v>0</v>
      </c>
      <c r="Y29" s="286">
        <v>0</v>
      </c>
      <c r="Z29" s="286">
        <v>32276.93</v>
      </c>
      <c r="AA29" s="286">
        <v>24454.5</v>
      </c>
      <c r="AB29" s="286">
        <v>0</v>
      </c>
      <c r="AC29" s="286">
        <v>0</v>
      </c>
      <c r="AD29" s="286">
        <v>0</v>
      </c>
      <c r="AE29" s="286">
        <v>0</v>
      </c>
      <c r="AF29" s="286">
        <v>7822.43</v>
      </c>
    </row>
    <row r="30" spans="1:32" s="261" customFormat="1" ht="15" customHeight="1">
      <c r="A30" s="516" t="s">
        <v>277</v>
      </c>
      <c r="B30" s="265" t="s">
        <v>268</v>
      </c>
      <c r="C30" s="270">
        <v>0</v>
      </c>
      <c r="D30" s="271">
        <v>0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516" t="s">
        <v>277</v>
      </c>
      <c r="R30" s="265" t="s">
        <v>268</v>
      </c>
      <c r="S30" s="271">
        <v>0</v>
      </c>
      <c r="T30" s="286">
        <v>0</v>
      </c>
      <c r="U30" s="286">
        <v>0</v>
      </c>
      <c r="V30" s="286">
        <v>0</v>
      </c>
      <c r="W30" s="286">
        <v>0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6">
        <v>0</v>
      </c>
      <c r="AD30" s="286">
        <v>0</v>
      </c>
      <c r="AE30" s="286">
        <v>0</v>
      </c>
      <c r="AF30" s="286">
        <v>0</v>
      </c>
    </row>
    <row r="31" spans="1:32" s="261" customFormat="1" ht="15" customHeight="1">
      <c r="A31" s="516"/>
      <c r="B31" s="265" t="s">
        <v>269</v>
      </c>
      <c r="C31" s="270">
        <v>0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516"/>
      <c r="R31" s="265" t="s">
        <v>269</v>
      </c>
      <c r="S31" s="271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286">
        <v>0</v>
      </c>
      <c r="AE31" s="286">
        <v>0</v>
      </c>
      <c r="AF31" s="286">
        <v>0</v>
      </c>
    </row>
    <row r="32" spans="1:32" s="261" customFormat="1" ht="15" customHeight="1">
      <c r="A32" s="516" t="s">
        <v>274</v>
      </c>
      <c r="B32" s="265" t="s">
        <v>268</v>
      </c>
      <c r="C32" s="270">
        <v>176</v>
      </c>
      <c r="D32" s="271">
        <v>19</v>
      </c>
      <c r="E32" s="271">
        <v>126</v>
      </c>
      <c r="F32" s="271">
        <v>7</v>
      </c>
      <c r="G32" s="271">
        <v>0</v>
      </c>
      <c r="H32" s="271">
        <v>0</v>
      </c>
      <c r="I32" s="271">
        <v>24</v>
      </c>
      <c r="J32" s="271">
        <v>37</v>
      </c>
      <c r="K32" s="271">
        <v>3</v>
      </c>
      <c r="L32" s="271">
        <v>29</v>
      </c>
      <c r="M32" s="271">
        <v>0</v>
      </c>
      <c r="N32" s="271">
        <v>0</v>
      </c>
      <c r="O32" s="271">
        <v>0</v>
      </c>
      <c r="P32" s="271">
        <v>5</v>
      </c>
      <c r="Q32" s="516" t="s">
        <v>274</v>
      </c>
      <c r="R32" s="265" t="s">
        <v>268</v>
      </c>
      <c r="S32" s="271">
        <v>104</v>
      </c>
      <c r="T32" s="286">
        <v>12</v>
      </c>
      <c r="U32" s="286">
        <v>69</v>
      </c>
      <c r="V32" s="286">
        <v>5</v>
      </c>
      <c r="W32" s="286">
        <v>0</v>
      </c>
      <c r="X32" s="286">
        <v>0</v>
      </c>
      <c r="Y32" s="286">
        <v>18</v>
      </c>
      <c r="Z32" s="286">
        <v>35</v>
      </c>
      <c r="AA32" s="286">
        <v>4</v>
      </c>
      <c r="AB32" s="286">
        <v>28</v>
      </c>
      <c r="AC32" s="286">
        <v>2</v>
      </c>
      <c r="AD32" s="286">
        <v>0</v>
      </c>
      <c r="AE32" s="286">
        <v>0</v>
      </c>
      <c r="AF32" s="286">
        <v>1</v>
      </c>
    </row>
    <row r="33" spans="1:32" s="261" customFormat="1" ht="15" customHeight="1">
      <c r="A33" s="529"/>
      <c r="B33" s="266" t="s">
        <v>269</v>
      </c>
      <c r="C33" s="273">
        <v>105640.27</v>
      </c>
      <c r="D33" s="274">
        <v>45303.72</v>
      </c>
      <c r="E33" s="274">
        <v>55281.619999999995</v>
      </c>
      <c r="F33" s="274">
        <v>484.6</v>
      </c>
      <c r="G33" s="274">
        <v>0</v>
      </c>
      <c r="H33" s="274">
        <v>0</v>
      </c>
      <c r="I33" s="274">
        <v>4570.33</v>
      </c>
      <c r="J33" s="274">
        <v>17964.07</v>
      </c>
      <c r="K33" s="274">
        <v>4442.58</v>
      </c>
      <c r="L33" s="274">
        <v>12859.52</v>
      </c>
      <c r="M33" s="274">
        <v>0</v>
      </c>
      <c r="N33" s="274">
        <v>0</v>
      </c>
      <c r="O33" s="274">
        <v>0</v>
      </c>
      <c r="P33" s="274">
        <v>661.97</v>
      </c>
      <c r="Q33" s="529"/>
      <c r="R33" s="266" t="s">
        <v>269</v>
      </c>
      <c r="S33" s="274">
        <v>11109.84</v>
      </c>
      <c r="T33" s="287">
        <v>1868.08</v>
      </c>
      <c r="U33" s="287">
        <v>9043.07</v>
      </c>
      <c r="V33" s="287">
        <v>65.16</v>
      </c>
      <c r="W33" s="287">
        <v>0</v>
      </c>
      <c r="X33" s="287">
        <v>0</v>
      </c>
      <c r="Y33" s="287">
        <v>133.53</v>
      </c>
      <c r="Z33" s="287">
        <v>76566.36</v>
      </c>
      <c r="AA33" s="287">
        <v>38993.06</v>
      </c>
      <c r="AB33" s="287">
        <v>33379.03</v>
      </c>
      <c r="AC33" s="287">
        <v>419.44</v>
      </c>
      <c r="AD33" s="287">
        <v>0</v>
      </c>
      <c r="AE33" s="287">
        <v>0</v>
      </c>
      <c r="AF33" s="287">
        <v>3774.83</v>
      </c>
    </row>
    <row r="34" spans="1:32" s="1" customFormat="1" ht="13.5" customHeight="1">
      <c r="A34" s="283" t="s">
        <v>281</v>
      </c>
      <c r="B34" s="283"/>
      <c r="J34" s="284" t="s">
        <v>283</v>
      </c>
      <c r="Q34" s="283" t="s">
        <v>281</v>
      </c>
      <c r="Z34" s="284" t="s">
        <v>283</v>
      </c>
    </row>
    <row r="35" spans="1:32" s="1" customFormat="1" ht="13.5" customHeight="1">
      <c r="A35" s="283" t="s">
        <v>282</v>
      </c>
      <c r="B35" s="283"/>
      <c r="J35" s="532" t="s">
        <v>217</v>
      </c>
      <c r="K35" s="532"/>
      <c r="L35" s="532"/>
      <c r="Q35" s="283" t="s">
        <v>282</v>
      </c>
      <c r="Z35" s="532" t="s">
        <v>217</v>
      </c>
      <c r="AA35" s="532"/>
      <c r="AB35" s="532"/>
    </row>
    <row r="36" spans="1:32">
      <c r="Q36" s="37"/>
      <c r="R36" s="37"/>
    </row>
    <row r="37" spans="1:32">
      <c r="Q37" s="37"/>
      <c r="R37" s="37"/>
    </row>
  </sheetData>
  <mergeCells count="44">
    <mergeCell ref="Q12:Q13"/>
    <mergeCell ref="Q14:Q15"/>
    <mergeCell ref="Q16:Q17"/>
    <mergeCell ref="S5:Y5"/>
    <mergeCell ref="Z5:AF5"/>
    <mergeCell ref="Z2:AF2"/>
    <mergeCell ref="Q1:R1"/>
    <mergeCell ref="Q7:R7"/>
    <mergeCell ref="Q8:Q9"/>
    <mergeCell ref="Q10:Q11"/>
    <mergeCell ref="J35:L35"/>
    <mergeCell ref="Z35:AB35"/>
    <mergeCell ref="Q18:Q19"/>
    <mergeCell ref="Q20:Q21"/>
    <mergeCell ref="Q22:Q23"/>
    <mergeCell ref="Q24:Q25"/>
    <mergeCell ref="Q26:Q27"/>
    <mergeCell ref="Q28:Q29"/>
    <mergeCell ref="Q30:Q31"/>
    <mergeCell ref="Q32:Q33"/>
    <mergeCell ref="A10:A11"/>
    <mergeCell ref="A26:A27"/>
    <mergeCell ref="A28:A29"/>
    <mergeCell ref="A30:A31"/>
    <mergeCell ref="A32:A33"/>
    <mergeCell ref="A14:A15"/>
    <mergeCell ref="A12:A13"/>
    <mergeCell ref="A18:A19"/>
    <mergeCell ref="A16:A17"/>
    <mergeCell ref="A24:A25"/>
    <mergeCell ref="A22:A23"/>
    <mergeCell ref="A20:A21"/>
    <mergeCell ref="A8:A9"/>
    <mergeCell ref="Q6:R6"/>
    <mergeCell ref="A2:I2"/>
    <mergeCell ref="J2:P2"/>
    <mergeCell ref="A1:B1"/>
    <mergeCell ref="A6:B6"/>
    <mergeCell ref="A7:B7"/>
    <mergeCell ref="A5:B5"/>
    <mergeCell ref="C5:I5"/>
    <mergeCell ref="J5:P5"/>
    <mergeCell ref="Q5:R5"/>
    <mergeCell ref="Q2:Y2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4" manualBreakCount="4">
    <brk id="9" max="34" man="1"/>
    <brk id="16" max="34" man="1"/>
    <brk id="25" max="34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Normal="100" zoomScaleSheetLayoutView="100" workbookViewId="0">
      <selection sqref="A1:B1"/>
    </sheetView>
  </sheetViews>
  <sheetFormatPr defaultRowHeight="12"/>
  <cols>
    <col min="1" max="1" width="9.140625" customWidth="1"/>
    <col min="2" max="5" width="25.7109375" customWidth="1"/>
  </cols>
  <sheetData>
    <row r="1" spans="1:5" ht="24.95" customHeight="1">
      <c r="A1" s="497" t="s">
        <v>211</v>
      </c>
      <c r="B1" s="497"/>
    </row>
    <row r="2" spans="1:5" ht="24.95" customHeight="1">
      <c r="A2" s="534" t="s">
        <v>284</v>
      </c>
      <c r="B2" s="534"/>
      <c r="C2" s="534"/>
      <c r="D2" s="534"/>
      <c r="E2" s="534"/>
    </row>
    <row r="3" spans="1:5" ht="24.95" customHeight="1">
      <c r="A3" s="535" t="s">
        <v>285</v>
      </c>
      <c r="B3" s="535"/>
      <c r="C3" s="535"/>
      <c r="D3" s="535"/>
      <c r="E3" s="535"/>
    </row>
    <row r="4" spans="1:5" ht="23.1" customHeight="1"/>
    <row r="5" spans="1:5" ht="15" customHeight="1" thickBot="1">
      <c r="A5" s="289" t="s">
        <v>286</v>
      </c>
      <c r="E5" s="288" t="s">
        <v>287</v>
      </c>
    </row>
    <row r="6" spans="1:5" ht="24.95" customHeight="1">
      <c r="A6" s="290" t="s">
        <v>288</v>
      </c>
      <c r="B6" s="536" t="s">
        <v>289</v>
      </c>
      <c r="C6" s="537"/>
      <c r="D6" s="538" t="s">
        <v>290</v>
      </c>
      <c r="E6" s="539"/>
    </row>
    <row r="7" spans="1:5" ht="18" customHeight="1">
      <c r="A7" s="291"/>
      <c r="B7" s="292" t="s">
        <v>292</v>
      </c>
      <c r="C7" s="294" t="s">
        <v>55</v>
      </c>
      <c r="D7" s="292" t="s">
        <v>292</v>
      </c>
      <c r="E7" s="294" t="s">
        <v>55</v>
      </c>
    </row>
    <row r="8" spans="1:5" ht="18" customHeight="1">
      <c r="A8" s="296" t="s">
        <v>291</v>
      </c>
      <c r="B8" s="297" t="s">
        <v>52</v>
      </c>
      <c r="C8" s="295" t="s">
        <v>56</v>
      </c>
      <c r="D8" s="293" t="s">
        <v>52</v>
      </c>
      <c r="E8" s="295" t="s">
        <v>56</v>
      </c>
    </row>
    <row r="9" spans="1:5" ht="20.100000000000001" customHeight="1">
      <c r="A9" s="298">
        <v>2016</v>
      </c>
      <c r="B9" s="302">
        <v>91.3</v>
      </c>
      <c r="C9" s="302">
        <v>105</v>
      </c>
      <c r="D9" s="302">
        <v>100</v>
      </c>
      <c r="E9" s="302">
        <v>100.6</v>
      </c>
    </row>
    <row r="10" spans="1:5" ht="20.100000000000001" customHeight="1">
      <c r="A10" s="298">
        <v>2017</v>
      </c>
      <c r="B10" s="302">
        <v>92.3</v>
      </c>
      <c r="C10" s="302">
        <v>104.1</v>
      </c>
      <c r="D10" s="302">
        <v>99.8</v>
      </c>
      <c r="E10" s="302">
        <v>99.3</v>
      </c>
    </row>
    <row r="11" spans="1:5" ht="20.100000000000001" customHeight="1">
      <c r="A11" s="298">
        <v>2018</v>
      </c>
      <c r="B11" s="302">
        <v>95</v>
      </c>
      <c r="C11" s="302">
        <v>105.9</v>
      </c>
      <c r="D11" s="302">
        <v>100.1</v>
      </c>
      <c r="E11" s="302">
        <v>99.6</v>
      </c>
    </row>
    <row r="12" spans="1:5" ht="20.100000000000001" customHeight="1">
      <c r="A12" s="298">
        <v>2019</v>
      </c>
      <c r="B12" s="302">
        <v>98.2</v>
      </c>
      <c r="C12" s="302">
        <v>105.7</v>
      </c>
      <c r="D12" s="302">
        <v>99.9</v>
      </c>
      <c r="E12" s="302">
        <v>98.8</v>
      </c>
    </row>
    <row r="13" spans="1:5" ht="20.100000000000001" customHeight="1">
      <c r="A13" s="298">
        <v>2020</v>
      </c>
      <c r="B13" s="302">
        <v>98.8</v>
      </c>
      <c r="C13" s="302">
        <v>101.4</v>
      </c>
      <c r="D13" s="302">
        <v>99.6</v>
      </c>
      <c r="E13" s="302">
        <v>98.4</v>
      </c>
    </row>
    <row r="14" spans="1:5" ht="30" customHeight="1">
      <c r="A14" s="304">
        <v>2021</v>
      </c>
      <c r="B14" s="305">
        <f>AVERAGE(B15:B26)</f>
        <v>100.68333333333334</v>
      </c>
      <c r="C14" s="305">
        <f>AVERAGE(C15:C26)</f>
        <v>101.38333333333333</v>
      </c>
      <c r="D14" s="305">
        <f t="shared" ref="D14:E14" si="0">AVERAGE(D15:D26)</f>
        <v>100.33333333333333</v>
      </c>
      <c r="E14" s="305">
        <f t="shared" si="0"/>
        <v>100.86666666666667</v>
      </c>
    </row>
    <row r="15" spans="1:5" ht="20.100000000000001" customHeight="1">
      <c r="A15" s="299" t="s">
        <v>293</v>
      </c>
      <c r="B15" s="302">
        <v>98.8</v>
      </c>
      <c r="C15" s="302">
        <v>99.4</v>
      </c>
      <c r="D15" s="302">
        <v>99.6</v>
      </c>
      <c r="E15" s="302">
        <v>98.5</v>
      </c>
    </row>
    <row r="16" spans="1:5" ht="20.100000000000001" customHeight="1">
      <c r="A16" s="299" t="s">
        <v>295</v>
      </c>
      <c r="B16" s="302">
        <v>98.9</v>
      </c>
      <c r="C16" s="302">
        <v>99.1</v>
      </c>
      <c r="D16" s="302">
        <v>99.7</v>
      </c>
      <c r="E16" s="302">
        <v>98.9</v>
      </c>
    </row>
    <row r="17" spans="1:5" ht="20.100000000000001" customHeight="1">
      <c r="A17" s="299" t="s">
        <v>297</v>
      </c>
      <c r="B17" s="302">
        <v>99</v>
      </c>
      <c r="C17" s="302">
        <v>98.9</v>
      </c>
      <c r="D17" s="302">
        <v>99.8</v>
      </c>
      <c r="E17" s="302">
        <v>99.4</v>
      </c>
    </row>
    <row r="18" spans="1:5" ht="20.100000000000001" customHeight="1">
      <c r="A18" s="299" t="s">
        <v>299</v>
      </c>
      <c r="B18" s="302">
        <v>99.2</v>
      </c>
      <c r="C18" s="302">
        <v>98.9</v>
      </c>
      <c r="D18" s="302">
        <v>99.9</v>
      </c>
      <c r="E18" s="302">
        <v>99.7</v>
      </c>
    </row>
    <row r="19" spans="1:5" ht="20.100000000000001" customHeight="1">
      <c r="A19" s="299" t="s">
        <v>301</v>
      </c>
      <c r="B19" s="302">
        <v>99.5</v>
      </c>
      <c r="C19" s="302">
        <v>99.3</v>
      </c>
      <c r="D19" s="302">
        <v>100</v>
      </c>
      <c r="E19" s="302">
        <v>100</v>
      </c>
    </row>
    <row r="20" spans="1:5" ht="20.100000000000001" customHeight="1">
      <c r="A20" s="299" t="s">
        <v>303</v>
      </c>
      <c r="B20" s="302">
        <v>100</v>
      </c>
      <c r="C20" s="302">
        <v>100</v>
      </c>
      <c r="D20" s="302">
        <v>100</v>
      </c>
      <c r="E20" s="302">
        <v>100</v>
      </c>
    </row>
    <row r="21" spans="1:5" ht="20.100000000000001" customHeight="1">
      <c r="A21" s="299" t="s">
        <v>305</v>
      </c>
      <c r="B21" s="302">
        <v>100.5</v>
      </c>
      <c r="C21" s="302">
        <v>100.8</v>
      </c>
      <c r="D21" s="302">
        <v>100.2</v>
      </c>
      <c r="E21" s="302">
        <v>100.8</v>
      </c>
    </row>
    <row r="22" spans="1:5" ht="20.100000000000001" customHeight="1">
      <c r="A22" s="299" t="s">
        <v>307</v>
      </c>
      <c r="B22" s="302">
        <v>101.3</v>
      </c>
      <c r="C22" s="302">
        <v>102.1</v>
      </c>
      <c r="D22" s="302">
        <v>100.5</v>
      </c>
      <c r="E22" s="302">
        <v>101.5</v>
      </c>
    </row>
    <row r="23" spans="1:5" ht="20.100000000000001" customHeight="1">
      <c r="A23" s="299" t="s">
        <v>309</v>
      </c>
      <c r="B23" s="302">
        <v>102</v>
      </c>
      <c r="C23" s="302">
        <v>103.2</v>
      </c>
      <c r="D23" s="302">
        <v>100.7</v>
      </c>
      <c r="E23" s="302">
        <v>102</v>
      </c>
    </row>
    <row r="24" spans="1:5" ht="20.100000000000001" customHeight="1">
      <c r="A24" s="299" t="s">
        <v>311</v>
      </c>
      <c r="B24" s="302">
        <v>102.6</v>
      </c>
      <c r="C24" s="302">
        <v>104.3</v>
      </c>
      <c r="D24" s="302">
        <v>101</v>
      </c>
      <c r="E24" s="302">
        <v>102.6</v>
      </c>
    </row>
    <row r="25" spans="1:5" ht="20.100000000000001" customHeight="1">
      <c r="A25" s="299" t="s">
        <v>313</v>
      </c>
      <c r="B25" s="302">
        <v>103</v>
      </c>
      <c r="C25" s="302">
        <v>105</v>
      </c>
      <c r="D25" s="302">
        <v>101.1</v>
      </c>
      <c r="E25" s="302">
        <v>103.1</v>
      </c>
    </row>
    <row r="26" spans="1:5" ht="20.100000000000001" customHeight="1">
      <c r="A26" s="300" t="s">
        <v>315</v>
      </c>
      <c r="B26" s="303">
        <v>103.4</v>
      </c>
      <c r="C26" s="303">
        <v>105.6</v>
      </c>
      <c r="D26" s="303">
        <v>101.5</v>
      </c>
      <c r="E26" s="303">
        <v>103.9</v>
      </c>
    </row>
    <row r="27" spans="1:5" ht="13.5" customHeight="1">
      <c r="A27" s="533" t="s">
        <v>316</v>
      </c>
      <c r="B27" s="533"/>
      <c r="C27" s="533"/>
      <c r="E27" s="301" t="s">
        <v>317</v>
      </c>
    </row>
  </sheetData>
  <mergeCells count="6">
    <mergeCell ref="A27:C27"/>
    <mergeCell ref="A1:B1"/>
    <mergeCell ref="A2:E2"/>
    <mergeCell ref="A3:E3"/>
    <mergeCell ref="B6:C6"/>
    <mergeCell ref="D6:E6"/>
  </mergeCells>
  <phoneticPr fontId="4" type="noConversion"/>
  <pageMargins left="0.39370078740157483" right="0.39370078740157483" top="0.55118110236220474" bottom="0.55118110236220474" header="0.51181102362204722" footer="0.51181102362204722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100" zoomScaleSheetLayoutView="100" workbookViewId="0">
      <selection sqref="A1:B1"/>
    </sheetView>
  </sheetViews>
  <sheetFormatPr defaultRowHeight="12"/>
  <cols>
    <col min="1" max="1" width="10.42578125" style="37" customWidth="1"/>
    <col min="2" max="11" width="11.7109375" style="37" customWidth="1"/>
    <col min="12" max="249" width="9.140625" style="37"/>
    <col min="250" max="250" width="10.42578125" style="37" customWidth="1"/>
    <col min="251" max="252" width="9.140625" style="37"/>
    <col min="253" max="253" width="10" style="37" customWidth="1"/>
    <col min="254" max="255" width="7.42578125" style="37" bestFit="1" customWidth="1"/>
    <col min="256" max="256" width="8.28515625" style="37" bestFit="1" customWidth="1"/>
    <col min="257" max="257" width="10.28515625" style="37" bestFit="1" customWidth="1"/>
    <col min="258" max="258" width="2.7109375" style="37" customWidth="1"/>
    <col min="259" max="259" width="10.140625" style="37" customWidth="1"/>
    <col min="260" max="260" width="9.85546875" style="37" customWidth="1"/>
    <col min="261" max="261" width="10.140625" style="37" customWidth="1"/>
    <col min="262" max="262" width="9.7109375" style="37" customWidth="1"/>
    <col min="263" max="263" width="10.28515625" style="37" customWidth="1"/>
    <col min="264" max="265" width="9.85546875" style="37" customWidth="1"/>
    <col min="266" max="266" width="10.85546875" style="37" customWidth="1"/>
    <col min="267" max="267" width="16.42578125" style="37" customWidth="1"/>
    <col min="268" max="505" width="9.140625" style="37"/>
    <col min="506" max="506" width="10.42578125" style="37" customWidth="1"/>
    <col min="507" max="508" width="9.140625" style="37"/>
    <col min="509" max="509" width="10" style="37" customWidth="1"/>
    <col min="510" max="511" width="7.42578125" style="37" bestFit="1" customWidth="1"/>
    <col min="512" max="512" width="8.28515625" style="37" bestFit="1" customWidth="1"/>
    <col min="513" max="513" width="10.28515625" style="37" bestFit="1" customWidth="1"/>
    <col min="514" max="514" width="2.7109375" style="37" customWidth="1"/>
    <col min="515" max="515" width="10.140625" style="37" customWidth="1"/>
    <col min="516" max="516" width="9.85546875" style="37" customWidth="1"/>
    <col min="517" max="517" width="10.140625" style="37" customWidth="1"/>
    <col min="518" max="518" width="9.7109375" style="37" customWidth="1"/>
    <col min="519" max="519" width="10.28515625" style="37" customWidth="1"/>
    <col min="520" max="521" width="9.85546875" style="37" customWidth="1"/>
    <col min="522" max="522" width="10.85546875" style="37" customWidth="1"/>
    <col min="523" max="523" width="16.42578125" style="37" customWidth="1"/>
    <col min="524" max="761" width="9.140625" style="37"/>
    <col min="762" max="762" width="10.42578125" style="37" customWidth="1"/>
    <col min="763" max="764" width="9.140625" style="37"/>
    <col min="765" max="765" width="10" style="37" customWidth="1"/>
    <col min="766" max="767" width="7.42578125" style="37" bestFit="1" customWidth="1"/>
    <col min="768" max="768" width="8.28515625" style="37" bestFit="1" customWidth="1"/>
    <col min="769" max="769" width="10.28515625" style="37" bestFit="1" customWidth="1"/>
    <col min="770" max="770" width="2.7109375" style="37" customWidth="1"/>
    <col min="771" max="771" width="10.140625" style="37" customWidth="1"/>
    <col min="772" max="772" width="9.85546875" style="37" customWidth="1"/>
    <col min="773" max="773" width="10.140625" style="37" customWidth="1"/>
    <col min="774" max="774" width="9.7109375" style="37" customWidth="1"/>
    <col min="775" max="775" width="10.28515625" style="37" customWidth="1"/>
    <col min="776" max="777" width="9.85546875" style="37" customWidth="1"/>
    <col min="778" max="778" width="10.85546875" style="37" customWidth="1"/>
    <col min="779" max="779" width="16.42578125" style="37" customWidth="1"/>
    <col min="780" max="1017" width="9.140625" style="37"/>
    <col min="1018" max="1018" width="10.42578125" style="37" customWidth="1"/>
    <col min="1019" max="1020" width="9.140625" style="37"/>
    <col min="1021" max="1021" width="10" style="37" customWidth="1"/>
    <col min="1022" max="1023" width="7.42578125" style="37" bestFit="1" customWidth="1"/>
    <col min="1024" max="1024" width="8.28515625" style="37" bestFit="1" customWidth="1"/>
    <col min="1025" max="1025" width="10.28515625" style="37" bestFit="1" customWidth="1"/>
    <col min="1026" max="1026" width="2.7109375" style="37" customWidth="1"/>
    <col min="1027" max="1027" width="10.140625" style="37" customWidth="1"/>
    <col min="1028" max="1028" width="9.85546875" style="37" customWidth="1"/>
    <col min="1029" max="1029" width="10.140625" style="37" customWidth="1"/>
    <col min="1030" max="1030" width="9.7109375" style="37" customWidth="1"/>
    <col min="1031" max="1031" width="10.28515625" style="37" customWidth="1"/>
    <col min="1032" max="1033" width="9.85546875" style="37" customWidth="1"/>
    <col min="1034" max="1034" width="10.85546875" style="37" customWidth="1"/>
    <col min="1035" max="1035" width="16.42578125" style="37" customWidth="1"/>
    <col min="1036" max="1273" width="9.140625" style="37"/>
    <col min="1274" max="1274" width="10.42578125" style="37" customWidth="1"/>
    <col min="1275" max="1276" width="9.140625" style="37"/>
    <col min="1277" max="1277" width="10" style="37" customWidth="1"/>
    <col min="1278" max="1279" width="7.42578125" style="37" bestFit="1" customWidth="1"/>
    <col min="1280" max="1280" width="8.28515625" style="37" bestFit="1" customWidth="1"/>
    <col min="1281" max="1281" width="10.28515625" style="37" bestFit="1" customWidth="1"/>
    <col min="1282" max="1282" width="2.7109375" style="37" customWidth="1"/>
    <col min="1283" max="1283" width="10.140625" style="37" customWidth="1"/>
    <col min="1284" max="1284" width="9.85546875" style="37" customWidth="1"/>
    <col min="1285" max="1285" width="10.140625" style="37" customWidth="1"/>
    <col min="1286" max="1286" width="9.7109375" style="37" customWidth="1"/>
    <col min="1287" max="1287" width="10.28515625" style="37" customWidth="1"/>
    <col min="1288" max="1289" width="9.85546875" style="37" customWidth="1"/>
    <col min="1290" max="1290" width="10.85546875" style="37" customWidth="1"/>
    <col min="1291" max="1291" width="16.42578125" style="37" customWidth="1"/>
    <col min="1292" max="1529" width="9.140625" style="37"/>
    <col min="1530" max="1530" width="10.42578125" style="37" customWidth="1"/>
    <col min="1531" max="1532" width="9.140625" style="37"/>
    <col min="1533" max="1533" width="10" style="37" customWidth="1"/>
    <col min="1534" max="1535" width="7.42578125" style="37" bestFit="1" customWidth="1"/>
    <col min="1536" max="1536" width="8.28515625" style="37" bestFit="1" customWidth="1"/>
    <col min="1537" max="1537" width="10.28515625" style="37" bestFit="1" customWidth="1"/>
    <col min="1538" max="1538" width="2.7109375" style="37" customWidth="1"/>
    <col min="1539" max="1539" width="10.140625" style="37" customWidth="1"/>
    <col min="1540" max="1540" width="9.85546875" style="37" customWidth="1"/>
    <col min="1541" max="1541" width="10.140625" style="37" customWidth="1"/>
    <col min="1542" max="1542" width="9.7109375" style="37" customWidth="1"/>
    <col min="1543" max="1543" width="10.28515625" style="37" customWidth="1"/>
    <col min="1544" max="1545" width="9.85546875" style="37" customWidth="1"/>
    <col min="1546" max="1546" width="10.85546875" style="37" customWidth="1"/>
    <col min="1547" max="1547" width="16.42578125" style="37" customWidth="1"/>
    <col min="1548" max="1785" width="9.140625" style="37"/>
    <col min="1786" max="1786" width="10.42578125" style="37" customWidth="1"/>
    <col min="1787" max="1788" width="9.140625" style="37"/>
    <col min="1789" max="1789" width="10" style="37" customWidth="1"/>
    <col min="1790" max="1791" width="7.42578125" style="37" bestFit="1" customWidth="1"/>
    <col min="1792" max="1792" width="8.28515625" style="37" bestFit="1" customWidth="1"/>
    <col min="1793" max="1793" width="10.28515625" style="37" bestFit="1" customWidth="1"/>
    <col min="1794" max="1794" width="2.7109375" style="37" customWidth="1"/>
    <col min="1795" max="1795" width="10.140625" style="37" customWidth="1"/>
    <col min="1796" max="1796" width="9.85546875" style="37" customWidth="1"/>
    <col min="1797" max="1797" width="10.140625" style="37" customWidth="1"/>
    <col min="1798" max="1798" width="9.7109375" style="37" customWidth="1"/>
    <col min="1799" max="1799" width="10.28515625" style="37" customWidth="1"/>
    <col min="1800" max="1801" width="9.85546875" style="37" customWidth="1"/>
    <col min="1802" max="1802" width="10.85546875" style="37" customWidth="1"/>
    <col min="1803" max="1803" width="16.42578125" style="37" customWidth="1"/>
    <col min="1804" max="2041" width="9.140625" style="37"/>
    <col min="2042" max="2042" width="10.42578125" style="37" customWidth="1"/>
    <col min="2043" max="2044" width="9.140625" style="37"/>
    <col min="2045" max="2045" width="10" style="37" customWidth="1"/>
    <col min="2046" max="2047" width="7.42578125" style="37" bestFit="1" customWidth="1"/>
    <col min="2048" max="2048" width="8.28515625" style="37" bestFit="1" customWidth="1"/>
    <col min="2049" max="2049" width="10.28515625" style="37" bestFit="1" customWidth="1"/>
    <col min="2050" max="2050" width="2.7109375" style="37" customWidth="1"/>
    <col min="2051" max="2051" width="10.140625" style="37" customWidth="1"/>
    <col min="2052" max="2052" width="9.85546875" style="37" customWidth="1"/>
    <col min="2053" max="2053" width="10.140625" style="37" customWidth="1"/>
    <col min="2054" max="2054" width="9.7109375" style="37" customWidth="1"/>
    <col min="2055" max="2055" width="10.28515625" style="37" customWidth="1"/>
    <col min="2056" max="2057" width="9.85546875" style="37" customWidth="1"/>
    <col min="2058" max="2058" width="10.85546875" style="37" customWidth="1"/>
    <col min="2059" max="2059" width="16.42578125" style="37" customWidth="1"/>
    <col min="2060" max="2297" width="9.140625" style="37"/>
    <col min="2298" max="2298" width="10.42578125" style="37" customWidth="1"/>
    <col min="2299" max="2300" width="9.140625" style="37"/>
    <col min="2301" max="2301" width="10" style="37" customWidth="1"/>
    <col min="2302" max="2303" width="7.42578125" style="37" bestFit="1" customWidth="1"/>
    <col min="2304" max="2304" width="8.28515625" style="37" bestFit="1" customWidth="1"/>
    <col min="2305" max="2305" width="10.28515625" style="37" bestFit="1" customWidth="1"/>
    <col min="2306" max="2306" width="2.7109375" style="37" customWidth="1"/>
    <col min="2307" max="2307" width="10.140625" style="37" customWidth="1"/>
    <col min="2308" max="2308" width="9.85546875" style="37" customWidth="1"/>
    <col min="2309" max="2309" width="10.140625" style="37" customWidth="1"/>
    <col min="2310" max="2310" width="9.7109375" style="37" customWidth="1"/>
    <col min="2311" max="2311" width="10.28515625" style="37" customWidth="1"/>
    <col min="2312" max="2313" width="9.85546875" style="37" customWidth="1"/>
    <col min="2314" max="2314" width="10.85546875" style="37" customWidth="1"/>
    <col min="2315" max="2315" width="16.42578125" style="37" customWidth="1"/>
    <col min="2316" max="2553" width="9.140625" style="37"/>
    <col min="2554" max="2554" width="10.42578125" style="37" customWidth="1"/>
    <col min="2555" max="2556" width="9.140625" style="37"/>
    <col min="2557" max="2557" width="10" style="37" customWidth="1"/>
    <col min="2558" max="2559" width="7.42578125" style="37" bestFit="1" customWidth="1"/>
    <col min="2560" max="2560" width="8.28515625" style="37" bestFit="1" customWidth="1"/>
    <col min="2561" max="2561" width="10.28515625" style="37" bestFit="1" customWidth="1"/>
    <col min="2562" max="2562" width="2.7109375" style="37" customWidth="1"/>
    <col min="2563" max="2563" width="10.140625" style="37" customWidth="1"/>
    <col min="2564" max="2564" width="9.85546875" style="37" customWidth="1"/>
    <col min="2565" max="2565" width="10.140625" style="37" customWidth="1"/>
    <col min="2566" max="2566" width="9.7109375" style="37" customWidth="1"/>
    <col min="2567" max="2567" width="10.28515625" style="37" customWidth="1"/>
    <col min="2568" max="2569" width="9.85546875" style="37" customWidth="1"/>
    <col min="2570" max="2570" width="10.85546875" style="37" customWidth="1"/>
    <col min="2571" max="2571" width="16.42578125" style="37" customWidth="1"/>
    <col min="2572" max="2809" width="9.140625" style="37"/>
    <col min="2810" max="2810" width="10.42578125" style="37" customWidth="1"/>
    <col min="2811" max="2812" width="9.140625" style="37"/>
    <col min="2813" max="2813" width="10" style="37" customWidth="1"/>
    <col min="2814" max="2815" width="7.42578125" style="37" bestFit="1" customWidth="1"/>
    <col min="2816" max="2816" width="8.28515625" style="37" bestFit="1" customWidth="1"/>
    <col min="2817" max="2817" width="10.28515625" style="37" bestFit="1" customWidth="1"/>
    <col min="2818" max="2818" width="2.7109375" style="37" customWidth="1"/>
    <col min="2819" max="2819" width="10.140625" style="37" customWidth="1"/>
    <col min="2820" max="2820" width="9.85546875" style="37" customWidth="1"/>
    <col min="2821" max="2821" width="10.140625" style="37" customWidth="1"/>
    <col min="2822" max="2822" width="9.7109375" style="37" customWidth="1"/>
    <col min="2823" max="2823" width="10.28515625" style="37" customWidth="1"/>
    <col min="2824" max="2825" width="9.85546875" style="37" customWidth="1"/>
    <col min="2826" max="2826" width="10.85546875" style="37" customWidth="1"/>
    <col min="2827" max="2827" width="16.42578125" style="37" customWidth="1"/>
    <col min="2828" max="3065" width="9.140625" style="37"/>
    <col min="3066" max="3066" width="10.42578125" style="37" customWidth="1"/>
    <col min="3067" max="3068" width="9.140625" style="37"/>
    <col min="3069" max="3069" width="10" style="37" customWidth="1"/>
    <col min="3070" max="3071" width="7.42578125" style="37" bestFit="1" customWidth="1"/>
    <col min="3072" max="3072" width="8.28515625" style="37" bestFit="1" customWidth="1"/>
    <col min="3073" max="3073" width="10.28515625" style="37" bestFit="1" customWidth="1"/>
    <col min="3074" max="3074" width="2.7109375" style="37" customWidth="1"/>
    <col min="3075" max="3075" width="10.140625" style="37" customWidth="1"/>
    <col min="3076" max="3076" width="9.85546875" style="37" customWidth="1"/>
    <col min="3077" max="3077" width="10.140625" style="37" customWidth="1"/>
    <col min="3078" max="3078" width="9.7109375" style="37" customWidth="1"/>
    <col min="3079" max="3079" width="10.28515625" style="37" customWidth="1"/>
    <col min="3080" max="3081" width="9.85546875" style="37" customWidth="1"/>
    <col min="3082" max="3082" width="10.85546875" style="37" customWidth="1"/>
    <col min="3083" max="3083" width="16.42578125" style="37" customWidth="1"/>
    <col min="3084" max="3321" width="9.140625" style="37"/>
    <col min="3322" max="3322" width="10.42578125" style="37" customWidth="1"/>
    <col min="3323" max="3324" width="9.140625" style="37"/>
    <col min="3325" max="3325" width="10" style="37" customWidth="1"/>
    <col min="3326" max="3327" width="7.42578125" style="37" bestFit="1" customWidth="1"/>
    <col min="3328" max="3328" width="8.28515625" style="37" bestFit="1" customWidth="1"/>
    <col min="3329" max="3329" width="10.28515625" style="37" bestFit="1" customWidth="1"/>
    <col min="3330" max="3330" width="2.7109375" style="37" customWidth="1"/>
    <col min="3331" max="3331" width="10.140625" style="37" customWidth="1"/>
    <col min="3332" max="3332" width="9.85546875" style="37" customWidth="1"/>
    <col min="3333" max="3333" width="10.140625" style="37" customWidth="1"/>
    <col min="3334" max="3334" width="9.7109375" style="37" customWidth="1"/>
    <col min="3335" max="3335" width="10.28515625" style="37" customWidth="1"/>
    <col min="3336" max="3337" width="9.85546875" style="37" customWidth="1"/>
    <col min="3338" max="3338" width="10.85546875" style="37" customWidth="1"/>
    <col min="3339" max="3339" width="16.42578125" style="37" customWidth="1"/>
    <col min="3340" max="3577" width="9.140625" style="37"/>
    <col min="3578" max="3578" width="10.42578125" style="37" customWidth="1"/>
    <col min="3579" max="3580" width="9.140625" style="37"/>
    <col min="3581" max="3581" width="10" style="37" customWidth="1"/>
    <col min="3582" max="3583" width="7.42578125" style="37" bestFit="1" customWidth="1"/>
    <col min="3584" max="3584" width="8.28515625" style="37" bestFit="1" customWidth="1"/>
    <col min="3585" max="3585" width="10.28515625" style="37" bestFit="1" customWidth="1"/>
    <col min="3586" max="3586" width="2.7109375" style="37" customWidth="1"/>
    <col min="3587" max="3587" width="10.140625" style="37" customWidth="1"/>
    <col min="3588" max="3588" width="9.85546875" style="37" customWidth="1"/>
    <col min="3589" max="3589" width="10.140625" style="37" customWidth="1"/>
    <col min="3590" max="3590" width="9.7109375" style="37" customWidth="1"/>
    <col min="3591" max="3591" width="10.28515625" style="37" customWidth="1"/>
    <col min="3592" max="3593" width="9.85546875" style="37" customWidth="1"/>
    <col min="3594" max="3594" width="10.85546875" style="37" customWidth="1"/>
    <col min="3595" max="3595" width="16.42578125" style="37" customWidth="1"/>
    <col min="3596" max="3833" width="9.140625" style="37"/>
    <col min="3834" max="3834" width="10.42578125" style="37" customWidth="1"/>
    <col min="3835" max="3836" width="9.140625" style="37"/>
    <col min="3837" max="3837" width="10" style="37" customWidth="1"/>
    <col min="3838" max="3839" width="7.42578125" style="37" bestFit="1" customWidth="1"/>
    <col min="3840" max="3840" width="8.28515625" style="37" bestFit="1" customWidth="1"/>
    <col min="3841" max="3841" width="10.28515625" style="37" bestFit="1" customWidth="1"/>
    <col min="3842" max="3842" width="2.7109375" style="37" customWidth="1"/>
    <col min="3843" max="3843" width="10.140625" style="37" customWidth="1"/>
    <col min="3844" max="3844" width="9.85546875" style="37" customWidth="1"/>
    <col min="3845" max="3845" width="10.140625" style="37" customWidth="1"/>
    <col min="3846" max="3846" width="9.7109375" style="37" customWidth="1"/>
    <col min="3847" max="3847" width="10.28515625" style="37" customWidth="1"/>
    <col min="3848" max="3849" width="9.85546875" style="37" customWidth="1"/>
    <col min="3850" max="3850" width="10.85546875" style="37" customWidth="1"/>
    <col min="3851" max="3851" width="16.42578125" style="37" customWidth="1"/>
    <col min="3852" max="4089" width="9.140625" style="37"/>
    <col min="4090" max="4090" width="10.42578125" style="37" customWidth="1"/>
    <col min="4091" max="4092" width="9.140625" style="37"/>
    <col min="4093" max="4093" width="10" style="37" customWidth="1"/>
    <col min="4094" max="4095" width="7.42578125" style="37" bestFit="1" customWidth="1"/>
    <col min="4096" max="4096" width="8.28515625" style="37" bestFit="1" customWidth="1"/>
    <col min="4097" max="4097" width="10.28515625" style="37" bestFit="1" customWidth="1"/>
    <col min="4098" max="4098" width="2.7109375" style="37" customWidth="1"/>
    <col min="4099" max="4099" width="10.140625" style="37" customWidth="1"/>
    <col min="4100" max="4100" width="9.85546875" style="37" customWidth="1"/>
    <col min="4101" max="4101" width="10.140625" style="37" customWidth="1"/>
    <col min="4102" max="4102" width="9.7109375" style="37" customWidth="1"/>
    <col min="4103" max="4103" width="10.28515625" style="37" customWidth="1"/>
    <col min="4104" max="4105" width="9.85546875" style="37" customWidth="1"/>
    <col min="4106" max="4106" width="10.85546875" style="37" customWidth="1"/>
    <col min="4107" max="4107" width="16.42578125" style="37" customWidth="1"/>
    <col min="4108" max="4345" width="9.140625" style="37"/>
    <col min="4346" max="4346" width="10.42578125" style="37" customWidth="1"/>
    <col min="4347" max="4348" width="9.140625" style="37"/>
    <col min="4349" max="4349" width="10" style="37" customWidth="1"/>
    <col min="4350" max="4351" width="7.42578125" style="37" bestFit="1" customWidth="1"/>
    <col min="4352" max="4352" width="8.28515625" style="37" bestFit="1" customWidth="1"/>
    <col min="4353" max="4353" width="10.28515625" style="37" bestFit="1" customWidth="1"/>
    <col min="4354" max="4354" width="2.7109375" style="37" customWidth="1"/>
    <col min="4355" max="4355" width="10.140625" style="37" customWidth="1"/>
    <col min="4356" max="4356" width="9.85546875" style="37" customWidth="1"/>
    <col min="4357" max="4357" width="10.140625" style="37" customWidth="1"/>
    <col min="4358" max="4358" width="9.7109375" style="37" customWidth="1"/>
    <col min="4359" max="4359" width="10.28515625" style="37" customWidth="1"/>
    <col min="4360" max="4361" width="9.85546875" style="37" customWidth="1"/>
    <col min="4362" max="4362" width="10.85546875" style="37" customWidth="1"/>
    <col min="4363" max="4363" width="16.42578125" style="37" customWidth="1"/>
    <col min="4364" max="4601" width="9.140625" style="37"/>
    <col min="4602" max="4602" width="10.42578125" style="37" customWidth="1"/>
    <col min="4603" max="4604" width="9.140625" style="37"/>
    <col min="4605" max="4605" width="10" style="37" customWidth="1"/>
    <col min="4606" max="4607" width="7.42578125" style="37" bestFit="1" customWidth="1"/>
    <col min="4608" max="4608" width="8.28515625" style="37" bestFit="1" customWidth="1"/>
    <col min="4609" max="4609" width="10.28515625" style="37" bestFit="1" customWidth="1"/>
    <col min="4610" max="4610" width="2.7109375" style="37" customWidth="1"/>
    <col min="4611" max="4611" width="10.140625" style="37" customWidth="1"/>
    <col min="4612" max="4612" width="9.85546875" style="37" customWidth="1"/>
    <col min="4613" max="4613" width="10.140625" style="37" customWidth="1"/>
    <col min="4614" max="4614" width="9.7109375" style="37" customWidth="1"/>
    <col min="4615" max="4615" width="10.28515625" style="37" customWidth="1"/>
    <col min="4616" max="4617" width="9.85546875" style="37" customWidth="1"/>
    <col min="4618" max="4618" width="10.85546875" style="37" customWidth="1"/>
    <col min="4619" max="4619" width="16.42578125" style="37" customWidth="1"/>
    <col min="4620" max="4857" width="9.140625" style="37"/>
    <col min="4858" max="4858" width="10.42578125" style="37" customWidth="1"/>
    <col min="4859" max="4860" width="9.140625" style="37"/>
    <col min="4861" max="4861" width="10" style="37" customWidth="1"/>
    <col min="4862" max="4863" width="7.42578125" style="37" bestFit="1" customWidth="1"/>
    <col min="4864" max="4864" width="8.28515625" style="37" bestFit="1" customWidth="1"/>
    <col min="4865" max="4865" width="10.28515625" style="37" bestFit="1" customWidth="1"/>
    <col min="4866" max="4866" width="2.7109375" style="37" customWidth="1"/>
    <col min="4867" max="4867" width="10.140625" style="37" customWidth="1"/>
    <col min="4868" max="4868" width="9.85546875" style="37" customWidth="1"/>
    <col min="4869" max="4869" width="10.140625" style="37" customWidth="1"/>
    <col min="4870" max="4870" width="9.7109375" style="37" customWidth="1"/>
    <col min="4871" max="4871" width="10.28515625" style="37" customWidth="1"/>
    <col min="4872" max="4873" width="9.85546875" style="37" customWidth="1"/>
    <col min="4874" max="4874" width="10.85546875" style="37" customWidth="1"/>
    <col min="4875" max="4875" width="16.42578125" style="37" customWidth="1"/>
    <col min="4876" max="5113" width="9.140625" style="37"/>
    <col min="5114" max="5114" width="10.42578125" style="37" customWidth="1"/>
    <col min="5115" max="5116" width="9.140625" style="37"/>
    <col min="5117" max="5117" width="10" style="37" customWidth="1"/>
    <col min="5118" max="5119" width="7.42578125" style="37" bestFit="1" customWidth="1"/>
    <col min="5120" max="5120" width="8.28515625" style="37" bestFit="1" customWidth="1"/>
    <col min="5121" max="5121" width="10.28515625" style="37" bestFit="1" customWidth="1"/>
    <col min="5122" max="5122" width="2.7109375" style="37" customWidth="1"/>
    <col min="5123" max="5123" width="10.140625" style="37" customWidth="1"/>
    <col min="5124" max="5124" width="9.85546875" style="37" customWidth="1"/>
    <col min="5125" max="5125" width="10.140625" style="37" customWidth="1"/>
    <col min="5126" max="5126" width="9.7109375" style="37" customWidth="1"/>
    <col min="5127" max="5127" width="10.28515625" style="37" customWidth="1"/>
    <col min="5128" max="5129" width="9.85546875" style="37" customWidth="1"/>
    <col min="5130" max="5130" width="10.85546875" style="37" customWidth="1"/>
    <col min="5131" max="5131" width="16.42578125" style="37" customWidth="1"/>
    <col min="5132" max="5369" width="9.140625" style="37"/>
    <col min="5370" max="5370" width="10.42578125" style="37" customWidth="1"/>
    <col min="5371" max="5372" width="9.140625" style="37"/>
    <col min="5373" max="5373" width="10" style="37" customWidth="1"/>
    <col min="5374" max="5375" width="7.42578125" style="37" bestFit="1" customWidth="1"/>
    <col min="5376" max="5376" width="8.28515625" style="37" bestFit="1" customWidth="1"/>
    <col min="5377" max="5377" width="10.28515625" style="37" bestFit="1" customWidth="1"/>
    <col min="5378" max="5378" width="2.7109375" style="37" customWidth="1"/>
    <col min="5379" max="5379" width="10.140625" style="37" customWidth="1"/>
    <col min="5380" max="5380" width="9.85546875" style="37" customWidth="1"/>
    <col min="5381" max="5381" width="10.140625" style="37" customWidth="1"/>
    <col min="5382" max="5382" width="9.7109375" style="37" customWidth="1"/>
    <col min="5383" max="5383" width="10.28515625" style="37" customWidth="1"/>
    <col min="5384" max="5385" width="9.85546875" style="37" customWidth="1"/>
    <col min="5386" max="5386" width="10.85546875" style="37" customWidth="1"/>
    <col min="5387" max="5387" width="16.42578125" style="37" customWidth="1"/>
    <col min="5388" max="5625" width="9.140625" style="37"/>
    <col min="5626" max="5626" width="10.42578125" style="37" customWidth="1"/>
    <col min="5627" max="5628" width="9.140625" style="37"/>
    <col min="5629" max="5629" width="10" style="37" customWidth="1"/>
    <col min="5630" max="5631" width="7.42578125" style="37" bestFit="1" customWidth="1"/>
    <col min="5632" max="5632" width="8.28515625" style="37" bestFit="1" customWidth="1"/>
    <col min="5633" max="5633" width="10.28515625" style="37" bestFit="1" customWidth="1"/>
    <col min="5634" max="5634" width="2.7109375" style="37" customWidth="1"/>
    <col min="5635" max="5635" width="10.140625" style="37" customWidth="1"/>
    <col min="5636" max="5636" width="9.85546875" style="37" customWidth="1"/>
    <col min="5637" max="5637" width="10.140625" style="37" customWidth="1"/>
    <col min="5638" max="5638" width="9.7109375" style="37" customWidth="1"/>
    <col min="5639" max="5639" width="10.28515625" style="37" customWidth="1"/>
    <col min="5640" max="5641" width="9.85546875" style="37" customWidth="1"/>
    <col min="5642" max="5642" width="10.85546875" style="37" customWidth="1"/>
    <col min="5643" max="5643" width="16.42578125" style="37" customWidth="1"/>
    <col min="5644" max="5881" width="9.140625" style="37"/>
    <col min="5882" max="5882" width="10.42578125" style="37" customWidth="1"/>
    <col min="5883" max="5884" width="9.140625" style="37"/>
    <col min="5885" max="5885" width="10" style="37" customWidth="1"/>
    <col min="5886" max="5887" width="7.42578125" style="37" bestFit="1" customWidth="1"/>
    <col min="5888" max="5888" width="8.28515625" style="37" bestFit="1" customWidth="1"/>
    <col min="5889" max="5889" width="10.28515625" style="37" bestFit="1" customWidth="1"/>
    <col min="5890" max="5890" width="2.7109375" style="37" customWidth="1"/>
    <col min="5891" max="5891" width="10.140625" style="37" customWidth="1"/>
    <col min="5892" max="5892" width="9.85546875" style="37" customWidth="1"/>
    <col min="5893" max="5893" width="10.140625" style="37" customWidth="1"/>
    <col min="5894" max="5894" width="9.7109375" style="37" customWidth="1"/>
    <col min="5895" max="5895" width="10.28515625" style="37" customWidth="1"/>
    <col min="5896" max="5897" width="9.85546875" style="37" customWidth="1"/>
    <col min="5898" max="5898" width="10.85546875" style="37" customWidth="1"/>
    <col min="5899" max="5899" width="16.42578125" style="37" customWidth="1"/>
    <col min="5900" max="6137" width="9.140625" style="37"/>
    <col min="6138" max="6138" width="10.42578125" style="37" customWidth="1"/>
    <col min="6139" max="6140" width="9.140625" style="37"/>
    <col min="6141" max="6141" width="10" style="37" customWidth="1"/>
    <col min="6142" max="6143" width="7.42578125" style="37" bestFit="1" customWidth="1"/>
    <col min="6144" max="6144" width="8.28515625" style="37" bestFit="1" customWidth="1"/>
    <col min="6145" max="6145" width="10.28515625" style="37" bestFit="1" customWidth="1"/>
    <col min="6146" max="6146" width="2.7109375" style="37" customWidth="1"/>
    <col min="6147" max="6147" width="10.140625" style="37" customWidth="1"/>
    <col min="6148" max="6148" width="9.85546875" style="37" customWidth="1"/>
    <col min="6149" max="6149" width="10.140625" style="37" customWidth="1"/>
    <col min="6150" max="6150" width="9.7109375" style="37" customWidth="1"/>
    <col min="6151" max="6151" width="10.28515625" style="37" customWidth="1"/>
    <col min="6152" max="6153" width="9.85546875" style="37" customWidth="1"/>
    <col min="6154" max="6154" width="10.85546875" style="37" customWidth="1"/>
    <col min="6155" max="6155" width="16.42578125" style="37" customWidth="1"/>
    <col min="6156" max="6393" width="9.140625" style="37"/>
    <col min="6394" max="6394" width="10.42578125" style="37" customWidth="1"/>
    <col min="6395" max="6396" width="9.140625" style="37"/>
    <col min="6397" max="6397" width="10" style="37" customWidth="1"/>
    <col min="6398" max="6399" width="7.42578125" style="37" bestFit="1" customWidth="1"/>
    <col min="6400" max="6400" width="8.28515625" style="37" bestFit="1" customWidth="1"/>
    <col min="6401" max="6401" width="10.28515625" style="37" bestFit="1" customWidth="1"/>
    <col min="6402" max="6402" width="2.7109375" style="37" customWidth="1"/>
    <col min="6403" max="6403" width="10.140625" style="37" customWidth="1"/>
    <col min="6404" max="6404" width="9.85546875" style="37" customWidth="1"/>
    <col min="6405" max="6405" width="10.140625" style="37" customWidth="1"/>
    <col min="6406" max="6406" width="9.7109375" style="37" customWidth="1"/>
    <col min="6407" max="6407" width="10.28515625" style="37" customWidth="1"/>
    <col min="6408" max="6409" width="9.85546875" style="37" customWidth="1"/>
    <col min="6410" max="6410" width="10.85546875" style="37" customWidth="1"/>
    <col min="6411" max="6411" width="16.42578125" style="37" customWidth="1"/>
    <col min="6412" max="6649" width="9.140625" style="37"/>
    <col min="6650" max="6650" width="10.42578125" style="37" customWidth="1"/>
    <col min="6651" max="6652" width="9.140625" style="37"/>
    <col min="6653" max="6653" width="10" style="37" customWidth="1"/>
    <col min="6654" max="6655" width="7.42578125" style="37" bestFit="1" customWidth="1"/>
    <col min="6656" max="6656" width="8.28515625" style="37" bestFit="1" customWidth="1"/>
    <col min="6657" max="6657" width="10.28515625" style="37" bestFit="1" customWidth="1"/>
    <col min="6658" max="6658" width="2.7109375" style="37" customWidth="1"/>
    <col min="6659" max="6659" width="10.140625" style="37" customWidth="1"/>
    <col min="6660" max="6660" width="9.85546875" style="37" customWidth="1"/>
    <col min="6661" max="6661" width="10.140625" style="37" customWidth="1"/>
    <col min="6662" max="6662" width="9.7109375" style="37" customWidth="1"/>
    <col min="6663" max="6663" width="10.28515625" style="37" customWidth="1"/>
    <col min="6664" max="6665" width="9.85546875" style="37" customWidth="1"/>
    <col min="6666" max="6666" width="10.85546875" style="37" customWidth="1"/>
    <col min="6667" max="6667" width="16.42578125" style="37" customWidth="1"/>
    <col min="6668" max="6905" width="9.140625" style="37"/>
    <col min="6906" max="6906" width="10.42578125" style="37" customWidth="1"/>
    <col min="6907" max="6908" width="9.140625" style="37"/>
    <col min="6909" max="6909" width="10" style="37" customWidth="1"/>
    <col min="6910" max="6911" width="7.42578125" style="37" bestFit="1" customWidth="1"/>
    <col min="6912" max="6912" width="8.28515625" style="37" bestFit="1" customWidth="1"/>
    <col min="6913" max="6913" width="10.28515625" style="37" bestFit="1" customWidth="1"/>
    <col min="6914" max="6914" width="2.7109375" style="37" customWidth="1"/>
    <col min="6915" max="6915" width="10.140625" style="37" customWidth="1"/>
    <col min="6916" max="6916" width="9.85546875" style="37" customWidth="1"/>
    <col min="6917" max="6917" width="10.140625" style="37" customWidth="1"/>
    <col min="6918" max="6918" width="9.7109375" style="37" customWidth="1"/>
    <col min="6919" max="6919" width="10.28515625" style="37" customWidth="1"/>
    <col min="6920" max="6921" width="9.85546875" style="37" customWidth="1"/>
    <col min="6922" max="6922" width="10.85546875" style="37" customWidth="1"/>
    <col min="6923" max="6923" width="16.42578125" style="37" customWidth="1"/>
    <col min="6924" max="7161" width="9.140625" style="37"/>
    <col min="7162" max="7162" width="10.42578125" style="37" customWidth="1"/>
    <col min="7163" max="7164" width="9.140625" style="37"/>
    <col min="7165" max="7165" width="10" style="37" customWidth="1"/>
    <col min="7166" max="7167" width="7.42578125" style="37" bestFit="1" customWidth="1"/>
    <col min="7168" max="7168" width="8.28515625" style="37" bestFit="1" customWidth="1"/>
    <col min="7169" max="7169" width="10.28515625" style="37" bestFit="1" customWidth="1"/>
    <col min="7170" max="7170" width="2.7109375" style="37" customWidth="1"/>
    <col min="7171" max="7171" width="10.140625" style="37" customWidth="1"/>
    <col min="7172" max="7172" width="9.85546875" style="37" customWidth="1"/>
    <col min="7173" max="7173" width="10.140625" style="37" customWidth="1"/>
    <col min="7174" max="7174" width="9.7109375" style="37" customWidth="1"/>
    <col min="7175" max="7175" width="10.28515625" style="37" customWidth="1"/>
    <col min="7176" max="7177" width="9.85546875" style="37" customWidth="1"/>
    <col min="7178" max="7178" width="10.85546875" style="37" customWidth="1"/>
    <col min="7179" max="7179" width="16.42578125" style="37" customWidth="1"/>
    <col min="7180" max="7417" width="9.140625" style="37"/>
    <col min="7418" max="7418" width="10.42578125" style="37" customWidth="1"/>
    <col min="7419" max="7420" width="9.140625" style="37"/>
    <col min="7421" max="7421" width="10" style="37" customWidth="1"/>
    <col min="7422" max="7423" width="7.42578125" style="37" bestFit="1" customWidth="1"/>
    <col min="7424" max="7424" width="8.28515625" style="37" bestFit="1" customWidth="1"/>
    <col min="7425" max="7425" width="10.28515625" style="37" bestFit="1" customWidth="1"/>
    <col min="7426" max="7426" width="2.7109375" style="37" customWidth="1"/>
    <col min="7427" max="7427" width="10.140625" style="37" customWidth="1"/>
    <col min="7428" max="7428" width="9.85546875" style="37" customWidth="1"/>
    <col min="7429" max="7429" width="10.140625" style="37" customWidth="1"/>
    <col min="7430" max="7430" width="9.7109375" style="37" customWidth="1"/>
    <col min="7431" max="7431" width="10.28515625" style="37" customWidth="1"/>
    <col min="7432" max="7433" width="9.85546875" style="37" customWidth="1"/>
    <col min="7434" max="7434" width="10.85546875" style="37" customWidth="1"/>
    <col min="7435" max="7435" width="16.42578125" style="37" customWidth="1"/>
    <col min="7436" max="7673" width="9.140625" style="37"/>
    <col min="7674" max="7674" width="10.42578125" style="37" customWidth="1"/>
    <col min="7675" max="7676" width="9.140625" style="37"/>
    <col min="7677" max="7677" width="10" style="37" customWidth="1"/>
    <col min="7678" max="7679" width="7.42578125" style="37" bestFit="1" customWidth="1"/>
    <col min="7680" max="7680" width="8.28515625" style="37" bestFit="1" customWidth="1"/>
    <col min="7681" max="7681" width="10.28515625" style="37" bestFit="1" customWidth="1"/>
    <col min="7682" max="7682" width="2.7109375" style="37" customWidth="1"/>
    <col min="7683" max="7683" width="10.140625" style="37" customWidth="1"/>
    <col min="7684" max="7684" width="9.85546875" style="37" customWidth="1"/>
    <col min="7685" max="7685" width="10.140625" style="37" customWidth="1"/>
    <col min="7686" max="7686" width="9.7109375" style="37" customWidth="1"/>
    <col min="7687" max="7687" width="10.28515625" style="37" customWidth="1"/>
    <col min="7688" max="7689" width="9.85546875" style="37" customWidth="1"/>
    <col min="7690" max="7690" width="10.85546875" style="37" customWidth="1"/>
    <col min="7691" max="7691" width="16.42578125" style="37" customWidth="1"/>
    <col min="7692" max="7929" width="9.140625" style="37"/>
    <col min="7930" max="7930" width="10.42578125" style="37" customWidth="1"/>
    <col min="7931" max="7932" width="9.140625" style="37"/>
    <col min="7933" max="7933" width="10" style="37" customWidth="1"/>
    <col min="7934" max="7935" width="7.42578125" style="37" bestFit="1" customWidth="1"/>
    <col min="7936" max="7936" width="8.28515625" style="37" bestFit="1" customWidth="1"/>
    <col min="7937" max="7937" width="10.28515625" style="37" bestFit="1" customWidth="1"/>
    <col min="7938" max="7938" width="2.7109375" style="37" customWidth="1"/>
    <col min="7939" max="7939" width="10.140625" style="37" customWidth="1"/>
    <col min="7940" max="7940" width="9.85546875" style="37" customWidth="1"/>
    <col min="7941" max="7941" width="10.140625" style="37" customWidth="1"/>
    <col min="7942" max="7942" width="9.7109375" style="37" customWidth="1"/>
    <col min="7943" max="7943" width="10.28515625" style="37" customWidth="1"/>
    <col min="7944" max="7945" width="9.85546875" style="37" customWidth="1"/>
    <col min="7946" max="7946" width="10.85546875" style="37" customWidth="1"/>
    <col min="7947" max="7947" width="16.42578125" style="37" customWidth="1"/>
    <col min="7948" max="8185" width="9.140625" style="37"/>
    <col min="8186" max="8186" width="10.42578125" style="37" customWidth="1"/>
    <col min="8187" max="8188" width="9.140625" style="37"/>
    <col min="8189" max="8189" width="10" style="37" customWidth="1"/>
    <col min="8190" max="8191" width="7.42578125" style="37" bestFit="1" customWidth="1"/>
    <col min="8192" max="8192" width="8.28515625" style="37" bestFit="1" customWidth="1"/>
    <col min="8193" max="8193" width="10.28515625" style="37" bestFit="1" customWidth="1"/>
    <col min="8194" max="8194" width="2.7109375" style="37" customWidth="1"/>
    <col min="8195" max="8195" width="10.140625" style="37" customWidth="1"/>
    <col min="8196" max="8196" width="9.85546875" style="37" customWidth="1"/>
    <col min="8197" max="8197" width="10.140625" style="37" customWidth="1"/>
    <col min="8198" max="8198" width="9.7109375" style="37" customWidth="1"/>
    <col min="8199" max="8199" width="10.28515625" style="37" customWidth="1"/>
    <col min="8200" max="8201" width="9.85546875" style="37" customWidth="1"/>
    <col min="8202" max="8202" width="10.85546875" style="37" customWidth="1"/>
    <col min="8203" max="8203" width="16.42578125" style="37" customWidth="1"/>
    <col min="8204" max="8441" width="9.140625" style="37"/>
    <col min="8442" max="8442" width="10.42578125" style="37" customWidth="1"/>
    <col min="8443" max="8444" width="9.140625" style="37"/>
    <col min="8445" max="8445" width="10" style="37" customWidth="1"/>
    <col min="8446" max="8447" width="7.42578125" style="37" bestFit="1" customWidth="1"/>
    <col min="8448" max="8448" width="8.28515625" style="37" bestFit="1" customWidth="1"/>
    <col min="8449" max="8449" width="10.28515625" style="37" bestFit="1" customWidth="1"/>
    <col min="8450" max="8450" width="2.7109375" style="37" customWidth="1"/>
    <col min="8451" max="8451" width="10.140625" style="37" customWidth="1"/>
    <col min="8452" max="8452" width="9.85546875" style="37" customWidth="1"/>
    <col min="8453" max="8453" width="10.140625" style="37" customWidth="1"/>
    <col min="8454" max="8454" width="9.7109375" style="37" customWidth="1"/>
    <col min="8455" max="8455" width="10.28515625" style="37" customWidth="1"/>
    <col min="8456" max="8457" width="9.85546875" style="37" customWidth="1"/>
    <col min="8458" max="8458" width="10.85546875" style="37" customWidth="1"/>
    <col min="8459" max="8459" width="16.42578125" style="37" customWidth="1"/>
    <col min="8460" max="8697" width="9.140625" style="37"/>
    <col min="8698" max="8698" width="10.42578125" style="37" customWidth="1"/>
    <col min="8699" max="8700" width="9.140625" style="37"/>
    <col min="8701" max="8701" width="10" style="37" customWidth="1"/>
    <col min="8702" max="8703" width="7.42578125" style="37" bestFit="1" customWidth="1"/>
    <col min="8704" max="8704" width="8.28515625" style="37" bestFit="1" customWidth="1"/>
    <col min="8705" max="8705" width="10.28515625" style="37" bestFit="1" customWidth="1"/>
    <col min="8706" max="8706" width="2.7109375" style="37" customWidth="1"/>
    <col min="8707" max="8707" width="10.140625" style="37" customWidth="1"/>
    <col min="8708" max="8708" width="9.85546875" style="37" customWidth="1"/>
    <col min="8709" max="8709" width="10.140625" style="37" customWidth="1"/>
    <col min="8710" max="8710" width="9.7109375" style="37" customWidth="1"/>
    <col min="8711" max="8711" width="10.28515625" style="37" customWidth="1"/>
    <col min="8712" max="8713" width="9.85546875" style="37" customWidth="1"/>
    <col min="8714" max="8714" width="10.85546875" style="37" customWidth="1"/>
    <col min="8715" max="8715" width="16.42578125" style="37" customWidth="1"/>
    <col min="8716" max="8953" width="9.140625" style="37"/>
    <col min="8954" max="8954" width="10.42578125" style="37" customWidth="1"/>
    <col min="8955" max="8956" width="9.140625" style="37"/>
    <col min="8957" max="8957" width="10" style="37" customWidth="1"/>
    <col min="8958" max="8959" width="7.42578125" style="37" bestFit="1" customWidth="1"/>
    <col min="8960" max="8960" width="8.28515625" style="37" bestFit="1" customWidth="1"/>
    <col min="8961" max="8961" width="10.28515625" style="37" bestFit="1" customWidth="1"/>
    <col min="8962" max="8962" width="2.7109375" style="37" customWidth="1"/>
    <col min="8963" max="8963" width="10.140625" style="37" customWidth="1"/>
    <col min="8964" max="8964" width="9.85546875" style="37" customWidth="1"/>
    <col min="8965" max="8965" width="10.140625" style="37" customWidth="1"/>
    <col min="8966" max="8966" width="9.7109375" style="37" customWidth="1"/>
    <col min="8967" max="8967" width="10.28515625" style="37" customWidth="1"/>
    <col min="8968" max="8969" width="9.85546875" style="37" customWidth="1"/>
    <col min="8970" max="8970" width="10.85546875" style="37" customWidth="1"/>
    <col min="8971" max="8971" width="16.42578125" style="37" customWidth="1"/>
    <col min="8972" max="9209" width="9.140625" style="37"/>
    <col min="9210" max="9210" width="10.42578125" style="37" customWidth="1"/>
    <col min="9211" max="9212" width="9.140625" style="37"/>
    <col min="9213" max="9213" width="10" style="37" customWidth="1"/>
    <col min="9214" max="9215" width="7.42578125" style="37" bestFit="1" customWidth="1"/>
    <col min="9216" max="9216" width="8.28515625" style="37" bestFit="1" customWidth="1"/>
    <col min="9217" max="9217" width="10.28515625" style="37" bestFit="1" customWidth="1"/>
    <col min="9218" max="9218" width="2.7109375" style="37" customWidth="1"/>
    <col min="9219" max="9219" width="10.140625" style="37" customWidth="1"/>
    <col min="9220" max="9220" width="9.85546875" style="37" customWidth="1"/>
    <col min="9221" max="9221" width="10.140625" style="37" customWidth="1"/>
    <col min="9222" max="9222" width="9.7109375" style="37" customWidth="1"/>
    <col min="9223" max="9223" width="10.28515625" style="37" customWidth="1"/>
    <col min="9224" max="9225" width="9.85546875" style="37" customWidth="1"/>
    <col min="9226" max="9226" width="10.85546875" style="37" customWidth="1"/>
    <col min="9227" max="9227" width="16.42578125" style="37" customWidth="1"/>
    <col min="9228" max="9465" width="9.140625" style="37"/>
    <col min="9466" max="9466" width="10.42578125" style="37" customWidth="1"/>
    <col min="9467" max="9468" width="9.140625" style="37"/>
    <col min="9469" max="9469" width="10" style="37" customWidth="1"/>
    <col min="9470" max="9471" width="7.42578125" style="37" bestFit="1" customWidth="1"/>
    <col min="9472" max="9472" width="8.28515625" style="37" bestFit="1" customWidth="1"/>
    <col min="9473" max="9473" width="10.28515625" style="37" bestFit="1" customWidth="1"/>
    <col min="9474" max="9474" width="2.7109375" style="37" customWidth="1"/>
    <col min="9475" max="9475" width="10.140625" style="37" customWidth="1"/>
    <col min="9476" max="9476" width="9.85546875" style="37" customWidth="1"/>
    <col min="9477" max="9477" width="10.140625" style="37" customWidth="1"/>
    <col min="9478" max="9478" width="9.7109375" style="37" customWidth="1"/>
    <col min="9479" max="9479" width="10.28515625" style="37" customWidth="1"/>
    <col min="9480" max="9481" width="9.85546875" style="37" customWidth="1"/>
    <col min="9482" max="9482" width="10.85546875" style="37" customWidth="1"/>
    <col min="9483" max="9483" width="16.42578125" style="37" customWidth="1"/>
    <col min="9484" max="9721" width="9.140625" style="37"/>
    <col min="9722" max="9722" width="10.42578125" style="37" customWidth="1"/>
    <col min="9723" max="9724" width="9.140625" style="37"/>
    <col min="9725" max="9725" width="10" style="37" customWidth="1"/>
    <col min="9726" max="9727" width="7.42578125" style="37" bestFit="1" customWidth="1"/>
    <col min="9728" max="9728" width="8.28515625" style="37" bestFit="1" customWidth="1"/>
    <col min="9729" max="9729" width="10.28515625" style="37" bestFit="1" customWidth="1"/>
    <col min="9730" max="9730" width="2.7109375" style="37" customWidth="1"/>
    <col min="9731" max="9731" width="10.140625" style="37" customWidth="1"/>
    <col min="9732" max="9732" width="9.85546875" style="37" customWidth="1"/>
    <col min="9733" max="9733" width="10.140625" style="37" customWidth="1"/>
    <col min="9734" max="9734" width="9.7109375" style="37" customWidth="1"/>
    <col min="9735" max="9735" width="10.28515625" style="37" customWidth="1"/>
    <col min="9736" max="9737" width="9.85546875" style="37" customWidth="1"/>
    <col min="9738" max="9738" width="10.85546875" style="37" customWidth="1"/>
    <col min="9739" max="9739" width="16.42578125" style="37" customWidth="1"/>
    <col min="9740" max="9977" width="9.140625" style="37"/>
    <col min="9978" max="9978" width="10.42578125" style="37" customWidth="1"/>
    <col min="9979" max="9980" width="9.140625" style="37"/>
    <col min="9981" max="9981" width="10" style="37" customWidth="1"/>
    <col min="9982" max="9983" width="7.42578125" style="37" bestFit="1" customWidth="1"/>
    <col min="9984" max="9984" width="8.28515625" style="37" bestFit="1" customWidth="1"/>
    <col min="9985" max="9985" width="10.28515625" style="37" bestFit="1" customWidth="1"/>
    <col min="9986" max="9986" width="2.7109375" style="37" customWidth="1"/>
    <col min="9987" max="9987" width="10.140625" style="37" customWidth="1"/>
    <col min="9988" max="9988" width="9.85546875" style="37" customWidth="1"/>
    <col min="9989" max="9989" width="10.140625" style="37" customWidth="1"/>
    <col min="9990" max="9990" width="9.7109375" style="37" customWidth="1"/>
    <col min="9991" max="9991" width="10.28515625" style="37" customWidth="1"/>
    <col min="9992" max="9993" width="9.85546875" style="37" customWidth="1"/>
    <col min="9994" max="9994" width="10.85546875" style="37" customWidth="1"/>
    <col min="9995" max="9995" width="16.42578125" style="37" customWidth="1"/>
    <col min="9996" max="10233" width="9.140625" style="37"/>
    <col min="10234" max="10234" width="10.42578125" style="37" customWidth="1"/>
    <col min="10235" max="10236" width="9.140625" style="37"/>
    <col min="10237" max="10237" width="10" style="37" customWidth="1"/>
    <col min="10238" max="10239" width="7.42578125" style="37" bestFit="1" customWidth="1"/>
    <col min="10240" max="10240" width="8.28515625" style="37" bestFit="1" customWidth="1"/>
    <col min="10241" max="10241" width="10.28515625" style="37" bestFit="1" customWidth="1"/>
    <col min="10242" max="10242" width="2.7109375" style="37" customWidth="1"/>
    <col min="10243" max="10243" width="10.140625" style="37" customWidth="1"/>
    <col min="10244" max="10244" width="9.85546875" style="37" customWidth="1"/>
    <col min="10245" max="10245" width="10.140625" style="37" customWidth="1"/>
    <col min="10246" max="10246" width="9.7109375" style="37" customWidth="1"/>
    <col min="10247" max="10247" width="10.28515625" style="37" customWidth="1"/>
    <col min="10248" max="10249" width="9.85546875" style="37" customWidth="1"/>
    <col min="10250" max="10250" width="10.85546875" style="37" customWidth="1"/>
    <col min="10251" max="10251" width="16.42578125" style="37" customWidth="1"/>
    <col min="10252" max="10489" width="9.140625" style="37"/>
    <col min="10490" max="10490" width="10.42578125" style="37" customWidth="1"/>
    <col min="10491" max="10492" width="9.140625" style="37"/>
    <col min="10493" max="10493" width="10" style="37" customWidth="1"/>
    <col min="10494" max="10495" width="7.42578125" style="37" bestFit="1" customWidth="1"/>
    <col min="10496" max="10496" width="8.28515625" style="37" bestFit="1" customWidth="1"/>
    <col min="10497" max="10497" width="10.28515625" style="37" bestFit="1" customWidth="1"/>
    <col min="10498" max="10498" width="2.7109375" style="37" customWidth="1"/>
    <col min="10499" max="10499" width="10.140625" style="37" customWidth="1"/>
    <col min="10500" max="10500" width="9.85546875" style="37" customWidth="1"/>
    <col min="10501" max="10501" width="10.140625" style="37" customWidth="1"/>
    <col min="10502" max="10502" width="9.7109375" style="37" customWidth="1"/>
    <col min="10503" max="10503" width="10.28515625" style="37" customWidth="1"/>
    <col min="10504" max="10505" width="9.85546875" style="37" customWidth="1"/>
    <col min="10506" max="10506" width="10.85546875" style="37" customWidth="1"/>
    <col min="10507" max="10507" width="16.42578125" style="37" customWidth="1"/>
    <col min="10508" max="10745" width="9.140625" style="37"/>
    <col min="10746" max="10746" width="10.42578125" style="37" customWidth="1"/>
    <col min="10747" max="10748" width="9.140625" style="37"/>
    <col min="10749" max="10749" width="10" style="37" customWidth="1"/>
    <col min="10750" max="10751" width="7.42578125" style="37" bestFit="1" customWidth="1"/>
    <col min="10752" max="10752" width="8.28515625" style="37" bestFit="1" customWidth="1"/>
    <col min="10753" max="10753" width="10.28515625" style="37" bestFit="1" customWidth="1"/>
    <col min="10754" max="10754" width="2.7109375" style="37" customWidth="1"/>
    <col min="10755" max="10755" width="10.140625" style="37" customWidth="1"/>
    <col min="10756" max="10756" width="9.85546875" style="37" customWidth="1"/>
    <col min="10757" max="10757" width="10.140625" style="37" customWidth="1"/>
    <col min="10758" max="10758" width="9.7109375" style="37" customWidth="1"/>
    <col min="10759" max="10759" width="10.28515625" style="37" customWidth="1"/>
    <col min="10760" max="10761" width="9.85546875" style="37" customWidth="1"/>
    <col min="10762" max="10762" width="10.85546875" style="37" customWidth="1"/>
    <col min="10763" max="10763" width="16.42578125" style="37" customWidth="1"/>
    <col min="10764" max="11001" width="9.140625" style="37"/>
    <col min="11002" max="11002" width="10.42578125" style="37" customWidth="1"/>
    <col min="11003" max="11004" width="9.140625" style="37"/>
    <col min="11005" max="11005" width="10" style="37" customWidth="1"/>
    <col min="11006" max="11007" width="7.42578125" style="37" bestFit="1" customWidth="1"/>
    <col min="11008" max="11008" width="8.28515625" style="37" bestFit="1" customWidth="1"/>
    <col min="11009" max="11009" width="10.28515625" style="37" bestFit="1" customWidth="1"/>
    <col min="11010" max="11010" width="2.7109375" style="37" customWidth="1"/>
    <col min="11011" max="11011" width="10.140625" style="37" customWidth="1"/>
    <col min="11012" max="11012" width="9.85546875" style="37" customWidth="1"/>
    <col min="11013" max="11013" width="10.140625" style="37" customWidth="1"/>
    <col min="11014" max="11014" width="9.7109375" style="37" customWidth="1"/>
    <col min="11015" max="11015" width="10.28515625" style="37" customWidth="1"/>
    <col min="11016" max="11017" width="9.85546875" style="37" customWidth="1"/>
    <col min="11018" max="11018" width="10.85546875" style="37" customWidth="1"/>
    <col min="11019" max="11019" width="16.42578125" style="37" customWidth="1"/>
    <col min="11020" max="11257" width="9.140625" style="37"/>
    <col min="11258" max="11258" width="10.42578125" style="37" customWidth="1"/>
    <col min="11259" max="11260" width="9.140625" style="37"/>
    <col min="11261" max="11261" width="10" style="37" customWidth="1"/>
    <col min="11262" max="11263" width="7.42578125" style="37" bestFit="1" customWidth="1"/>
    <col min="11264" max="11264" width="8.28515625" style="37" bestFit="1" customWidth="1"/>
    <col min="11265" max="11265" width="10.28515625" style="37" bestFit="1" customWidth="1"/>
    <col min="11266" max="11266" width="2.7109375" style="37" customWidth="1"/>
    <col min="11267" max="11267" width="10.140625" style="37" customWidth="1"/>
    <col min="11268" max="11268" width="9.85546875" style="37" customWidth="1"/>
    <col min="11269" max="11269" width="10.140625" style="37" customWidth="1"/>
    <col min="11270" max="11270" width="9.7109375" style="37" customWidth="1"/>
    <col min="11271" max="11271" width="10.28515625" style="37" customWidth="1"/>
    <col min="11272" max="11273" width="9.85546875" style="37" customWidth="1"/>
    <col min="11274" max="11274" width="10.85546875" style="37" customWidth="1"/>
    <col min="11275" max="11275" width="16.42578125" style="37" customWidth="1"/>
    <col min="11276" max="11513" width="9.140625" style="37"/>
    <col min="11514" max="11514" width="10.42578125" style="37" customWidth="1"/>
    <col min="11515" max="11516" width="9.140625" style="37"/>
    <col min="11517" max="11517" width="10" style="37" customWidth="1"/>
    <col min="11518" max="11519" width="7.42578125" style="37" bestFit="1" customWidth="1"/>
    <col min="11520" max="11520" width="8.28515625" style="37" bestFit="1" customWidth="1"/>
    <col min="11521" max="11521" width="10.28515625" style="37" bestFit="1" customWidth="1"/>
    <col min="11522" max="11522" width="2.7109375" style="37" customWidth="1"/>
    <col min="11523" max="11523" width="10.140625" style="37" customWidth="1"/>
    <col min="11524" max="11524" width="9.85546875" style="37" customWidth="1"/>
    <col min="11525" max="11525" width="10.140625" style="37" customWidth="1"/>
    <col min="11526" max="11526" width="9.7109375" style="37" customWidth="1"/>
    <col min="11527" max="11527" width="10.28515625" style="37" customWidth="1"/>
    <col min="11528" max="11529" width="9.85546875" style="37" customWidth="1"/>
    <col min="11530" max="11530" width="10.85546875" style="37" customWidth="1"/>
    <col min="11531" max="11531" width="16.42578125" style="37" customWidth="1"/>
    <col min="11532" max="11769" width="9.140625" style="37"/>
    <col min="11770" max="11770" width="10.42578125" style="37" customWidth="1"/>
    <col min="11771" max="11772" width="9.140625" style="37"/>
    <col min="11773" max="11773" width="10" style="37" customWidth="1"/>
    <col min="11774" max="11775" width="7.42578125" style="37" bestFit="1" customWidth="1"/>
    <col min="11776" max="11776" width="8.28515625" style="37" bestFit="1" customWidth="1"/>
    <col min="11777" max="11777" width="10.28515625" style="37" bestFit="1" customWidth="1"/>
    <col min="11778" max="11778" width="2.7109375" style="37" customWidth="1"/>
    <col min="11779" max="11779" width="10.140625" style="37" customWidth="1"/>
    <col min="11780" max="11780" width="9.85546875" style="37" customWidth="1"/>
    <col min="11781" max="11781" width="10.140625" style="37" customWidth="1"/>
    <col min="11782" max="11782" width="9.7109375" style="37" customWidth="1"/>
    <col min="11783" max="11783" width="10.28515625" style="37" customWidth="1"/>
    <col min="11784" max="11785" width="9.85546875" style="37" customWidth="1"/>
    <col min="11786" max="11786" width="10.85546875" style="37" customWidth="1"/>
    <col min="11787" max="11787" width="16.42578125" style="37" customWidth="1"/>
    <col min="11788" max="12025" width="9.140625" style="37"/>
    <col min="12026" max="12026" width="10.42578125" style="37" customWidth="1"/>
    <col min="12027" max="12028" width="9.140625" style="37"/>
    <col min="12029" max="12029" width="10" style="37" customWidth="1"/>
    <col min="12030" max="12031" width="7.42578125" style="37" bestFit="1" customWidth="1"/>
    <col min="12032" max="12032" width="8.28515625" style="37" bestFit="1" customWidth="1"/>
    <col min="12033" max="12033" width="10.28515625" style="37" bestFit="1" customWidth="1"/>
    <col min="12034" max="12034" width="2.7109375" style="37" customWidth="1"/>
    <col min="12035" max="12035" width="10.140625" style="37" customWidth="1"/>
    <col min="12036" max="12036" width="9.85546875" style="37" customWidth="1"/>
    <col min="12037" max="12037" width="10.140625" style="37" customWidth="1"/>
    <col min="12038" max="12038" width="9.7109375" style="37" customWidth="1"/>
    <col min="12039" max="12039" width="10.28515625" style="37" customWidth="1"/>
    <col min="12040" max="12041" width="9.85546875" style="37" customWidth="1"/>
    <col min="12042" max="12042" width="10.85546875" style="37" customWidth="1"/>
    <col min="12043" max="12043" width="16.42578125" style="37" customWidth="1"/>
    <col min="12044" max="12281" width="9.140625" style="37"/>
    <col min="12282" max="12282" width="10.42578125" style="37" customWidth="1"/>
    <col min="12283" max="12284" width="9.140625" style="37"/>
    <col min="12285" max="12285" width="10" style="37" customWidth="1"/>
    <col min="12286" max="12287" width="7.42578125" style="37" bestFit="1" customWidth="1"/>
    <col min="12288" max="12288" width="8.28515625" style="37" bestFit="1" customWidth="1"/>
    <col min="12289" max="12289" width="10.28515625" style="37" bestFit="1" customWidth="1"/>
    <col min="12290" max="12290" width="2.7109375" style="37" customWidth="1"/>
    <col min="12291" max="12291" width="10.140625" style="37" customWidth="1"/>
    <col min="12292" max="12292" width="9.85546875" style="37" customWidth="1"/>
    <col min="12293" max="12293" width="10.140625" style="37" customWidth="1"/>
    <col min="12294" max="12294" width="9.7109375" style="37" customWidth="1"/>
    <col min="12295" max="12295" width="10.28515625" style="37" customWidth="1"/>
    <col min="12296" max="12297" width="9.85546875" style="37" customWidth="1"/>
    <col min="12298" max="12298" width="10.85546875" style="37" customWidth="1"/>
    <col min="12299" max="12299" width="16.42578125" style="37" customWidth="1"/>
    <col min="12300" max="12537" width="9.140625" style="37"/>
    <col min="12538" max="12538" width="10.42578125" style="37" customWidth="1"/>
    <col min="12539" max="12540" width="9.140625" style="37"/>
    <col min="12541" max="12541" width="10" style="37" customWidth="1"/>
    <col min="12542" max="12543" width="7.42578125" style="37" bestFit="1" customWidth="1"/>
    <col min="12544" max="12544" width="8.28515625" style="37" bestFit="1" customWidth="1"/>
    <col min="12545" max="12545" width="10.28515625" style="37" bestFit="1" customWidth="1"/>
    <col min="12546" max="12546" width="2.7109375" style="37" customWidth="1"/>
    <col min="12547" max="12547" width="10.140625" style="37" customWidth="1"/>
    <col min="12548" max="12548" width="9.85546875" style="37" customWidth="1"/>
    <col min="12549" max="12549" width="10.140625" style="37" customWidth="1"/>
    <col min="12550" max="12550" width="9.7109375" style="37" customWidth="1"/>
    <col min="12551" max="12551" width="10.28515625" style="37" customWidth="1"/>
    <col min="12552" max="12553" width="9.85546875" style="37" customWidth="1"/>
    <col min="12554" max="12554" width="10.85546875" style="37" customWidth="1"/>
    <col min="12555" max="12555" width="16.42578125" style="37" customWidth="1"/>
    <col min="12556" max="12793" width="9.140625" style="37"/>
    <col min="12794" max="12794" width="10.42578125" style="37" customWidth="1"/>
    <col min="12795" max="12796" width="9.140625" style="37"/>
    <col min="12797" max="12797" width="10" style="37" customWidth="1"/>
    <col min="12798" max="12799" width="7.42578125" style="37" bestFit="1" customWidth="1"/>
    <col min="12800" max="12800" width="8.28515625" style="37" bestFit="1" customWidth="1"/>
    <col min="12801" max="12801" width="10.28515625" style="37" bestFit="1" customWidth="1"/>
    <col min="12802" max="12802" width="2.7109375" style="37" customWidth="1"/>
    <col min="12803" max="12803" width="10.140625" style="37" customWidth="1"/>
    <col min="12804" max="12804" width="9.85546875" style="37" customWidth="1"/>
    <col min="12805" max="12805" width="10.140625" style="37" customWidth="1"/>
    <col min="12806" max="12806" width="9.7109375" style="37" customWidth="1"/>
    <col min="12807" max="12807" width="10.28515625" style="37" customWidth="1"/>
    <col min="12808" max="12809" width="9.85546875" style="37" customWidth="1"/>
    <col min="12810" max="12810" width="10.85546875" style="37" customWidth="1"/>
    <col min="12811" max="12811" width="16.42578125" style="37" customWidth="1"/>
    <col min="12812" max="13049" width="9.140625" style="37"/>
    <col min="13050" max="13050" width="10.42578125" style="37" customWidth="1"/>
    <col min="13051" max="13052" width="9.140625" style="37"/>
    <col min="13053" max="13053" width="10" style="37" customWidth="1"/>
    <col min="13054" max="13055" width="7.42578125" style="37" bestFit="1" customWidth="1"/>
    <col min="13056" max="13056" width="8.28515625" style="37" bestFit="1" customWidth="1"/>
    <col min="13057" max="13057" width="10.28515625" style="37" bestFit="1" customWidth="1"/>
    <col min="13058" max="13058" width="2.7109375" style="37" customWidth="1"/>
    <col min="13059" max="13059" width="10.140625" style="37" customWidth="1"/>
    <col min="13060" max="13060" width="9.85546875" style="37" customWidth="1"/>
    <col min="13061" max="13061" width="10.140625" style="37" customWidth="1"/>
    <col min="13062" max="13062" width="9.7109375" style="37" customWidth="1"/>
    <col min="13063" max="13063" width="10.28515625" style="37" customWidth="1"/>
    <col min="13064" max="13065" width="9.85546875" style="37" customWidth="1"/>
    <col min="13066" max="13066" width="10.85546875" style="37" customWidth="1"/>
    <col min="13067" max="13067" width="16.42578125" style="37" customWidth="1"/>
    <col min="13068" max="13305" width="9.140625" style="37"/>
    <col min="13306" max="13306" width="10.42578125" style="37" customWidth="1"/>
    <col min="13307" max="13308" width="9.140625" style="37"/>
    <col min="13309" max="13309" width="10" style="37" customWidth="1"/>
    <col min="13310" max="13311" width="7.42578125" style="37" bestFit="1" customWidth="1"/>
    <col min="13312" max="13312" width="8.28515625" style="37" bestFit="1" customWidth="1"/>
    <col min="13313" max="13313" width="10.28515625" style="37" bestFit="1" customWidth="1"/>
    <col min="13314" max="13314" width="2.7109375" style="37" customWidth="1"/>
    <col min="13315" max="13315" width="10.140625" style="37" customWidth="1"/>
    <col min="13316" max="13316" width="9.85546875" style="37" customWidth="1"/>
    <col min="13317" max="13317" width="10.140625" style="37" customWidth="1"/>
    <col min="13318" max="13318" width="9.7109375" style="37" customWidth="1"/>
    <col min="13319" max="13319" width="10.28515625" style="37" customWidth="1"/>
    <col min="13320" max="13321" width="9.85546875" style="37" customWidth="1"/>
    <col min="13322" max="13322" width="10.85546875" style="37" customWidth="1"/>
    <col min="13323" max="13323" width="16.42578125" style="37" customWidth="1"/>
    <col min="13324" max="13561" width="9.140625" style="37"/>
    <col min="13562" max="13562" width="10.42578125" style="37" customWidth="1"/>
    <col min="13563" max="13564" width="9.140625" style="37"/>
    <col min="13565" max="13565" width="10" style="37" customWidth="1"/>
    <col min="13566" max="13567" width="7.42578125" style="37" bestFit="1" customWidth="1"/>
    <col min="13568" max="13568" width="8.28515625" style="37" bestFit="1" customWidth="1"/>
    <col min="13569" max="13569" width="10.28515625" style="37" bestFit="1" customWidth="1"/>
    <col min="13570" max="13570" width="2.7109375" style="37" customWidth="1"/>
    <col min="13571" max="13571" width="10.140625" style="37" customWidth="1"/>
    <col min="13572" max="13572" width="9.85546875" style="37" customWidth="1"/>
    <col min="13573" max="13573" width="10.140625" style="37" customWidth="1"/>
    <col min="13574" max="13574" width="9.7109375" style="37" customWidth="1"/>
    <col min="13575" max="13575" width="10.28515625" style="37" customWidth="1"/>
    <col min="13576" max="13577" width="9.85546875" style="37" customWidth="1"/>
    <col min="13578" max="13578" width="10.85546875" style="37" customWidth="1"/>
    <col min="13579" max="13579" width="16.42578125" style="37" customWidth="1"/>
    <col min="13580" max="13817" width="9.140625" style="37"/>
    <col min="13818" max="13818" width="10.42578125" style="37" customWidth="1"/>
    <col min="13819" max="13820" width="9.140625" style="37"/>
    <col min="13821" max="13821" width="10" style="37" customWidth="1"/>
    <col min="13822" max="13823" width="7.42578125" style="37" bestFit="1" customWidth="1"/>
    <col min="13824" max="13824" width="8.28515625" style="37" bestFit="1" customWidth="1"/>
    <col min="13825" max="13825" width="10.28515625" style="37" bestFit="1" customWidth="1"/>
    <col min="13826" max="13826" width="2.7109375" style="37" customWidth="1"/>
    <col min="13827" max="13827" width="10.140625" style="37" customWidth="1"/>
    <col min="13828" max="13828" width="9.85546875" style="37" customWidth="1"/>
    <col min="13829" max="13829" width="10.140625" style="37" customWidth="1"/>
    <col min="13830" max="13830" width="9.7109375" style="37" customWidth="1"/>
    <col min="13831" max="13831" width="10.28515625" style="37" customWidth="1"/>
    <col min="13832" max="13833" width="9.85546875" style="37" customWidth="1"/>
    <col min="13834" max="13834" width="10.85546875" style="37" customWidth="1"/>
    <col min="13835" max="13835" width="16.42578125" style="37" customWidth="1"/>
    <col min="13836" max="14073" width="9.140625" style="37"/>
    <col min="14074" max="14074" width="10.42578125" style="37" customWidth="1"/>
    <col min="14075" max="14076" width="9.140625" style="37"/>
    <col min="14077" max="14077" width="10" style="37" customWidth="1"/>
    <col min="14078" max="14079" width="7.42578125" style="37" bestFit="1" customWidth="1"/>
    <col min="14080" max="14080" width="8.28515625" style="37" bestFit="1" customWidth="1"/>
    <col min="14081" max="14081" width="10.28515625" style="37" bestFit="1" customWidth="1"/>
    <col min="14082" max="14082" width="2.7109375" style="37" customWidth="1"/>
    <col min="14083" max="14083" width="10.140625" style="37" customWidth="1"/>
    <col min="14084" max="14084" width="9.85546875" style="37" customWidth="1"/>
    <col min="14085" max="14085" width="10.140625" style="37" customWidth="1"/>
    <col min="14086" max="14086" width="9.7109375" style="37" customWidth="1"/>
    <col min="14087" max="14087" width="10.28515625" style="37" customWidth="1"/>
    <col min="14088" max="14089" width="9.85546875" style="37" customWidth="1"/>
    <col min="14090" max="14090" width="10.85546875" style="37" customWidth="1"/>
    <col min="14091" max="14091" width="16.42578125" style="37" customWidth="1"/>
    <col min="14092" max="14329" width="9.140625" style="37"/>
    <col min="14330" max="14330" width="10.42578125" style="37" customWidth="1"/>
    <col min="14331" max="14332" width="9.140625" style="37"/>
    <col min="14333" max="14333" width="10" style="37" customWidth="1"/>
    <col min="14334" max="14335" width="7.42578125" style="37" bestFit="1" customWidth="1"/>
    <col min="14336" max="14336" width="8.28515625" style="37" bestFit="1" customWidth="1"/>
    <col min="14337" max="14337" width="10.28515625" style="37" bestFit="1" customWidth="1"/>
    <col min="14338" max="14338" width="2.7109375" style="37" customWidth="1"/>
    <col min="14339" max="14339" width="10.140625" style="37" customWidth="1"/>
    <col min="14340" max="14340" width="9.85546875" style="37" customWidth="1"/>
    <col min="14341" max="14341" width="10.140625" style="37" customWidth="1"/>
    <col min="14342" max="14342" width="9.7109375" style="37" customWidth="1"/>
    <col min="14343" max="14343" width="10.28515625" style="37" customWidth="1"/>
    <col min="14344" max="14345" width="9.85546875" style="37" customWidth="1"/>
    <col min="14346" max="14346" width="10.85546875" style="37" customWidth="1"/>
    <col min="14347" max="14347" width="16.42578125" style="37" customWidth="1"/>
    <col min="14348" max="14585" width="9.140625" style="37"/>
    <col min="14586" max="14586" width="10.42578125" style="37" customWidth="1"/>
    <col min="14587" max="14588" width="9.140625" style="37"/>
    <col min="14589" max="14589" width="10" style="37" customWidth="1"/>
    <col min="14590" max="14591" width="7.42578125" style="37" bestFit="1" customWidth="1"/>
    <col min="14592" max="14592" width="8.28515625" style="37" bestFit="1" customWidth="1"/>
    <col min="14593" max="14593" width="10.28515625" style="37" bestFit="1" customWidth="1"/>
    <col min="14594" max="14594" width="2.7109375" style="37" customWidth="1"/>
    <col min="14595" max="14595" width="10.140625" style="37" customWidth="1"/>
    <col min="14596" max="14596" width="9.85546875" style="37" customWidth="1"/>
    <col min="14597" max="14597" width="10.140625" style="37" customWidth="1"/>
    <col min="14598" max="14598" width="9.7109375" style="37" customWidth="1"/>
    <col min="14599" max="14599" width="10.28515625" style="37" customWidth="1"/>
    <col min="14600" max="14601" width="9.85546875" style="37" customWidth="1"/>
    <col min="14602" max="14602" width="10.85546875" style="37" customWidth="1"/>
    <col min="14603" max="14603" width="16.42578125" style="37" customWidth="1"/>
    <col min="14604" max="14841" width="9.140625" style="37"/>
    <col min="14842" max="14842" width="10.42578125" style="37" customWidth="1"/>
    <col min="14843" max="14844" width="9.140625" style="37"/>
    <col min="14845" max="14845" width="10" style="37" customWidth="1"/>
    <col min="14846" max="14847" width="7.42578125" style="37" bestFit="1" customWidth="1"/>
    <col min="14848" max="14848" width="8.28515625" style="37" bestFit="1" customWidth="1"/>
    <col min="14849" max="14849" width="10.28515625" style="37" bestFit="1" customWidth="1"/>
    <col min="14850" max="14850" width="2.7109375" style="37" customWidth="1"/>
    <col min="14851" max="14851" width="10.140625" style="37" customWidth="1"/>
    <col min="14852" max="14852" width="9.85546875" style="37" customWidth="1"/>
    <col min="14853" max="14853" width="10.140625" style="37" customWidth="1"/>
    <col min="14854" max="14854" width="9.7109375" style="37" customWidth="1"/>
    <col min="14855" max="14855" width="10.28515625" style="37" customWidth="1"/>
    <col min="14856" max="14857" width="9.85546875" style="37" customWidth="1"/>
    <col min="14858" max="14858" width="10.85546875" style="37" customWidth="1"/>
    <col min="14859" max="14859" width="16.42578125" style="37" customWidth="1"/>
    <col min="14860" max="15097" width="9.140625" style="37"/>
    <col min="15098" max="15098" width="10.42578125" style="37" customWidth="1"/>
    <col min="15099" max="15100" width="9.140625" style="37"/>
    <col min="15101" max="15101" width="10" style="37" customWidth="1"/>
    <col min="15102" max="15103" width="7.42578125" style="37" bestFit="1" customWidth="1"/>
    <col min="15104" max="15104" width="8.28515625" style="37" bestFit="1" customWidth="1"/>
    <col min="15105" max="15105" width="10.28515625" style="37" bestFit="1" customWidth="1"/>
    <col min="15106" max="15106" width="2.7109375" style="37" customWidth="1"/>
    <col min="15107" max="15107" width="10.140625" style="37" customWidth="1"/>
    <col min="15108" max="15108" width="9.85546875" style="37" customWidth="1"/>
    <col min="15109" max="15109" width="10.140625" style="37" customWidth="1"/>
    <col min="15110" max="15110" width="9.7109375" style="37" customWidth="1"/>
    <col min="15111" max="15111" width="10.28515625" style="37" customWidth="1"/>
    <col min="15112" max="15113" width="9.85546875" style="37" customWidth="1"/>
    <col min="15114" max="15114" width="10.85546875" style="37" customWidth="1"/>
    <col min="15115" max="15115" width="16.42578125" style="37" customWidth="1"/>
    <col min="15116" max="15353" width="9.140625" style="37"/>
    <col min="15354" max="15354" width="10.42578125" style="37" customWidth="1"/>
    <col min="15355" max="15356" width="9.140625" style="37"/>
    <col min="15357" max="15357" width="10" style="37" customWidth="1"/>
    <col min="15358" max="15359" width="7.42578125" style="37" bestFit="1" customWidth="1"/>
    <col min="15360" max="15360" width="8.28515625" style="37" bestFit="1" customWidth="1"/>
    <col min="15361" max="15361" width="10.28515625" style="37" bestFit="1" customWidth="1"/>
    <col min="15362" max="15362" width="2.7109375" style="37" customWidth="1"/>
    <col min="15363" max="15363" width="10.140625" style="37" customWidth="1"/>
    <col min="15364" max="15364" width="9.85546875" style="37" customWidth="1"/>
    <col min="15365" max="15365" width="10.140625" style="37" customWidth="1"/>
    <col min="15366" max="15366" width="9.7109375" style="37" customWidth="1"/>
    <col min="15367" max="15367" width="10.28515625" style="37" customWidth="1"/>
    <col min="15368" max="15369" width="9.85546875" style="37" customWidth="1"/>
    <col min="15370" max="15370" width="10.85546875" style="37" customWidth="1"/>
    <col min="15371" max="15371" width="16.42578125" style="37" customWidth="1"/>
    <col min="15372" max="15609" width="9.140625" style="37"/>
    <col min="15610" max="15610" width="10.42578125" style="37" customWidth="1"/>
    <col min="15611" max="15612" width="9.140625" style="37"/>
    <col min="15613" max="15613" width="10" style="37" customWidth="1"/>
    <col min="15614" max="15615" width="7.42578125" style="37" bestFit="1" customWidth="1"/>
    <col min="15616" max="15616" width="8.28515625" style="37" bestFit="1" customWidth="1"/>
    <col min="15617" max="15617" width="10.28515625" style="37" bestFit="1" customWidth="1"/>
    <col min="15618" max="15618" width="2.7109375" style="37" customWidth="1"/>
    <col min="15619" max="15619" width="10.140625" style="37" customWidth="1"/>
    <col min="15620" max="15620" width="9.85546875" style="37" customWidth="1"/>
    <col min="15621" max="15621" width="10.140625" style="37" customWidth="1"/>
    <col min="15622" max="15622" width="9.7109375" style="37" customWidth="1"/>
    <col min="15623" max="15623" width="10.28515625" style="37" customWidth="1"/>
    <col min="15624" max="15625" width="9.85546875" style="37" customWidth="1"/>
    <col min="15626" max="15626" width="10.85546875" style="37" customWidth="1"/>
    <col min="15627" max="15627" width="16.42578125" style="37" customWidth="1"/>
    <col min="15628" max="15865" width="9.140625" style="37"/>
    <col min="15866" max="15866" width="10.42578125" style="37" customWidth="1"/>
    <col min="15867" max="15868" width="9.140625" style="37"/>
    <col min="15869" max="15869" width="10" style="37" customWidth="1"/>
    <col min="15870" max="15871" width="7.42578125" style="37" bestFit="1" customWidth="1"/>
    <col min="15872" max="15872" width="8.28515625" style="37" bestFit="1" customWidth="1"/>
    <col min="15873" max="15873" width="10.28515625" style="37" bestFit="1" customWidth="1"/>
    <col min="15874" max="15874" width="2.7109375" style="37" customWidth="1"/>
    <col min="15875" max="15875" width="10.140625" style="37" customWidth="1"/>
    <col min="15876" max="15876" width="9.85546875" style="37" customWidth="1"/>
    <col min="15877" max="15877" width="10.140625" style="37" customWidth="1"/>
    <col min="15878" max="15878" width="9.7109375" style="37" customWidth="1"/>
    <col min="15879" max="15879" width="10.28515625" style="37" customWidth="1"/>
    <col min="15880" max="15881" width="9.85546875" style="37" customWidth="1"/>
    <col min="15882" max="15882" width="10.85546875" style="37" customWidth="1"/>
    <col min="15883" max="15883" width="16.42578125" style="37" customWidth="1"/>
    <col min="15884" max="16121" width="9.140625" style="37"/>
    <col min="16122" max="16122" width="10.42578125" style="37" customWidth="1"/>
    <col min="16123" max="16124" width="9.140625" style="37"/>
    <col min="16125" max="16125" width="10" style="37" customWidth="1"/>
    <col min="16126" max="16127" width="7.42578125" style="37" bestFit="1" customWidth="1"/>
    <col min="16128" max="16128" width="8.28515625" style="37" bestFit="1" customWidth="1"/>
    <col min="16129" max="16129" width="10.28515625" style="37" bestFit="1" customWidth="1"/>
    <col min="16130" max="16130" width="2.7109375" style="37" customWidth="1"/>
    <col min="16131" max="16131" width="10.140625" style="37" customWidth="1"/>
    <col min="16132" max="16132" width="9.85546875" style="37" customWidth="1"/>
    <col min="16133" max="16133" width="10.140625" style="37" customWidth="1"/>
    <col min="16134" max="16134" width="9.7109375" style="37" customWidth="1"/>
    <col min="16135" max="16135" width="10.28515625" style="37" customWidth="1"/>
    <col min="16136" max="16137" width="9.85546875" style="37" customWidth="1"/>
    <col min="16138" max="16138" width="10.85546875" style="37" customWidth="1"/>
    <col min="16139" max="16139" width="16.42578125" style="37" customWidth="1"/>
    <col min="16140" max="16384" width="9.140625" style="37"/>
  </cols>
  <sheetData>
    <row r="1" spans="1:11" ht="24.95" customHeight="1">
      <c r="A1" s="497" t="s">
        <v>211</v>
      </c>
      <c r="B1" s="497"/>
    </row>
    <row r="2" spans="1:11" s="118" customFormat="1" ht="24.95" customHeight="1">
      <c r="A2" s="519" t="s">
        <v>318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ht="24.95" customHeight="1">
      <c r="A3" s="520" t="s">
        <v>156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23.1" customHeight="1">
      <c r="A4" s="28"/>
      <c r="B4" s="28"/>
      <c r="C4" s="28"/>
      <c r="D4" s="28"/>
      <c r="E4" s="28"/>
      <c r="F4" s="28"/>
      <c r="G4" s="28"/>
      <c r="H4" s="28"/>
    </row>
    <row r="5" spans="1:11" s="307" customFormat="1" ht="15" customHeight="1" thickBot="1">
      <c r="A5" s="306" t="s">
        <v>319</v>
      </c>
      <c r="B5" s="260"/>
      <c r="C5" s="260"/>
      <c r="D5" s="263"/>
      <c r="E5" s="260"/>
      <c r="F5" s="260"/>
      <c r="G5" s="260"/>
      <c r="K5" s="311" t="s">
        <v>320</v>
      </c>
    </row>
    <row r="6" spans="1:11" ht="18" customHeight="1">
      <c r="A6" s="312" t="s">
        <v>215</v>
      </c>
      <c r="B6" s="542" t="s">
        <v>32</v>
      </c>
      <c r="C6" s="543"/>
      <c r="D6" s="545" t="s">
        <v>111</v>
      </c>
      <c r="E6" s="524"/>
      <c r="F6" s="540" t="s">
        <v>323</v>
      </c>
      <c r="G6" s="541"/>
      <c r="H6" s="541"/>
      <c r="I6" s="541"/>
      <c r="J6" s="541"/>
      <c r="K6" s="541"/>
    </row>
    <row r="7" spans="1:11" ht="18" customHeight="1">
      <c r="A7" s="155"/>
      <c r="B7" s="544"/>
      <c r="C7" s="521"/>
      <c r="D7" s="546"/>
      <c r="E7" s="547"/>
      <c r="F7" s="550" t="s">
        <v>324</v>
      </c>
      <c r="G7" s="551"/>
      <c r="H7" s="548" t="s">
        <v>112</v>
      </c>
      <c r="I7" s="549"/>
      <c r="J7" s="548" t="s">
        <v>325</v>
      </c>
      <c r="K7" s="549"/>
    </row>
    <row r="8" spans="1:11" ht="23.25">
      <c r="A8" s="132"/>
      <c r="B8" s="308" t="s">
        <v>321</v>
      </c>
      <c r="C8" s="309" t="s">
        <v>322</v>
      </c>
      <c r="D8" s="308" t="s">
        <v>321</v>
      </c>
      <c r="E8" s="35" t="s">
        <v>322</v>
      </c>
      <c r="F8" s="308" t="s">
        <v>321</v>
      </c>
      <c r="G8" s="310" t="s">
        <v>322</v>
      </c>
      <c r="H8" s="308" t="s">
        <v>321</v>
      </c>
      <c r="I8" s="308" t="s">
        <v>322</v>
      </c>
      <c r="J8" s="308" t="s">
        <v>321</v>
      </c>
      <c r="K8" s="146" t="s">
        <v>322</v>
      </c>
    </row>
    <row r="9" spans="1:11" s="42" customFormat="1" ht="24.95" customHeight="1">
      <c r="A9" s="313">
        <v>2016</v>
      </c>
      <c r="B9" s="314">
        <v>0</v>
      </c>
      <c r="C9" s="315">
        <v>0</v>
      </c>
      <c r="D9" s="316">
        <v>0</v>
      </c>
      <c r="E9" s="316">
        <v>0</v>
      </c>
      <c r="F9" s="317">
        <v>0</v>
      </c>
      <c r="G9" s="315">
        <v>0</v>
      </c>
      <c r="H9" s="318">
        <v>0</v>
      </c>
      <c r="I9" s="318">
        <v>0</v>
      </c>
      <c r="J9" s="316">
        <v>0</v>
      </c>
      <c r="K9" s="316">
        <v>0</v>
      </c>
    </row>
    <row r="10" spans="1:11" s="52" customFormat="1" ht="24.95" customHeight="1">
      <c r="A10" s="313">
        <v>2017</v>
      </c>
      <c r="B10" s="317">
        <f>D10+F10</f>
        <v>0</v>
      </c>
      <c r="C10" s="317">
        <f>E10+G10</f>
        <v>0</v>
      </c>
      <c r="D10" s="319">
        <v>0</v>
      </c>
      <c r="E10" s="319">
        <v>0</v>
      </c>
      <c r="F10" s="317">
        <f>H10+J10</f>
        <v>0</v>
      </c>
      <c r="G10" s="317">
        <f>I10+K10</f>
        <v>0</v>
      </c>
      <c r="H10" s="319">
        <v>0</v>
      </c>
      <c r="I10" s="319">
        <v>0</v>
      </c>
      <c r="J10" s="319">
        <v>0</v>
      </c>
      <c r="K10" s="319">
        <v>0</v>
      </c>
    </row>
    <row r="11" spans="1:11" s="52" customFormat="1" ht="24.95" customHeight="1">
      <c r="A11" s="313">
        <v>2018</v>
      </c>
      <c r="B11" s="320" t="s">
        <v>147</v>
      </c>
      <c r="C11" s="317" t="s">
        <v>147</v>
      </c>
      <c r="D11" s="319" t="s">
        <v>147</v>
      </c>
      <c r="E11" s="319" t="s">
        <v>147</v>
      </c>
      <c r="F11" s="317" t="s">
        <v>147</v>
      </c>
      <c r="G11" s="317" t="s">
        <v>147</v>
      </c>
      <c r="H11" s="319" t="s">
        <v>147</v>
      </c>
      <c r="I11" s="319" t="s">
        <v>147</v>
      </c>
      <c r="J11" s="319" t="s">
        <v>147</v>
      </c>
      <c r="K11" s="319" t="s">
        <v>147</v>
      </c>
    </row>
    <row r="12" spans="1:11" s="42" customFormat="1" ht="24.95" customHeight="1">
      <c r="A12" s="313">
        <v>2019</v>
      </c>
      <c r="B12" s="320">
        <v>14</v>
      </c>
      <c r="C12" s="317">
        <v>29</v>
      </c>
      <c r="D12" s="319">
        <v>14</v>
      </c>
      <c r="E12" s="319">
        <v>29</v>
      </c>
      <c r="F12" s="317">
        <v>0</v>
      </c>
      <c r="G12" s="317">
        <v>0</v>
      </c>
      <c r="H12" s="319">
        <v>0</v>
      </c>
      <c r="I12" s="319">
        <v>0</v>
      </c>
      <c r="J12" s="319">
        <v>0</v>
      </c>
      <c r="K12" s="319">
        <v>0</v>
      </c>
    </row>
    <row r="13" spans="1:11" s="42" customFormat="1" ht="24.95" customHeight="1">
      <c r="A13" s="313">
        <v>2020</v>
      </c>
      <c r="B13" s="317">
        <v>4</v>
      </c>
      <c r="C13" s="317">
        <v>5</v>
      </c>
      <c r="D13" s="319">
        <v>4</v>
      </c>
      <c r="E13" s="319">
        <v>5</v>
      </c>
      <c r="F13" s="317">
        <v>0</v>
      </c>
      <c r="G13" s="317">
        <v>0</v>
      </c>
      <c r="H13" s="319">
        <v>0</v>
      </c>
      <c r="I13" s="319">
        <v>0</v>
      </c>
      <c r="J13" s="319">
        <v>0</v>
      </c>
      <c r="K13" s="319">
        <v>0</v>
      </c>
    </row>
    <row r="14" spans="1:11" s="42" customFormat="1" ht="35.1" customHeight="1">
      <c r="A14" s="321">
        <v>2021</v>
      </c>
      <c r="B14" s="322">
        <v>23</v>
      </c>
      <c r="C14" s="322">
        <v>50</v>
      </c>
      <c r="D14" s="323">
        <v>23</v>
      </c>
      <c r="E14" s="323">
        <v>50</v>
      </c>
      <c r="F14" s="322">
        <v>0</v>
      </c>
      <c r="G14" s="322">
        <v>0</v>
      </c>
      <c r="H14" s="323">
        <v>0</v>
      </c>
      <c r="I14" s="323">
        <v>0</v>
      </c>
      <c r="J14" s="323">
        <v>0</v>
      </c>
      <c r="K14" s="323">
        <v>0</v>
      </c>
    </row>
    <row r="15" spans="1:11" s="118" customFormat="1" ht="13.5" customHeight="1">
      <c r="A15" s="324" t="s">
        <v>326</v>
      </c>
      <c r="K15" s="184" t="s">
        <v>327</v>
      </c>
    </row>
  </sheetData>
  <mergeCells count="9">
    <mergeCell ref="A1:B1"/>
    <mergeCell ref="A2:K2"/>
    <mergeCell ref="A3:K3"/>
    <mergeCell ref="F6:K6"/>
    <mergeCell ref="B6:C7"/>
    <mergeCell ref="D6:E7"/>
    <mergeCell ref="H7:I7"/>
    <mergeCell ref="J7:K7"/>
    <mergeCell ref="F7:G7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zoomScaleNormal="100" zoomScaleSheetLayoutView="100" workbookViewId="0">
      <selection sqref="A1:B1"/>
    </sheetView>
  </sheetViews>
  <sheetFormatPr defaultRowHeight="12"/>
  <cols>
    <col min="1" max="1" width="10.28515625" customWidth="1"/>
    <col min="2" max="7" width="9.7109375" customWidth="1"/>
    <col min="8" max="9" width="12.7109375" customWidth="1"/>
    <col min="10" max="11" width="9.7109375" customWidth="1"/>
    <col min="12" max="13" width="17.5703125" customWidth="1"/>
    <col min="14" max="14" width="13.42578125" customWidth="1"/>
    <col min="15" max="15" width="14.42578125" customWidth="1"/>
    <col min="16" max="18" width="17.5703125" customWidth="1"/>
  </cols>
  <sheetData>
    <row r="1" spans="1:18" ht="24.95" customHeight="1">
      <c r="A1" s="497" t="s">
        <v>211</v>
      </c>
      <c r="B1" s="497"/>
    </row>
    <row r="2" spans="1:18" ht="24.95" customHeight="1">
      <c r="A2" s="534" t="s">
        <v>330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54" t="s">
        <v>331</v>
      </c>
      <c r="M2" s="554"/>
      <c r="N2" s="554"/>
      <c r="O2" s="554"/>
      <c r="P2" s="554"/>
      <c r="Q2" s="554"/>
      <c r="R2" s="554"/>
    </row>
    <row r="3" spans="1:18" ht="24.95" customHeight="1"/>
    <row r="4" spans="1:18" s="301" customFormat="1" thickBot="1">
      <c r="A4" s="330" t="s">
        <v>357</v>
      </c>
      <c r="R4" s="301" t="s">
        <v>358</v>
      </c>
    </row>
    <row r="5" spans="1:18" ht="14.25" customHeight="1">
      <c r="A5" s="329" t="s">
        <v>347</v>
      </c>
      <c r="B5" s="563" t="s">
        <v>332</v>
      </c>
      <c r="C5" s="566" t="s">
        <v>333</v>
      </c>
      <c r="D5" s="567"/>
      <c r="E5" s="567"/>
      <c r="F5" s="567"/>
      <c r="G5" s="567"/>
      <c r="H5" s="567"/>
      <c r="I5" s="567"/>
      <c r="J5" s="567"/>
      <c r="K5" s="567"/>
      <c r="L5" s="568" t="s">
        <v>334</v>
      </c>
      <c r="M5" s="568"/>
      <c r="N5" s="568"/>
      <c r="O5" s="568"/>
      <c r="P5" s="568"/>
      <c r="Q5" s="568"/>
      <c r="R5" s="568"/>
    </row>
    <row r="6" spans="1:18" ht="13.5" customHeight="1">
      <c r="A6" s="327"/>
      <c r="B6" s="564"/>
      <c r="C6" s="560" t="s">
        <v>335</v>
      </c>
      <c r="D6" s="560" t="s">
        <v>336</v>
      </c>
      <c r="E6" s="560" t="s">
        <v>337</v>
      </c>
      <c r="F6" s="560" t="s">
        <v>354</v>
      </c>
      <c r="G6" s="555" t="s">
        <v>355</v>
      </c>
      <c r="H6" s="555" t="s">
        <v>338</v>
      </c>
      <c r="I6" s="555" t="s">
        <v>339</v>
      </c>
      <c r="J6" s="555" t="s">
        <v>340</v>
      </c>
      <c r="K6" s="557" t="s">
        <v>356</v>
      </c>
      <c r="L6" s="559" t="s">
        <v>341</v>
      </c>
      <c r="M6" s="560" t="s">
        <v>342</v>
      </c>
      <c r="N6" s="561" t="s">
        <v>343</v>
      </c>
      <c r="O6" s="562"/>
      <c r="P6" s="559" t="s">
        <v>344</v>
      </c>
      <c r="Q6" s="571" t="s">
        <v>345</v>
      </c>
      <c r="R6" s="552" t="s">
        <v>346</v>
      </c>
    </row>
    <row r="7" spans="1:18" ht="40.5" customHeight="1">
      <c r="A7" s="328" t="s">
        <v>348</v>
      </c>
      <c r="B7" s="565"/>
      <c r="C7" s="560"/>
      <c r="D7" s="560"/>
      <c r="E7" s="560"/>
      <c r="F7" s="560"/>
      <c r="G7" s="556"/>
      <c r="H7" s="556"/>
      <c r="I7" s="556"/>
      <c r="J7" s="556"/>
      <c r="K7" s="558"/>
      <c r="L7" s="559"/>
      <c r="M7" s="560"/>
      <c r="N7" s="325" t="s">
        <v>362</v>
      </c>
      <c r="O7" s="326" t="s">
        <v>363</v>
      </c>
      <c r="P7" s="560"/>
      <c r="Q7" s="565"/>
      <c r="R7" s="553"/>
    </row>
    <row r="8" spans="1:18" ht="20.100000000000001" customHeight="1">
      <c r="A8" s="333" t="s">
        <v>349</v>
      </c>
      <c r="B8" s="332">
        <f>SUM(B9:B20)</f>
        <v>3.0300000000000002</v>
      </c>
      <c r="C8" s="332">
        <f t="shared" ref="C8:R8" si="0">SUM(C9:C20)</f>
        <v>4.3740000000000006</v>
      </c>
      <c r="D8" s="332">
        <f t="shared" si="0"/>
        <v>1.0309999999999999</v>
      </c>
      <c r="E8" s="332">
        <f t="shared" si="0"/>
        <v>1.6360000000000001</v>
      </c>
      <c r="F8" s="332">
        <f t="shared" si="0"/>
        <v>2.4839999999999991</v>
      </c>
      <c r="G8" s="332">
        <f t="shared" si="0"/>
        <v>1.6309999999999998</v>
      </c>
      <c r="H8" s="332">
        <f t="shared" si="0"/>
        <v>0</v>
      </c>
      <c r="I8" s="332">
        <f t="shared" si="0"/>
        <v>1.375</v>
      </c>
      <c r="J8" s="332">
        <f t="shared" si="0"/>
        <v>5.4169999999999998</v>
      </c>
      <c r="K8" s="332">
        <f t="shared" si="0"/>
        <v>3.6440000000000001</v>
      </c>
      <c r="L8" s="332">
        <f t="shared" si="0"/>
        <v>3.4280000000000004</v>
      </c>
      <c r="M8" s="332">
        <f t="shared" si="0"/>
        <v>2.1590000000000003</v>
      </c>
      <c r="N8" s="332">
        <f t="shared" si="0"/>
        <v>4.3619999999999992</v>
      </c>
      <c r="O8" s="332">
        <f t="shared" si="0"/>
        <v>2.1200000000000006</v>
      </c>
      <c r="P8" s="332">
        <f t="shared" si="0"/>
        <v>2.8379999999999996</v>
      </c>
      <c r="Q8" s="332">
        <f t="shared" si="0"/>
        <v>2.0340000000000003</v>
      </c>
      <c r="R8" s="332">
        <f t="shared" si="0"/>
        <v>3.8319999999999999</v>
      </c>
    </row>
    <row r="9" spans="1:18" ht="20.100000000000001" hidden="1" customHeight="1">
      <c r="A9" s="333" t="s">
        <v>329</v>
      </c>
      <c r="B9" s="336">
        <v>0.21099999999999999</v>
      </c>
      <c r="C9" s="336">
        <v>0.51200000000000001</v>
      </c>
      <c r="D9" s="336">
        <v>-0.01</v>
      </c>
      <c r="E9" s="336">
        <v>-3.1E-2</v>
      </c>
      <c r="F9" s="336">
        <v>6.4000000000000001E-2</v>
      </c>
      <c r="G9" s="336">
        <v>-4.0000000000000001E-3</v>
      </c>
      <c r="H9" s="337">
        <v>0</v>
      </c>
      <c r="I9" s="336">
        <v>2.1999999999999999E-2</v>
      </c>
      <c r="J9" s="336">
        <v>-1.7000000000000001E-2</v>
      </c>
      <c r="K9" s="336">
        <v>0.254</v>
      </c>
      <c r="L9" s="336">
        <v>9.9000000000000005E-2</v>
      </c>
      <c r="M9" s="336">
        <v>3.0000000000000001E-3</v>
      </c>
      <c r="N9" s="336">
        <v>0.245</v>
      </c>
      <c r="O9" s="336">
        <v>0.54100000000000004</v>
      </c>
      <c r="P9" s="336">
        <v>7.8E-2</v>
      </c>
      <c r="Q9" s="336">
        <v>-2.5999999999999999E-2</v>
      </c>
      <c r="R9" s="336">
        <v>0</v>
      </c>
    </row>
    <row r="10" spans="1:18" ht="20.100000000000001" hidden="1" customHeight="1">
      <c r="A10" s="333" t="s">
        <v>294</v>
      </c>
      <c r="B10" s="336">
        <v>0.24399999999999999</v>
      </c>
      <c r="C10" s="336">
        <v>0.376</v>
      </c>
      <c r="D10" s="336">
        <v>0.46500000000000002</v>
      </c>
      <c r="E10" s="336">
        <v>0</v>
      </c>
      <c r="F10" s="336">
        <v>6.2E-2</v>
      </c>
      <c r="G10" s="336">
        <v>8.8999999999999996E-2</v>
      </c>
      <c r="H10" s="337">
        <v>0</v>
      </c>
      <c r="I10" s="336">
        <v>0.13200000000000001</v>
      </c>
      <c r="J10" s="336">
        <v>1.4E-2</v>
      </c>
      <c r="K10" s="336">
        <v>0.307</v>
      </c>
      <c r="L10" s="336">
        <v>0.1</v>
      </c>
      <c r="M10" s="336">
        <v>0.06</v>
      </c>
      <c r="N10" s="336">
        <v>0.36899999999999999</v>
      </c>
      <c r="O10" s="336">
        <v>0.496</v>
      </c>
      <c r="P10" s="336">
        <v>0.55600000000000005</v>
      </c>
      <c r="Q10" s="336">
        <v>0</v>
      </c>
      <c r="R10" s="336">
        <v>0</v>
      </c>
    </row>
    <row r="11" spans="1:18" ht="20.100000000000001" hidden="1" customHeight="1">
      <c r="A11" s="333" t="s">
        <v>296</v>
      </c>
      <c r="B11" s="336">
        <v>0.30299999999999999</v>
      </c>
      <c r="C11" s="336">
        <v>0.72599999999999998</v>
      </c>
      <c r="D11" s="336">
        <v>0.02</v>
      </c>
      <c r="E11" s="336">
        <v>0</v>
      </c>
      <c r="F11" s="336">
        <v>0.1</v>
      </c>
      <c r="G11" s="336">
        <v>-7.9000000000000001E-2</v>
      </c>
      <c r="H11" s="337">
        <v>0</v>
      </c>
      <c r="I11" s="336">
        <v>-0.29099999999999998</v>
      </c>
      <c r="J11" s="336">
        <v>1.1220000000000001</v>
      </c>
      <c r="K11" s="336">
        <v>9.0999999999999998E-2</v>
      </c>
      <c r="L11" s="336">
        <v>0.26900000000000002</v>
      </c>
      <c r="M11" s="336">
        <v>0.06</v>
      </c>
      <c r="N11" s="336">
        <v>0.58399999999999996</v>
      </c>
      <c r="O11" s="336">
        <v>4.2000000000000003E-2</v>
      </c>
      <c r="P11" s="336">
        <v>3.7999999999999999E-2</v>
      </c>
      <c r="Q11" s="336">
        <v>0</v>
      </c>
      <c r="R11" s="336">
        <v>0</v>
      </c>
    </row>
    <row r="12" spans="1:18" ht="20.100000000000001" hidden="1" customHeight="1">
      <c r="A12" s="333" t="s">
        <v>298</v>
      </c>
      <c r="B12" s="336">
        <v>0.23100000000000001</v>
      </c>
      <c r="C12" s="336">
        <v>0.39700000000000002</v>
      </c>
      <c r="D12" s="336">
        <v>-0.31</v>
      </c>
      <c r="E12" s="336">
        <v>5.6000000000000001E-2</v>
      </c>
      <c r="F12" s="336">
        <v>0.38600000000000001</v>
      </c>
      <c r="G12" s="336">
        <v>0.22600000000000001</v>
      </c>
      <c r="H12" s="337">
        <v>0</v>
      </c>
      <c r="I12" s="336">
        <v>0.222</v>
      </c>
      <c r="J12" s="336">
        <v>0.114</v>
      </c>
      <c r="K12" s="336">
        <v>0.14399999999999999</v>
      </c>
      <c r="L12" s="336">
        <v>0.17399999999999999</v>
      </c>
      <c r="M12" s="336">
        <v>0.27400000000000002</v>
      </c>
      <c r="N12" s="336">
        <v>0.438</v>
      </c>
      <c r="O12" s="336">
        <v>-6.5000000000000002E-2</v>
      </c>
      <c r="P12" s="336">
        <v>7.1999999999999995E-2</v>
      </c>
      <c r="Q12" s="336">
        <v>0.14099999999999999</v>
      </c>
      <c r="R12" s="336">
        <v>0</v>
      </c>
    </row>
    <row r="13" spans="1:18" ht="20.100000000000001" hidden="1" customHeight="1">
      <c r="A13" s="333" t="s">
        <v>300</v>
      </c>
      <c r="B13" s="336">
        <v>0.27</v>
      </c>
      <c r="C13" s="336">
        <v>0.27500000000000002</v>
      </c>
      <c r="D13" s="336">
        <v>0.375</v>
      </c>
      <c r="E13" s="336">
        <v>0.96799999999999997</v>
      </c>
      <c r="F13" s="336">
        <v>0.40600000000000003</v>
      </c>
      <c r="G13" s="336">
        <v>-1.7000000000000001E-2</v>
      </c>
      <c r="H13" s="337">
        <v>0</v>
      </c>
      <c r="I13" s="336">
        <v>0.105</v>
      </c>
      <c r="J13" s="336">
        <v>0.23499999999999999</v>
      </c>
      <c r="K13" s="336">
        <v>0.44800000000000001</v>
      </c>
      <c r="L13" s="336">
        <v>0.41899999999999998</v>
      </c>
      <c r="M13" s="336">
        <v>8.0000000000000002E-3</v>
      </c>
      <c r="N13" s="336">
        <v>0.36299999999999999</v>
      </c>
      <c r="O13" s="336">
        <v>0.26300000000000001</v>
      </c>
      <c r="P13" s="336">
        <v>9.6000000000000002E-2</v>
      </c>
      <c r="Q13" s="336">
        <v>0.90700000000000003</v>
      </c>
      <c r="R13" s="336">
        <v>0</v>
      </c>
    </row>
    <row r="14" spans="1:18" ht="20.100000000000001" hidden="1" customHeight="1">
      <c r="A14" s="333" t="s">
        <v>302</v>
      </c>
      <c r="B14" s="336">
        <v>0.216</v>
      </c>
      <c r="C14" s="336">
        <v>0.224</v>
      </c>
      <c r="D14" s="336">
        <v>0</v>
      </c>
      <c r="E14" s="336">
        <v>0.24399999999999999</v>
      </c>
      <c r="F14" s="336">
        <v>0.21199999999999999</v>
      </c>
      <c r="G14" s="336">
        <v>0.187</v>
      </c>
      <c r="H14" s="337">
        <v>0</v>
      </c>
      <c r="I14" s="336">
        <v>0.108</v>
      </c>
      <c r="J14" s="336">
        <v>0.69899999999999995</v>
      </c>
      <c r="K14" s="336">
        <v>0.25800000000000001</v>
      </c>
      <c r="L14" s="336">
        <v>0.79600000000000004</v>
      </c>
      <c r="M14" s="336">
        <v>0.21</v>
      </c>
      <c r="N14" s="336">
        <v>0.28000000000000003</v>
      </c>
      <c r="O14" s="336">
        <v>0</v>
      </c>
      <c r="P14" s="336">
        <v>0.27300000000000002</v>
      </c>
      <c r="Q14" s="336">
        <v>0.39700000000000002</v>
      </c>
      <c r="R14" s="336">
        <v>3.8319999999999999</v>
      </c>
    </row>
    <row r="15" spans="1:18" ht="20.100000000000001" hidden="1" customHeight="1">
      <c r="A15" s="333" t="s">
        <v>304</v>
      </c>
      <c r="B15" s="336">
        <v>0.26500000000000001</v>
      </c>
      <c r="C15" s="336">
        <v>0.31900000000000001</v>
      </c>
      <c r="D15" s="336">
        <v>3.0000000000000001E-3</v>
      </c>
      <c r="E15" s="336">
        <v>0</v>
      </c>
      <c r="F15" s="336">
        <v>0.41599999999999998</v>
      </c>
      <c r="G15" s="336">
        <v>0.125</v>
      </c>
      <c r="H15" s="337">
        <v>0</v>
      </c>
      <c r="I15" s="336">
        <v>6.7000000000000004E-2</v>
      </c>
      <c r="J15" s="336">
        <v>1.139</v>
      </c>
      <c r="K15" s="336">
        <v>0.157</v>
      </c>
      <c r="L15" s="336">
        <v>0.14000000000000001</v>
      </c>
      <c r="M15" s="336">
        <v>0.2</v>
      </c>
      <c r="N15" s="336">
        <v>0.33300000000000002</v>
      </c>
      <c r="O15" s="336">
        <v>0.17499999999999999</v>
      </c>
      <c r="P15" s="336">
        <v>0.29099999999999998</v>
      </c>
      <c r="Q15" s="336">
        <v>0</v>
      </c>
      <c r="R15" s="336">
        <v>0</v>
      </c>
    </row>
    <row r="16" spans="1:18" ht="20.100000000000001" hidden="1" customHeight="1">
      <c r="A16" s="333" t="s">
        <v>306</v>
      </c>
      <c r="B16" s="336">
        <v>0.28199999999999997</v>
      </c>
      <c r="C16" s="336">
        <v>0.34799999999999998</v>
      </c>
      <c r="D16" s="336">
        <v>0.35099999999999998</v>
      </c>
      <c r="E16" s="336">
        <v>3.4000000000000002E-2</v>
      </c>
      <c r="F16" s="336">
        <v>0.39200000000000002</v>
      </c>
      <c r="G16" s="336">
        <v>0.16200000000000001</v>
      </c>
      <c r="H16" s="337">
        <v>0</v>
      </c>
      <c r="I16" s="336">
        <v>0.16700000000000001</v>
      </c>
      <c r="J16" s="336">
        <v>0.13300000000000001</v>
      </c>
      <c r="K16" s="336">
        <v>0.27400000000000002</v>
      </c>
      <c r="L16" s="336">
        <v>0.26500000000000001</v>
      </c>
      <c r="M16" s="336">
        <v>0.183</v>
      </c>
      <c r="N16" s="336">
        <v>0.32300000000000001</v>
      </c>
      <c r="O16" s="336">
        <v>0.24299999999999999</v>
      </c>
      <c r="P16" s="336">
        <v>0.32800000000000001</v>
      </c>
      <c r="Q16" s="336">
        <v>5.7000000000000002E-2</v>
      </c>
      <c r="R16" s="336">
        <v>0</v>
      </c>
    </row>
    <row r="17" spans="1:18" ht="20.100000000000001" hidden="1" customHeight="1">
      <c r="A17" s="333" t="s">
        <v>308</v>
      </c>
      <c r="B17" s="336">
        <v>0.22700000000000001</v>
      </c>
      <c r="C17" s="336">
        <v>0.35299999999999998</v>
      </c>
      <c r="D17" s="336">
        <v>-6.7000000000000004E-2</v>
      </c>
      <c r="E17" s="336">
        <v>0.315</v>
      </c>
      <c r="F17" s="336">
        <v>3.4000000000000002E-2</v>
      </c>
      <c r="G17" s="336">
        <v>0.13400000000000001</v>
      </c>
      <c r="H17" s="337">
        <v>0</v>
      </c>
      <c r="I17" s="336">
        <v>0.08</v>
      </c>
      <c r="J17" s="336">
        <v>0.75700000000000001</v>
      </c>
      <c r="K17" s="336">
        <v>0.26100000000000001</v>
      </c>
      <c r="L17" s="336">
        <v>0.53200000000000003</v>
      </c>
      <c r="M17" s="336">
        <v>0.193</v>
      </c>
      <c r="N17" s="336">
        <v>0.3</v>
      </c>
      <c r="O17" s="336">
        <v>3.2000000000000001E-2</v>
      </c>
      <c r="P17" s="336">
        <v>1.7000000000000001E-2</v>
      </c>
      <c r="Q17" s="336">
        <v>0.32400000000000001</v>
      </c>
      <c r="R17" s="336">
        <v>0</v>
      </c>
    </row>
    <row r="18" spans="1:18" ht="20.100000000000001" hidden="1" customHeight="1">
      <c r="A18" s="333" t="s">
        <v>310</v>
      </c>
      <c r="B18" s="336">
        <v>0.32100000000000001</v>
      </c>
      <c r="C18" s="336">
        <v>0.42799999999999999</v>
      </c>
      <c r="D18" s="336">
        <v>-2E-3</v>
      </c>
      <c r="E18" s="336">
        <v>0.05</v>
      </c>
      <c r="F18" s="336">
        <v>4.5999999999999999E-2</v>
      </c>
      <c r="G18" s="336">
        <v>0.222</v>
      </c>
      <c r="H18" s="337">
        <v>0</v>
      </c>
      <c r="I18" s="336">
        <v>0.37</v>
      </c>
      <c r="J18" s="336">
        <v>0.63800000000000001</v>
      </c>
      <c r="K18" s="336">
        <v>0.64</v>
      </c>
      <c r="L18" s="336">
        <v>6.3E-2</v>
      </c>
      <c r="M18" s="336">
        <v>0.30599999999999999</v>
      </c>
      <c r="N18" s="336">
        <v>0.45600000000000002</v>
      </c>
      <c r="O18" s="336">
        <v>0.215</v>
      </c>
      <c r="P18" s="336">
        <v>0.78100000000000003</v>
      </c>
      <c r="Q18" s="336">
        <v>0.23400000000000001</v>
      </c>
      <c r="R18" s="336">
        <v>0</v>
      </c>
    </row>
    <row r="19" spans="1:18" ht="20.100000000000001" hidden="1" customHeight="1">
      <c r="A19" s="333" t="s">
        <v>312</v>
      </c>
      <c r="B19" s="336">
        <v>0.252</v>
      </c>
      <c r="C19" s="336">
        <v>0.19</v>
      </c>
      <c r="D19" s="336">
        <v>0.17</v>
      </c>
      <c r="E19" s="336">
        <v>0</v>
      </c>
      <c r="F19" s="336">
        <v>0.28799999999999998</v>
      </c>
      <c r="G19" s="336">
        <v>0.29899999999999999</v>
      </c>
      <c r="H19" s="337">
        <v>0</v>
      </c>
      <c r="I19" s="336">
        <v>0.19900000000000001</v>
      </c>
      <c r="J19" s="336">
        <v>0.36399999999999999</v>
      </c>
      <c r="K19" s="336">
        <v>0.436</v>
      </c>
      <c r="L19" s="336">
        <v>0.27400000000000002</v>
      </c>
      <c r="M19" s="336">
        <v>0.39500000000000002</v>
      </c>
      <c r="N19" s="336">
        <v>0.26</v>
      </c>
      <c r="O19" s="336">
        <v>0.113</v>
      </c>
      <c r="P19" s="336">
        <v>0.17100000000000001</v>
      </c>
      <c r="Q19" s="336">
        <v>0</v>
      </c>
      <c r="R19" s="336">
        <v>0</v>
      </c>
    </row>
    <row r="20" spans="1:18" ht="20.100000000000001" hidden="1" customHeight="1">
      <c r="A20" s="333" t="s">
        <v>314</v>
      </c>
      <c r="B20" s="336">
        <v>0.20799999999999999</v>
      </c>
      <c r="C20" s="336">
        <v>0.22600000000000001</v>
      </c>
      <c r="D20" s="336">
        <v>3.5999999999999997E-2</v>
      </c>
      <c r="E20" s="336">
        <v>0</v>
      </c>
      <c r="F20" s="336">
        <v>7.8E-2</v>
      </c>
      <c r="G20" s="336">
        <v>0.28699999999999998</v>
      </c>
      <c r="H20" s="337">
        <v>0</v>
      </c>
      <c r="I20" s="336">
        <v>0.19400000000000001</v>
      </c>
      <c r="J20" s="336">
        <v>0.219</v>
      </c>
      <c r="K20" s="336">
        <v>0.374</v>
      </c>
      <c r="L20" s="336">
        <v>0.29699999999999999</v>
      </c>
      <c r="M20" s="336">
        <v>0.26700000000000002</v>
      </c>
      <c r="N20" s="336">
        <v>0.41099999999999998</v>
      </c>
      <c r="O20" s="336">
        <v>6.5000000000000002E-2</v>
      </c>
      <c r="P20" s="336">
        <v>0.13700000000000001</v>
      </c>
      <c r="Q20" s="336">
        <v>0</v>
      </c>
      <c r="R20" s="336">
        <v>0</v>
      </c>
    </row>
    <row r="21" spans="1:18" ht="20.100000000000001" customHeight="1">
      <c r="A21" s="333" t="s">
        <v>350</v>
      </c>
      <c r="B21" s="332">
        <f>SUM(B22:B33)</f>
        <v>4.822000000000001</v>
      </c>
      <c r="C21" s="332">
        <f t="shared" ref="C21:R21" si="1">SUM(C22:C33)</f>
        <v>4.6520000000000001</v>
      </c>
      <c r="D21" s="332">
        <f t="shared" si="1"/>
        <v>2.194</v>
      </c>
      <c r="E21" s="332">
        <f t="shared" si="1"/>
        <v>1.4389999999999998</v>
      </c>
      <c r="F21" s="332">
        <f t="shared" si="1"/>
        <v>6.1230000000000002</v>
      </c>
      <c r="G21" s="332">
        <f t="shared" si="1"/>
        <v>5.6720000000000015</v>
      </c>
      <c r="H21" s="332">
        <f t="shared" si="1"/>
        <v>0</v>
      </c>
      <c r="I21" s="332">
        <f t="shared" si="1"/>
        <v>3.8810000000000002</v>
      </c>
      <c r="J21" s="332">
        <f t="shared" si="1"/>
        <v>5.117</v>
      </c>
      <c r="K21" s="332">
        <f t="shared" si="1"/>
        <v>6.3460000000000001</v>
      </c>
      <c r="L21" s="332">
        <f t="shared" si="1"/>
        <v>6.2250000000000014</v>
      </c>
      <c r="M21" s="332">
        <f t="shared" si="1"/>
        <v>5.3419999999999996</v>
      </c>
      <c r="N21" s="332">
        <f t="shared" si="1"/>
        <v>4.673</v>
      </c>
      <c r="O21" s="332">
        <f t="shared" si="1"/>
        <v>3.927</v>
      </c>
      <c r="P21" s="332">
        <f t="shared" si="1"/>
        <v>3.569</v>
      </c>
      <c r="Q21" s="332">
        <f t="shared" si="1"/>
        <v>2.133</v>
      </c>
      <c r="R21" s="332">
        <f t="shared" si="1"/>
        <v>1.266</v>
      </c>
    </row>
    <row r="22" spans="1:18" ht="20.100000000000001" hidden="1" customHeight="1">
      <c r="A22" s="333" t="s">
        <v>329</v>
      </c>
      <c r="B22" s="336">
        <v>0.20300000000000001</v>
      </c>
      <c r="C22" s="336">
        <v>0.24</v>
      </c>
      <c r="D22" s="336">
        <v>3.7999999999999999E-2</v>
      </c>
      <c r="E22" s="336">
        <v>0</v>
      </c>
      <c r="F22" s="336">
        <v>0.14099999999999999</v>
      </c>
      <c r="G22" s="336">
        <v>0.28399999999999997</v>
      </c>
      <c r="H22" s="337">
        <v>0</v>
      </c>
      <c r="I22" s="336">
        <v>9.0999999999999998E-2</v>
      </c>
      <c r="J22" s="336">
        <v>0.16300000000000001</v>
      </c>
      <c r="K22" s="336">
        <v>0.28199999999999997</v>
      </c>
      <c r="L22" s="336">
        <v>0.217</v>
      </c>
      <c r="M22" s="336">
        <v>0.17299999999999999</v>
      </c>
      <c r="N22" s="336">
        <v>0.27800000000000002</v>
      </c>
      <c r="O22" s="336">
        <v>0.13800000000000001</v>
      </c>
      <c r="P22" s="336">
        <v>7.5999999999999998E-2</v>
      </c>
      <c r="Q22" s="336">
        <v>0.20599999999999999</v>
      </c>
      <c r="R22" s="336">
        <v>0</v>
      </c>
    </row>
    <row r="23" spans="1:18" ht="20.100000000000001" hidden="1" customHeight="1">
      <c r="A23" s="333" t="s">
        <v>294</v>
      </c>
      <c r="B23" s="336">
        <v>0.22</v>
      </c>
      <c r="C23" s="336">
        <v>0.23100000000000001</v>
      </c>
      <c r="D23" s="336">
        <v>5.1999999999999998E-2</v>
      </c>
      <c r="E23" s="336">
        <v>0</v>
      </c>
      <c r="F23" s="336">
        <v>0.246</v>
      </c>
      <c r="G23" s="336">
        <v>0.24</v>
      </c>
      <c r="H23" s="337">
        <v>0</v>
      </c>
      <c r="I23" s="336">
        <v>0.22600000000000001</v>
      </c>
      <c r="J23" s="336">
        <v>0.23799999999999999</v>
      </c>
      <c r="K23" s="336">
        <v>0.32700000000000001</v>
      </c>
      <c r="L23" s="336">
        <v>0.37</v>
      </c>
      <c r="M23" s="336">
        <v>0.26800000000000002</v>
      </c>
      <c r="N23" s="336">
        <v>0.221</v>
      </c>
      <c r="O23" s="336">
        <v>0.191</v>
      </c>
      <c r="P23" s="336">
        <v>0.27400000000000002</v>
      </c>
      <c r="Q23" s="336">
        <v>0</v>
      </c>
      <c r="R23" s="336">
        <v>0</v>
      </c>
    </row>
    <row r="24" spans="1:18" ht="20.100000000000001" hidden="1" customHeight="1">
      <c r="A24" s="333" t="s">
        <v>296</v>
      </c>
      <c r="B24" s="336">
        <v>0.41299999999999998</v>
      </c>
      <c r="C24" s="336">
        <v>0.31</v>
      </c>
      <c r="D24" s="336">
        <v>1.2E-2</v>
      </c>
      <c r="E24" s="336">
        <v>0</v>
      </c>
      <c r="F24" s="336">
        <v>0.52300000000000002</v>
      </c>
      <c r="G24" s="336">
        <v>0.72499999999999998</v>
      </c>
      <c r="H24" s="337">
        <v>0</v>
      </c>
      <c r="I24" s="336">
        <v>0.40699999999999997</v>
      </c>
      <c r="J24" s="336">
        <v>0.46700000000000003</v>
      </c>
      <c r="K24" s="336">
        <v>0.628</v>
      </c>
      <c r="L24" s="336">
        <v>0.47</v>
      </c>
      <c r="M24" s="336">
        <v>0.59399999999999997</v>
      </c>
      <c r="N24" s="336">
        <v>0.38600000000000001</v>
      </c>
      <c r="O24" s="336">
        <v>0.218</v>
      </c>
      <c r="P24" s="336">
        <v>0.54900000000000004</v>
      </c>
      <c r="Q24" s="336">
        <v>0</v>
      </c>
      <c r="R24" s="336">
        <v>0</v>
      </c>
    </row>
    <row r="25" spans="1:18" ht="20.100000000000001" hidden="1" customHeight="1">
      <c r="A25" s="333" t="s">
        <v>298</v>
      </c>
      <c r="B25" s="336">
        <v>0.52400000000000002</v>
      </c>
      <c r="C25" s="336">
        <v>0.57599999999999996</v>
      </c>
      <c r="D25" s="336">
        <v>0.32400000000000001</v>
      </c>
      <c r="E25" s="336">
        <v>0.20799999999999999</v>
      </c>
      <c r="F25" s="336">
        <v>0.45600000000000002</v>
      </c>
      <c r="G25" s="336">
        <v>0.58399999999999996</v>
      </c>
      <c r="H25" s="337">
        <v>0</v>
      </c>
      <c r="I25" s="336">
        <v>0.17</v>
      </c>
      <c r="J25" s="336">
        <v>0.378</v>
      </c>
      <c r="K25" s="336">
        <v>0.82299999999999995</v>
      </c>
      <c r="L25" s="336">
        <v>0.54300000000000004</v>
      </c>
      <c r="M25" s="336">
        <v>0.45400000000000001</v>
      </c>
      <c r="N25" s="336">
        <v>0.51400000000000001</v>
      </c>
      <c r="O25" s="336">
        <v>0.52800000000000002</v>
      </c>
      <c r="P25" s="336">
        <v>0.33400000000000002</v>
      </c>
      <c r="Q25" s="336">
        <v>0.33600000000000002</v>
      </c>
      <c r="R25" s="336">
        <v>0</v>
      </c>
    </row>
    <row r="26" spans="1:18" ht="20.100000000000001" hidden="1" customHeight="1">
      <c r="A26" s="333" t="s">
        <v>300</v>
      </c>
      <c r="B26" s="336">
        <v>0.50800000000000001</v>
      </c>
      <c r="C26" s="336">
        <v>0.45800000000000002</v>
      </c>
      <c r="D26" s="336">
        <v>0.53300000000000003</v>
      </c>
      <c r="E26" s="336">
        <v>0.435</v>
      </c>
      <c r="F26" s="336">
        <v>0.66200000000000003</v>
      </c>
      <c r="G26" s="336">
        <v>0.49299999999999999</v>
      </c>
      <c r="H26" s="337">
        <v>0</v>
      </c>
      <c r="I26" s="336">
        <v>0.435</v>
      </c>
      <c r="J26" s="336">
        <v>0.40799999999999997</v>
      </c>
      <c r="K26" s="336">
        <v>0.63900000000000001</v>
      </c>
      <c r="L26" s="336">
        <v>0.61799999999999999</v>
      </c>
      <c r="M26" s="336">
        <v>0.45700000000000002</v>
      </c>
      <c r="N26" s="336">
        <v>0.57499999999999996</v>
      </c>
      <c r="O26" s="336">
        <v>0.39700000000000002</v>
      </c>
      <c r="P26" s="336">
        <v>0.21</v>
      </c>
      <c r="Q26" s="336">
        <v>0.65800000000000003</v>
      </c>
      <c r="R26" s="336">
        <v>0</v>
      </c>
    </row>
    <row r="27" spans="1:18" ht="20.100000000000001" hidden="1" customHeight="1">
      <c r="A27" s="333" t="s">
        <v>302</v>
      </c>
      <c r="B27" s="336">
        <v>0.72099999999999997</v>
      </c>
      <c r="C27" s="336">
        <v>0.70599999999999996</v>
      </c>
      <c r="D27" s="336">
        <v>0.56299999999999994</v>
      </c>
      <c r="E27" s="336">
        <v>0.30299999999999999</v>
      </c>
      <c r="F27" s="336">
        <v>1.016</v>
      </c>
      <c r="G27" s="336">
        <v>0.73799999999999999</v>
      </c>
      <c r="H27" s="337">
        <v>0</v>
      </c>
      <c r="I27" s="336">
        <v>0.54200000000000004</v>
      </c>
      <c r="J27" s="336">
        <v>0.76300000000000001</v>
      </c>
      <c r="K27" s="336">
        <v>0.77500000000000002</v>
      </c>
      <c r="L27" s="336">
        <v>1.177</v>
      </c>
      <c r="M27" s="336">
        <v>0.70099999999999996</v>
      </c>
      <c r="N27" s="336">
        <v>0.46200000000000002</v>
      </c>
      <c r="O27" s="336">
        <v>0.79200000000000004</v>
      </c>
      <c r="P27" s="336">
        <v>0.33800000000000002</v>
      </c>
      <c r="Q27" s="336">
        <v>0.34699999999999998</v>
      </c>
      <c r="R27" s="336">
        <v>1.266</v>
      </c>
    </row>
    <row r="28" spans="1:18" ht="20.100000000000001" hidden="1" customHeight="1">
      <c r="A28" s="333" t="s">
        <v>304</v>
      </c>
      <c r="B28" s="336">
        <v>0.73299999999999998</v>
      </c>
      <c r="C28" s="336">
        <v>0.66900000000000004</v>
      </c>
      <c r="D28" s="336">
        <v>0.379</v>
      </c>
      <c r="E28" s="336">
        <v>0.313</v>
      </c>
      <c r="F28" s="336">
        <v>1.1659999999999999</v>
      </c>
      <c r="G28" s="336">
        <v>0.88900000000000001</v>
      </c>
      <c r="H28" s="337">
        <v>0</v>
      </c>
      <c r="I28" s="336">
        <v>0.79700000000000004</v>
      </c>
      <c r="J28" s="336">
        <v>0.79200000000000004</v>
      </c>
      <c r="K28" s="336">
        <v>0.65800000000000003</v>
      </c>
      <c r="L28" s="336">
        <v>0.93600000000000005</v>
      </c>
      <c r="M28" s="336">
        <v>0.88100000000000001</v>
      </c>
      <c r="N28" s="336">
        <v>0.50900000000000001</v>
      </c>
      <c r="O28" s="336">
        <v>0.72699999999999998</v>
      </c>
      <c r="P28" s="336">
        <v>0.67600000000000005</v>
      </c>
      <c r="Q28" s="336">
        <v>0.35899999999999999</v>
      </c>
      <c r="R28" s="336">
        <v>0</v>
      </c>
    </row>
    <row r="29" spans="1:18" ht="20.100000000000001" hidden="1" customHeight="1">
      <c r="A29" s="333" t="s">
        <v>306</v>
      </c>
      <c r="B29" s="336">
        <v>0.54800000000000004</v>
      </c>
      <c r="C29" s="336">
        <v>0.53300000000000003</v>
      </c>
      <c r="D29" s="336">
        <v>0.47299999999999998</v>
      </c>
      <c r="E29" s="336">
        <v>7.2999999999999995E-2</v>
      </c>
      <c r="F29" s="336">
        <v>0.71</v>
      </c>
      <c r="G29" s="336">
        <v>0.60199999999999998</v>
      </c>
      <c r="H29" s="337">
        <v>0</v>
      </c>
      <c r="I29" s="336">
        <v>0.47099999999999997</v>
      </c>
      <c r="J29" s="336">
        <v>0.58699999999999997</v>
      </c>
      <c r="K29" s="336">
        <v>0.59099999999999997</v>
      </c>
      <c r="L29" s="336">
        <v>0.54100000000000004</v>
      </c>
      <c r="M29" s="336">
        <v>0.64400000000000002</v>
      </c>
      <c r="N29" s="336">
        <v>0.65200000000000002</v>
      </c>
      <c r="O29" s="336">
        <v>0.38600000000000001</v>
      </c>
      <c r="P29" s="336">
        <v>0.22700000000000001</v>
      </c>
      <c r="Q29" s="336">
        <v>7.0000000000000007E-2</v>
      </c>
      <c r="R29" s="336">
        <v>0</v>
      </c>
    </row>
    <row r="30" spans="1:18" ht="20.100000000000001" hidden="1" customHeight="1">
      <c r="A30" s="333" t="s">
        <v>308</v>
      </c>
      <c r="B30" s="336">
        <v>0.50600000000000001</v>
      </c>
      <c r="C30" s="336">
        <v>0.54900000000000004</v>
      </c>
      <c r="D30" s="336">
        <v>0.377</v>
      </c>
      <c r="E30" s="336">
        <v>0</v>
      </c>
      <c r="F30" s="336">
        <v>0.56699999999999995</v>
      </c>
      <c r="G30" s="336">
        <v>0.45800000000000002</v>
      </c>
      <c r="H30" s="337">
        <v>0</v>
      </c>
      <c r="I30" s="336">
        <v>0.34899999999999998</v>
      </c>
      <c r="J30" s="336">
        <v>0.60399999999999998</v>
      </c>
      <c r="K30" s="336">
        <v>0.65900000000000003</v>
      </c>
      <c r="L30" s="336">
        <v>0.56200000000000006</v>
      </c>
      <c r="M30" s="336">
        <v>0.52800000000000002</v>
      </c>
      <c r="N30" s="336">
        <v>0.58599999999999997</v>
      </c>
      <c r="O30" s="336">
        <v>0.44600000000000001</v>
      </c>
      <c r="P30" s="336">
        <v>0.41699999999999998</v>
      </c>
      <c r="Q30" s="336">
        <v>0</v>
      </c>
      <c r="R30" s="336">
        <v>0</v>
      </c>
    </row>
    <row r="31" spans="1:18" ht="20.100000000000001" hidden="1" customHeight="1">
      <c r="A31" s="333" t="s">
        <v>310</v>
      </c>
      <c r="B31" s="336">
        <v>0.20300000000000001</v>
      </c>
      <c r="C31" s="336">
        <v>0.224</v>
      </c>
      <c r="D31" s="336">
        <v>0.01</v>
      </c>
      <c r="E31" s="336">
        <v>0</v>
      </c>
      <c r="F31" s="336">
        <v>0.17</v>
      </c>
      <c r="G31" s="336">
        <v>0.23</v>
      </c>
      <c r="H31" s="337">
        <v>0</v>
      </c>
      <c r="I31" s="336">
        <v>0.17199999999999999</v>
      </c>
      <c r="J31" s="336">
        <v>0.22900000000000001</v>
      </c>
      <c r="K31" s="336">
        <v>0.34899999999999998</v>
      </c>
      <c r="L31" s="336">
        <v>0.128</v>
      </c>
      <c r="M31" s="336">
        <v>0.21299999999999999</v>
      </c>
      <c r="N31" s="336">
        <v>0.13900000000000001</v>
      </c>
      <c r="O31" s="336">
        <v>0.23599999999999999</v>
      </c>
      <c r="P31" s="336">
        <v>0.30199999999999999</v>
      </c>
      <c r="Q31" s="336">
        <v>5.5E-2</v>
      </c>
      <c r="R31" s="336">
        <v>0</v>
      </c>
    </row>
    <row r="32" spans="1:18" ht="20.100000000000001" hidden="1" customHeight="1">
      <c r="A32" s="333" t="s">
        <v>312</v>
      </c>
      <c r="B32" s="336">
        <v>0.216</v>
      </c>
      <c r="C32" s="336">
        <v>0.151</v>
      </c>
      <c r="D32" s="336">
        <v>2.5999999999999999E-2</v>
      </c>
      <c r="E32" s="336">
        <v>0</v>
      </c>
      <c r="F32" s="336">
        <v>0.33800000000000002</v>
      </c>
      <c r="G32" s="336">
        <v>0.30599999999999999</v>
      </c>
      <c r="H32" s="337">
        <v>0</v>
      </c>
      <c r="I32" s="336">
        <v>0.215</v>
      </c>
      <c r="J32" s="336">
        <v>0.34899999999999998</v>
      </c>
      <c r="K32" s="336">
        <v>0.33900000000000002</v>
      </c>
      <c r="L32" s="336">
        <v>0.42799999999999999</v>
      </c>
      <c r="M32" s="336">
        <v>0.28799999999999998</v>
      </c>
      <c r="N32" s="336">
        <v>0.28100000000000003</v>
      </c>
      <c r="O32" s="336">
        <v>2.1000000000000001E-2</v>
      </c>
      <c r="P32" s="336">
        <v>0.14000000000000001</v>
      </c>
      <c r="Q32" s="336">
        <v>0</v>
      </c>
      <c r="R32" s="336">
        <v>0</v>
      </c>
    </row>
    <row r="33" spans="1:18" ht="20.100000000000001" hidden="1" customHeight="1">
      <c r="A33" s="333" t="s">
        <v>314</v>
      </c>
      <c r="B33" s="336">
        <v>2.7E-2</v>
      </c>
      <c r="C33" s="336">
        <v>5.0000000000000001E-3</v>
      </c>
      <c r="D33" s="336">
        <v>-0.59299999999999997</v>
      </c>
      <c r="E33" s="336">
        <v>0.107</v>
      </c>
      <c r="F33" s="336">
        <v>0.128</v>
      </c>
      <c r="G33" s="336">
        <v>0.123</v>
      </c>
      <c r="H33" s="337">
        <v>0</v>
      </c>
      <c r="I33" s="336">
        <v>6.0000000000000001E-3</v>
      </c>
      <c r="J33" s="336">
        <v>0.13900000000000001</v>
      </c>
      <c r="K33" s="336">
        <v>0.27600000000000002</v>
      </c>
      <c r="L33" s="336">
        <v>0.23499999999999999</v>
      </c>
      <c r="M33" s="336">
        <v>0.14099999999999999</v>
      </c>
      <c r="N33" s="336">
        <v>7.0000000000000007E-2</v>
      </c>
      <c r="O33" s="336">
        <v>-0.153</v>
      </c>
      <c r="P33" s="336">
        <v>2.5999999999999999E-2</v>
      </c>
      <c r="Q33" s="336">
        <v>0.10199999999999999</v>
      </c>
      <c r="R33" s="336">
        <v>0</v>
      </c>
    </row>
    <row r="34" spans="1:18" ht="20.100000000000001" customHeight="1">
      <c r="A34" s="333" t="s">
        <v>351</v>
      </c>
      <c r="B34" s="332">
        <f>SUM(B35:B46)</f>
        <v>4.7700000000000005</v>
      </c>
      <c r="C34" s="332">
        <f t="shared" ref="C34:R34" si="2">SUM(C35:C46)</f>
        <v>4.2789999999999999</v>
      </c>
      <c r="D34" s="332">
        <f t="shared" si="2"/>
        <v>1.891</v>
      </c>
      <c r="E34" s="332">
        <f t="shared" si="2"/>
        <v>2.444</v>
      </c>
      <c r="F34" s="332">
        <f t="shared" si="2"/>
        <v>5.3800000000000008</v>
      </c>
      <c r="G34" s="332">
        <f t="shared" si="2"/>
        <v>6.1400000000000006</v>
      </c>
      <c r="H34" s="332">
        <f t="shared" si="2"/>
        <v>0</v>
      </c>
      <c r="I34" s="332">
        <f t="shared" si="2"/>
        <v>5.63</v>
      </c>
      <c r="J34" s="332">
        <f t="shared" si="2"/>
        <v>5.9549999999999992</v>
      </c>
      <c r="K34" s="332">
        <f t="shared" si="2"/>
        <v>5.7729999999999997</v>
      </c>
      <c r="L34" s="332">
        <f t="shared" si="2"/>
        <v>5.9290000000000003</v>
      </c>
      <c r="M34" s="332">
        <f t="shared" si="2"/>
        <v>6.3230000000000004</v>
      </c>
      <c r="N34" s="332">
        <f t="shared" si="2"/>
        <v>5.33</v>
      </c>
      <c r="O34" s="332">
        <f t="shared" si="2"/>
        <v>3.113</v>
      </c>
      <c r="P34" s="332">
        <f t="shared" si="2"/>
        <v>3.57</v>
      </c>
      <c r="Q34" s="332">
        <f t="shared" si="2"/>
        <v>2.5150000000000001</v>
      </c>
      <c r="R34" s="332">
        <f t="shared" si="2"/>
        <v>4.4779999999999998</v>
      </c>
    </row>
    <row r="35" spans="1:18" ht="20.100000000000001" hidden="1" customHeight="1">
      <c r="A35" s="333" t="s">
        <v>329</v>
      </c>
      <c r="B35" s="336">
        <v>0.25</v>
      </c>
      <c r="C35" s="336">
        <v>0.28299999999999997</v>
      </c>
      <c r="D35" s="336">
        <v>5.3999999999999999E-2</v>
      </c>
      <c r="E35" s="336">
        <v>0.27700000000000002</v>
      </c>
      <c r="F35" s="336">
        <v>0.20300000000000001</v>
      </c>
      <c r="G35" s="336">
        <v>0.34599999999999997</v>
      </c>
      <c r="H35" s="337">
        <v>0</v>
      </c>
      <c r="I35" s="336">
        <v>0.247</v>
      </c>
      <c r="J35" s="336">
        <v>0.20300000000000001</v>
      </c>
      <c r="K35" s="336">
        <v>0.21199999999999999</v>
      </c>
      <c r="L35" s="336">
        <v>0.16800000000000001</v>
      </c>
      <c r="M35" s="336">
        <v>0.31</v>
      </c>
      <c r="N35" s="336">
        <v>0.502</v>
      </c>
      <c r="O35" s="336">
        <v>0.104</v>
      </c>
      <c r="P35" s="336">
        <v>0.13900000000000001</v>
      </c>
      <c r="Q35" s="336">
        <v>0.26600000000000001</v>
      </c>
      <c r="R35" s="336">
        <v>0.55300000000000005</v>
      </c>
    </row>
    <row r="36" spans="1:18" ht="20.100000000000001" hidden="1" customHeight="1">
      <c r="A36" s="333" t="s">
        <v>294</v>
      </c>
      <c r="B36" s="336">
        <v>0.29399999999999998</v>
      </c>
      <c r="C36" s="336">
        <v>0.29199999999999998</v>
      </c>
      <c r="D36" s="336">
        <v>4.9000000000000002E-2</v>
      </c>
      <c r="E36" s="336">
        <v>8.2000000000000003E-2</v>
      </c>
      <c r="F36" s="336">
        <v>0.46700000000000003</v>
      </c>
      <c r="G36" s="336">
        <v>0.25</v>
      </c>
      <c r="H36" s="337">
        <v>0</v>
      </c>
      <c r="I36" s="336">
        <v>0.34200000000000003</v>
      </c>
      <c r="J36" s="336">
        <v>0.35799999999999998</v>
      </c>
      <c r="K36" s="336">
        <v>0.41299999999999998</v>
      </c>
      <c r="L36" s="336">
        <v>0.45500000000000002</v>
      </c>
      <c r="M36" s="336">
        <v>0.30399999999999999</v>
      </c>
      <c r="N36" s="336">
        <v>0.59499999999999997</v>
      </c>
      <c r="O36" s="336">
        <v>4.5999999999999999E-2</v>
      </c>
      <c r="P36" s="336">
        <v>6.3E-2</v>
      </c>
      <c r="Q36" s="336">
        <v>7.9000000000000001E-2</v>
      </c>
      <c r="R36" s="336">
        <v>0</v>
      </c>
    </row>
    <row r="37" spans="1:18" ht="20.100000000000001" hidden="1" customHeight="1">
      <c r="A37" s="333" t="s">
        <v>296</v>
      </c>
      <c r="B37" s="336">
        <v>0.373</v>
      </c>
      <c r="C37" s="336">
        <v>0.4</v>
      </c>
      <c r="D37" s="336">
        <v>6.2E-2</v>
      </c>
      <c r="E37" s="336">
        <v>0.214</v>
      </c>
      <c r="F37" s="336">
        <v>0.41799999999999998</v>
      </c>
      <c r="G37" s="336">
        <v>0.47199999999999998</v>
      </c>
      <c r="H37" s="337">
        <v>0</v>
      </c>
      <c r="I37" s="336">
        <v>0.42899999999999999</v>
      </c>
      <c r="J37" s="336">
        <v>0.34699999999999998</v>
      </c>
      <c r="K37" s="336">
        <v>0.38100000000000001</v>
      </c>
      <c r="L37" s="336">
        <v>0.44500000000000001</v>
      </c>
      <c r="M37" s="336">
        <v>0.53400000000000003</v>
      </c>
      <c r="N37" s="336">
        <v>0.161</v>
      </c>
      <c r="O37" s="336">
        <v>0.42499999999999999</v>
      </c>
      <c r="P37" s="336">
        <v>0.27</v>
      </c>
      <c r="Q37" s="336">
        <v>0.25</v>
      </c>
      <c r="R37" s="336">
        <v>0</v>
      </c>
    </row>
    <row r="38" spans="1:18" ht="20.100000000000001" hidden="1" customHeight="1">
      <c r="A38" s="333" t="s">
        <v>298</v>
      </c>
      <c r="B38" s="336">
        <v>0.32400000000000001</v>
      </c>
      <c r="C38" s="336">
        <v>0.30399999999999999</v>
      </c>
      <c r="D38" s="336">
        <v>2.3E-2</v>
      </c>
      <c r="E38" s="336">
        <v>8.8999999999999996E-2</v>
      </c>
      <c r="F38" s="336">
        <v>0.24</v>
      </c>
      <c r="G38" s="336">
        <v>0.53300000000000003</v>
      </c>
      <c r="H38" s="337">
        <v>0</v>
      </c>
      <c r="I38" s="336">
        <v>0.47</v>
      </c>
      <c r="J38" s="336">
        <v>0.32100000000000001</v>
      </c>
      <c r="K38" s="336">
        <v>0.40799999999999997</v>
      </c>
      <c r="L38" s="336">
        <v>0.27400000000000002</v>
      </c>
      <c r="M38" s="336">
        <v>0.42099999999999999</v>
      </c>
      <c r="N38" s="336">
        <v>0.42099999999999999</v>
      </c>
      <c r="O38" s="336">
        <v>0.14199999999999999</v>
      </c>
      <c r="P38" s="336">
        <v>0.54400000000000004</v>
      </c>
      <c r="Q38" s="336">
        <v>0.28699999999999998</v>
      </c>
      <c r="R38" s="336">
        <v>0</v>
      </c>
    </row>
    <row r="39" spans="1:18" ht="20.100000000000001" hidden="1" customHeight="1">
      <c r="A39" s="333" t="s">
        <v>300</v>
      </c>
      <c r="B39" s="336">
        <v>0.317</v>
      </c>
      <c r="C39" s="336">
        <v>0.36899999999999999</v>
      </c>
      <c r="D39" s="336">
        <v>0.17599999999999999</v>
      </c>
      <c r="E39" s="336">
        <v>0.111</v>
      </c>
      <c r="F39" s="336">
        <v>0.32200000000000001</v>
      </c>
      <c r="G39" s="336">
        <v>0.34899999999999998</v>
      </c>
      <c r="H39" s="337">
        <v>0</v>
      </c>
      <c r="I39" s="336">
        <v>0.254</v>
      </c>
      <c r="J39" s="336">
        <v>0.495</v>
      </c>
      <c r="K39" s="336">
        <v>0.249</v>
      </c>
      <c r="L39" s="336">
        <v>0.41399999999999998</v>
      </c>
      <c r="M39" s="336">
        <v>0.36199999999999999</v>
      </c>
      <c r="N39" s="336">
        <v>0.06</v>
      </c>
      <c r="O39" s="336">
        <v>0.504</v>
      </c>
      <c r="P39" s="336">
        <v>0.13500000000000001</v>
      </c>
      <c r="Q39" s="336">
        <v>0.111</v>
      </c>
      <c r="R39" s="336">
        <v>0</v>
      </c>
    </row>
    <row r="40" spans="1:18" ht="20.100000000000001" hidden="1" customHeight="1">
      <c r="A40" s="333" t="s">
        <v>302</v>
      </c>
      <c r="B40" s="336">
        <v>0.309</v>
      </c>
      <c r="C40" s="336">
        <v>0.187</v>
      </c>
      <c r="D40" s="336">
        <v>0.109</v>
      </c>
      <c r="E40" s="336">
        <v>1.4999999999999999E-2</v>
      </c>
      <c r="F40" s="336">
        <v>0.39900000000000002</v>
      </c>
      <c r="G40" s="336">
        <v>0.497</v>
      </c>
      <c r="H40" s="337">
        <v>0</v>
      </c>
      <c r="I40" s="336">
        <v>0.52700000000000002</v>
      </c>
      <c r="J40" s="336">
        <v>0.55400000000000005</v>
      </c>
      <c r="K40" s="336">
        <v>0.36699999999999999</v>
      </c>
      <c r="L40" s="336">
        <v>0.86699999999999999</v>
      </c>
      <c r="M40" s="336">
        <v>0.48599999999999999</v>
      </c>
      <c r="N40" s="336">
        <v>4.2000000000000003E-2</v>
      </c>
      <c r="O40" s="336">
        <v>0.27200000000000002</v>
      </c>
      <c r="P40" s="336">
        <v>0.26500000000000001</v>
      </c>
      <c r="Q40" s="336">
        <v>1.4E-2</v>
      </c>
      <c r="R40" s="336">
        <v>2.5569999999999999</v>
      </c>
    </row>
    <row r="41" spans="1:18" ht="20.100000000000001" hidden="1" customHeight="1">
      <c r="A41" s="333" t="s">
        <v>304</v>
      </c>
      <c r="B41" s="336">
        <v>0.30099999999999999</v>
      </c>
      <c r="C41" s="336">
        <v>0.10100000000000001</v>
      </c>
      <c r="D41" s="336">
        <v>0.312</v>
      </c>
      <c r="E41" s="336">
        <v>0.20399999999999999</v>
      </c>
      <c r="F41" s="336">
        <v>0.41899999999999998</v>
      </c>
      <c r="G41" s="336">
        <v>0.48699999999999999</v>
      </c>
      <c r="H41" s="337">
        <v>0</v>
      </c>
      <c r="I41" s="336">
        <v>0.39900000000000002</v>
      </c>
      <c r="J41" s="336">
        <v>0.63300000000000001</v>
      </c>
      <c r="K41" s="336">
        <v>0.372</v>
      </c>
      <c r="L41" s="336">
        <v>0.44</v>
      </c>
      <c r="M41" s="336">
        <v>0.54600000000000004</v>
      </c>
      <c r="N41" s="336">
        <v>0.21199999999999999</v>
      </c>
      <c r="O41" s="336">
        <v>0.14099999999999999</v>
      </c>
      <c r="P41" s="336">
        <v>0.33400000000000002</v>
      </c>
      <c r="Q41" s="336">
        <v>0.13</v>
      </c>
      <c r="R41" s="336">
        <v>0</v>
      </c>
    </row>
    <row r="42" spans="1:18" ht="20.100000000000001" hidden="1" customHeight="1">
      <c r="A42" s="333" t="s">
        <v>306</v>
      </c>
      <c r="B42" s="336">
        <v>0.318</v>
      </c>
      <c r="C42" s="336">
        <v>0.17799999999999999</v>
      </c>
      <c r="D42" s="336">
        <v>0.16500000000000001</v>
      </c>
      <c r="E42" s="336">
        <v>0.254</v>
      </c>
      <c r="F42" s="336">
        <v>0.51500000000000001</v>
      </c>
      <c r="G42" s="336">
        <v>0.54400000000000004</v>
      </c>
      <c r="H42" s="337">
        <v>0</v>
      </c>
      <c r="I42" s="336">
        <v>0.47699999999999998</v>
      </c>
      <c r="J42" s="336">
        <v>0.34899999999999998</v>
      </c>
      <c r="K42" s="336">
        <v>0.29899999999999999</v>
      </c>
      <c r="L42" s="336">
        <v>0.40100000000000002</v>
      </c>
      <c r="M42" s="336">
        <v>0.57299999999999995</v>
      </c>
      <c r="N42" s="336">
        <v>0.21199999999999999</v>
      </c>
      <c r="O42" s="336">
        <v>0.16600000000000001</v>
      </c>
      <c r="P42" s="336">
        <v>0.38</v>
      </c>
      <c r="Q42" s="336">
        <v>0.126</v>
      </c>
      <c r="R42" s="336">
        <v>0</v>
      </c>
    </row>
    <row r="43" spans="1:18" ht="20.100000000000001" hidden="1" customHeight="1">
      <c r="A43" s="333" t="s">
        <v>308</v>
      </c>
      <c r="B43" s="336">
        <v>0.48399999999999999</v>
      </c>
      <c r="C43" s="336">
        <v>0.5</v>
      </c>
      <c r="D43" s="336">
        <v>0.154</v>
      </c>
      <c r="E43" s="336">
        <v>0.38400000000000001</v>
      </c>
      <c r="F43" s="336">
        <v>0.42699999999999999</v>
      </c>
      <c r="G43" s="336">
        <v>0.41099999999999998</v>
      </c>
      <c r="H43" s="337">
        <v>0</v>
      </c>
      <c r="I43" s="336">
        <v>0.45900000000000002</v>
      </c>
      <c r="J43" s="336">
        <v>0.78800000000000003</v>
      </c>
      <c r="K43" s="336">
        <v>0.746</v>
      </c>
      <c r="L43" s="336">
        <v>0.65200000000000002</v>
      </c>
      <c r="M43" s="336">
        <v>0.47</v>
      </c>
      <c r="N43" s="336">
        <v>0.66900000000000004</v>
      </c>
      <c r="O43" s="336">
        <v>0.32200000000000001</v>
      </c>
      <c r="P43" s="336">
        <v>0.376</v>
      </c>
      <c r="Q43" s="336">
        <v>0.39800000000000002</v>
      </c>
      <c r="R43" s="336">
        <v>0</v>
      </c>
    </row>
    <row r="44" spans="1:18" ht="20.100000000000001" hidden="1" customHeight="1">
      <c r="A44" s="333" t="s">
        <v>310</v>
      </c>
      <c r="B44" s="336">
        <v>0.55500000000000005</v>
      </c>
      <c r="C44" s="336">
        <v>0.54800000000000004</v>
      </c>
      <c r="D44" s="336">
        <v>0.25900000000000001</v>
      </c>
      <c r="E44" s="336">
        <v>0.1</v>
      </c>
      <c r="F44" s="336">
        <v>0.69499999999999995</v>
      </c>
      <c r="G44" s="336">
        <v>0.56499999999999995</v>
      </c>
      <c r="H44" s="337">
        <v>0</v>
      </c>
      <c r="I44" s="336">
        <v>0.73299999999999998</v>
      </c>
      <c r="J44" s="336">
        <v>0.69299999999999995</v>
      </c>
      <c r="K44" s="336">
        <v>0.64800000000000002</v>
      </c>
      <c r="L44" s="336">
        <v>0.499</v>
      </c>
      <c r="M44" s="336">
        <v>0.70599999999999996</v>
      </c>
      <c r="N44" s="336">
        <v>0.69799999999999995</v>
      </c>
      <c r="O44" s="336">
        <v>0.35499999999999998</v>
      </c>
      <c r="P44" s="336">
        <v>0.48199999999999998</v>
      </c>
      <c r="Q44" s="336">
        <v>0.10100000000000001</v>
      </c>
      <c r="R44" s="336">
        <v>0</v>
      </c>
    </row>
    <row r="45" spans="1:18" ht="20.100000000000001" hidden="1" customHeight="1">
      <c r="A45" s="333" t="s">
        <v>312</v>
      </c>
      <c r="B45" s="336">
        <v>0.65400000000000003</v>
      </c>
      <c r="C45" s="336">
        <v>0.61499999999999999</v>
      </c>
      <c r="D45" s="336">
        <v>0.35099999999999998</v>
      </c>
      <c r="E45" s="336">
        <v>0.63900000000000001</v>
      </c>
      <c r="F45" s="336">
        <v>0.65400000000000003</v>
      </c>
      <c r="G45" s="336">
        <v>0.78200000000000003</v>
      </c>
      <c r="H45" s="337">
        <v>0</v>
      </c>
      <c r="I45" s="336">
        <v>0.77700000000000002</v>
      </c>
      <c r="J45" s="336">
        <v>0.50700000000000001</v>
      </c>
      <c r="K45" s="336">
        <v>0.84599999999999997</v>
      </c>
      <c r="L45" s="336">
        <v>0.48699999999999999</v>
      </c>
      <c r="M45" s="336">
        <v>0.79400000000000004</v>
      </c>
      <c r="N45" s="336">
        <v>0.86</v>
      </c>
      <c r="O45" s="336">
        <v>0.44700000000000001</v>
      </c>
      <c r="P45" s="336">
        <v>0.38100000000000001</v>
      </c>
      <c r="Q45" s="336">
        <v>0.66800000000000004</v>
      </c>
      <c r="R45" s="336">
        <v>1.3680000000000001</v>
      </c>
    </row>
    <row r="46" spans="1:18" ht="20.100000000000001" hidden="1" customHeight="1">
      <c r="A46" s="333" t="s">
        <v>314</v>
      </c>
      <c r="B46" s="336">
        <v>0.59099999999999997</v>
      </c>
      <c r="C46" s="336">
        <v>0.502</v>
      </c>
      <c r="D46" s="336">
        <v>0.17699999999999999</v>
      </c>
      <c r="E46" s="336">
        <v>7.4999999999999997E-2</v>
      </c>
      <c r="F46" s="336">
        <v>0.621</v>
      </c>
      <c r="G46" s="336">
        <v>0.90400000000000003</v>
      </c>
      <c r="H46" s="337">
        <v>0</v>
      </c>
      <c r="I46" s="336">
        <v>0.51600000000000001</v>
      </c>
      <c r="J46" s="336">
        <v>0.70699999999999996</v>
      </c>
      <c r="K46" s="336">
        <v>0.83199999999999996</v>
      </c>
      <c r="L46" s="336">
        <v>0.82699999999999996</v>
      </c>
      <c r="M46" s="336">
        <v>0.81699999999999995</v>
      </c>
      <c r="N46" s="336">
        <v>0.89800000000000002</v>
      </c>
      <c r="O46" s="336">
        <v>0.189</v>
      </c>
      <c r="P46" s="336">
        <v>0.20100000000000001</v>
      </c>
      <c r="Q46" s="336">
        <v>8.5000000000000006E-2</v>
      </c>
      <c r="R46" s="336">
        <v>0</v>
      </c>
    </row>
    <row r="47" spans="1:18" ht="20.100000000000001" customHeight="1">
      <c r="A47" s="333" t="s">
        <v>352</v>
      </c>
      <c r="B47" s="332">
        <f>SUM(B48:B59)</f>
        <v>4.7830000000000004</v>
      </c>
      <c r="C47" s="332">
        <f t="shared" ref="C47:R47" si="3">SUM(C48:C59)</f>
        <v>4.1790000000000003</v>
      </c>
      <c r="D47" s="332">
        <f t="shared" si="3"/>
        <v>3.6360000000000001</v>
      </c>
      <c r="E47" s="332">
        <f t="shared" si="3"/>
        <v>2.6989999999999994</v>
      </c>
      <c r="F47" s="332">
        <f t="shared" si="3"/>
        <v>5.2359999999999998</v>
      </c>
      <c r="G47" s="332">
        <f t="shared" si="3"/>
        <v>5.8479999999999999</v>
      </c>
      <c r="H47" s="332">
        <f t="shared" si="3"/>
        <v>0</v>
      </c>
      <c r="I47" s="332">
        <f t="shared" si="3"/>
        <v>4.9670000000000005</v>
      </c>
      <c r="J47" s="332">
        <f t="shared" si="3"/>
        <v>6.1759999999999993</v>
      </c>
      <c r="K47" s="332">
        <f t="shared" si="3"/>
        <v>5.4159999999999995</v>
      </c>
      <c r="L47" s="332">
        <f t="shared" si="3"/>
        <v>5.5950000000000006</v>
      </c>
      <c r="M47" s="332">
        <f t="shared" si="3"/>
        <v>6.0110000000000001</v>
      </c>
      <c r="N47" s="332">
        <f t="shared" si="3"/>
        <v>4.7100000000000009</v>
      </c>
      <c r="O47" s="332">
        <f t="shared" si="3"/>
        <v>3.5660000000000003</v>
      </c>
      <c r="P47" s="332">
        <f t="shared" si="3"/>
        <v>3.9219999999999997</v>
      </c>
      <c r="Q47" s="332">
        <f t="shared" si="3"/>
        <v>3.1510000000000002</v>
      </c>
      <c r="R47" s="332">
        <f t="shared" si="3"/>
        <v>4.2829999999999995</v>
      </c>
    </row>
    <row r="48" spans="1:18" ht="20.100000000000001" hidden="1" customHeight="1">
      <c r="A48" s="333" t="s">
        <v>329</v>
      </c>
      <c r="B48" s="336">
        <v>0.65600000000000003</v>
      </c>
      <c r="C48" s="336">
        <v>0.55000000000000004</v>
      </c>
      <c r="D48" s="336">
        <v>0.218</v>
      </c>
      <c r="E48" s="336">
        <v>0</v>
      </c>
      <c r="F48" s="336">
        <v>0.66400000000000003</v>
      </c>
      <c r="G48" s="336">
        <v>0.76600000000000001</v>
      </c>
      <c r="H48" s="337">
        <v>0</v>
      </c>
      <c r="I48" s="336">
        <v>0.92800000000000005</v>
      </c>
      <c r="J48" s="336">
        <v>1.23</v>
      </c>
      <c r="K48" s="336">
        <v>0.94399999999999995</v>
      </c>
      <c r="L48" s="336">
        <v>0.96399999999999997</v>
      </c>
      <c r="M48" s="336">
        <v>0.98699999999999999</v>
      </c>
      <c r="N48" s="336">
        <v>0.57199999999999995</v>
      </c>
      <c r="O48" s="336">
        <v>0.48699999999999999</v>
      </c>
      <c r="P48" s="336">
        <v>0.33200000000000002</v>
      </c>
      <c r="Q48" s="336">
        <v>0</v>
      </c>
      <c r="R48" s="336">
        <v>1.127</v>
      </c>
    </row>
    <row r="49" spans="1:18" ht="20.100000000000001" hidden="1" customHeight="1">
      <c r="A49" s="333" t="s">
        <v>294</v>
      </c>
      <c r="B49" s="336">
        <v>0.505</v>
      </c>
      <c r="C49" s="336">
        <v>0.434</v>
      </c>
      <c r="D49" s="336">
        <v>0.1</v>
      </c>
      <c r="E49" s="336">
        <v>0</v>
      </c>
      <c r="F49" s="336">
        <v>0.54500000000000004</v>
      </c>
      <c r="G49" s="336">
        <v>0.748</v>
      </c>
      <c r="H49" s="337">
        <v>0</v>
      </c>
      <c r="I49" s="336">
        <v>0.5</v>
      </c>
      <c r="J49" s="336">
        <v>0.78100000000000003</v>
      </c>
      <c r="K49" s="336">
        <v>0.64900000000000002</v>
      </c>
      <c r="L49" s="336">
        <v>0.64</v>
      </c>
      <c r="M49" s="336">
        <v>0.68500000000000005</v>
      </c>
      <c r="N49" s="336">
        <v>0.48499999999999999</v>
      </c>
      <c r="O49" s="336">
        <v>0.317</v>
      </c>
      <c r="P49" s="336">
        <v>0.77500000000000002</v>
      </c>
      <c r="Q49" s="336">
        <v>0.215</v>
      </c>
      <c r="R49" s="336">
        <v>0.38900000000000001</v>
      </c>
    </row>
    <row r="50" spans="1:18" ht="20.100000000000001" hidden="1" customHeight="1">
      <c r="A50" s="333" t="s">
        <v>296</v>
      </c>
      <c r="B50" s="336">
        <v>0.42799999999999999</v>
      </c>
      <c r="C50" s="336">
        <v>0.29599999999999999</v>
      </c>
      <c r="D50" s="336">
        <v>0.22900000000000001</v>
      </c>
      <c r="E50" s="336">
        <v>0</v>
      </c>
      <c r="F50" s="336">
        <v>0.621</v>
      </c>
      <c r="G50" s="336">
        <v>0.69299999999999995</v>
      </c>
      <c r="H50" s="337">
        <v>0</v>
      </c>
      <c r="I50" s="336">
        <v>0.627</v>
      </c>
      <c r="J50" s="336">
        <v>0.55800000000000005</v>
      </c>
      <c r="K50" s="336">
        <v>0.40100000000000002</v>
      </c>
      <c r="L50" s="336">
        <v>0.70199999999999996</v>
      </c>
      <c r="M50" s="336">
        <v>0.63400000000000001</v>
      </c>
      <c r="N50" s="336">
        <v>0.45900000000000002</v>
      </c>
      <c r="O50" s="336">
        <v>0.129</v>
      </c>
      <c r="P50" s="336">
        <v>0.68200000000000005</v>
      </c>
      <c r="Q50" s="336">
        <v>0</v>
      </c>
      <c r="R50" s="336">
        <v>0</v>
      </c>
    </row>
    <row r="51" spans="1:18" ht="20.100000000000001" hidden="1" customHeight="1">
      <c r="A51" s="333" t="s">
        <v>298</v>
      </c>
      <c r="B51" s="336">
        <v>0.38800000000000001</v>
      </c>
      <c r="C51" s="336">
        <v>0.35499999999999998</v>
      </c>
      <c r="D51" s="336">
        <v>0.13900000000000001</v>
      </c>
      <c r="E51" s="336">
        <v>7.0000000000000007E-2</v>
      </c>
      <c r="F51" s="336">
        <v>0.505</v>
      </c>
      <c r="G51" s="336">
        <v>0.54</v>
      </c>
      <c r="H51" s="337">
        <v>0</v>
      </c>
      <c r="I51" s="336">
        <v>0.46200000000000002</v>
      </c>
      <c r="J51" s="336">
        <v>0.39</v>
      </c>
      <c r="K51" s="336">
        <v>0.40400000000000003</v>
      </c>
      <c r="L51" s="336">
        <v>0.52700000000000002</v>
      </c>
      <c r="M51" s="336">
        <v>0.499</v>
      </c>
      <c r="N51" s="336">
        <v>0.42599999999999999</v>
      </c>
      <c r="O51" s="336">
        <v>0.22700000000000001</v>
      </c>
      <c r="P51" s="336">
        <v>0.48099999999999998</v>
      </c>
      <c r="Q51" s="336">
        <v>6.7000000000000004E-2</v>
      </c>
      <c r="R51" s="336">
        <v>0</v>
      </c>
    </row>
    <row r="52" spans="1:18" ht="20.100000000000001" hidden="1" customHeight="1">
      <c r="A52" s="333" t="s">
        <v>300</v>
      </c>
      <c r="B52" s="336">
        <v>0.33</v>
      </c>
      <c r="C52" s="336">
        <v>0.22500000000000001</v>
      </c>
      <c r="D52" s="336">
        <v>0.13200000000000001</v>
      </c>
      <c r="E52" s="336">
        <v>0.6</v>
      </c>
      <c r="F52" s="336">
        <v>0.40500000000000003</v>
      </c>
      <c r="G52" s="336">
        <v>0.41399999999999998</v>
      </c>
      <c r="H52" s="337">
        <v>0</v>
      </c>
      <c r="I52" s="336">
        <v>0.22900000000000001</v>
      </c>
      <c r="J52" s="336">
        <v>0.51400000000000001</v>
      </c>
      <c r="K52" s="336">
        <v>0.48</v>
      </c>
      <c r="L52" s="336">
        <v>0.51800000000000002</v>
      </c>
      <c r="M52" s="336">
        <v>0.42699999999999999</v>
      </c>
      <c r="N52" s="336">
        <v>0.376</v>
      </c>
      <c r="O52" s="336">
        <v>0.11899999999999999</v>
      </c>
      <c r="P52" s="336">
        <v>0.22800000000000001</v>
      </c>
      <c r="Q52" s="336">
        <v>0.64100000000000001</v>
      </c>
      <c r="R52" s="336">
        <v>0.33700000000000002</v>
      </c>
    </row>
    <row r="53" spans="1:18" ht="20.100000000000001" hidden="1" customHeight="1">
      <c r="A53" s="333" t="s">
        <v>302</v>
      </c>
      <c r="B53" s="336">
        <v>0.32200000000000001</v>
      </c>
      <c r="C53" s="336">
        <v>0.28000000000000003</v>
      </c>
      <c r="D53" s="336">
        <v>9.4E-2</v>
      </c>
      <c r="E53" s="336">
        <v>0</v>
      </c>
      <c r="F53" s="336">
        <v>0.35199999999999998</v>
      </c>
      <c r="G53" s="336">
        <v>0.51</v>
      </c>
      <c r="H53" s="337">
        <v>0</v>
      </c>
      <c r="I53" s="336">
        <v>0.30499999999999999</v>
      </c>
      <c r="J53" s="336">
        <v>0.36399999999999999</v>
      </c>
      <c r="K53" s="336">
        <v>0.39400000000000002</v>
      </c>
      <c r="L53" s="336">
        <v>0.34899999999999998</v>
      </c>
      <c r="M53" s="336">
        <v>0.49</v>
      </c>
      <c r="N53" s="336">
        <v>0.20799999999999999</v>
      </c>
      <c r="O53" s="336">
        <v>0.26400000000000001</v>
      </c>
      <c r="P53" s="336">
        <v>0.17799999999999999</v>
      </c>
      <c r="Q53" s="336">
        <v>0</v>
      </c>
      <c r="R53" s="336">
        <v>0</v>
      </c>
    </row>
    <row r="54" spans="1:18" ht="20.100000000000001" hidden="1" customHeight="1">
      <c r="A54" s="333" t="s">
        <v>304</v>
      </c>
      <c r="B54" s="336">
        <v>0.34499999999999997</v>
      </c>
      <c r="C54" s="336">
        <v>0.24199999999999999</v>
      </c>
      <c r="D54" s="336">
        <v>0.19600000000000001</v>
      </c>
      <c r="E54" s="336">
        <v>1.107</v>
      </c>
      <c r="F54" s="336">
        <v>0.35799999999999998</v>
      </c>
      <c r="G54" s="336">
        <v>0.374</v>
      </c>
      <c r="H54" s="337">
        <v>0</v>
      </c>
      <c r="I54" s="336">
        <v>0.25700000000000001</v>
      </c>
      <c r="J54" s="336">
        <v>0.752</v>
      </c>
      <c r="K54" s="336">
        <v>0.33200000000000002</v>
      </c>
      <c r="L54" s="336">
        <v>0.47899999999999998</v>
      </c>
      <c r="M54" s="336">
        <v>0.39300000000000002</v>
      </c>
      <c r="N54" s="336">
        <v>0.21199999999999999</v>
      </c>
      <c r="O54" s="336">
        <v>0.27200000000000002</v>
      </c>
      <c r="P54" s="336">
        <v>0.09</v>
      </c>
      <c r="Q54" s="336">
        <v>1.512</v>
      </c>
      <c r="R54" s="336">
        <v>0</v>
      </c>
    </row>
    <row r="55" spans="1:18" ht="20.100000000000001" hidden="1" customHeight="1">
      <c r="A55" s="333" t="s">
        <v>306</v>
      </c>
      <c r="B55" s="336">
        <v>0.32900000000000001</v>
      </c>
      <c r="C55" s="336">
        <v>8.5999999999999993E-2</v>
      </c>
      <c r="D55" s="336">
        <v>1.8149999999999999</v>
      </c>
      <c r="E55" s="336">
        <v>0.64500000000000002</v>
      </c>
      <c r="F55" s="336">
        <v>0.129</v>
      </c>
      <c r="G55" s="336">
        <v>0.30199999999999999</v>
      </c>
      <c r="H55" s="337">
        <v>0</v>
      </c>
      <c r="I55" s="336">
        <v>0.32100000000000001</v>
      </c>
      <c r="J55" s="336">
        <v>0.18</v>
      </c>
      <c r="K55" s="336">
        <v>0.23499999999999999</v>
      </c>
      <c r="L55" s="336">
        <v>0.16900000000000001</v>
      </c>
      <c r="M55" s="336">
        <v>0.26500000000000001</v>
      </c>
      <c r="N55" s="336">
        <v>0.13200000000000001</v>
      </c>
      <c r="O55" s="336">
        <v>0.47799999999999998</v>
      </c>
      <c r="P55" s="336">
        <v>0.26200000000000001</v>
      </c>
      <c r="Q55" s="336">
        <v>0.53100000000000003</v>
      </c>
      <c r="R55" s="336">
        <v>0</v>
      </c>
    </row>
    <row r="56" spans="1:18" ht="20.100000000000001" hidden="1" customHeight="1">
      <c r="A56" s="333" t="s">
        <v>308</v>
      </c>
      <c r="B56" s="336">
        <v>0.312</v>
      </c>
      <c r="C56" s="336">
        <v>0.44800000000000001</v>
      </c>
      <c r="D56" s="336">
        <v>0.06</v>
      </c>
      <c r="E56" s="336">
        <v>0</v>
      </c>
      <c r="F56" s="336">
        <v>0.161</v>
      </c>
      <c r="G56" s="336">
        <v>0.29199999999999998</v>
      </c>
      <c r="H56" s="337">
        <v>0</v>
      </c>
      <c r="I56" s="336">
        <v>0.17299999999999999</v>
      </c>
      <c r="J56" s="336">
        <v>0.29699999999999999</v>
      </c>
      <c r="K56" s="336">
        <v>0.40699999999999997</v>
      </c>
      <c r="L56" s="336">
        <v>0.17599999999999999</v>
      </c>
      <c r="M56" s="336">
        <v>0.29199999999999998</v>
      </c>
      <c r="N56" s="336">
        <v>0.18</v>
      </c>
      <c r="O56" s="336">
        <v>0.5</v>
      </c>
      <c r="P56" s="336">
        <v>0.159</v>
      </c>
      <c r="Q56" s="336">
        <v>0</v>
      </c>
      <c r="R56" s="336">
        <v>0.99</v>
      </c>
    </row>
    <row r="57" spans="1:18" ht="20.100000000000001" hidden="1" customHeight="1">
      <c r="A57" s="333" t="s">
        <v>310</v>
      </c>
      <c r="B57" s="336">
        <v>0.42899999999999999</v>
      </c>
      <c r="C57" s="336">
        <v>0.52</v>
      </c>
      <c r="D57" s="336">
        <v>0.16500000000000001</v>
      </c>
      <c r="E57" s="336">
        <v>0.215</v>
      </c>
      <c r="F57" s="336">
        <v>0.61299999999999999</v>
      </c>
      <c r="G57" s="336">
        <v>0.33200000000000002</v>
      </c>
      <c r="H57" s="337">
        <v>0</v>
      </c>
      <c r="I57" s="336">
        <v>0.33</v>
      </c>
      <c r="J57" s="336">
        <v>0.438</v>
      </c>
      <c r="K57" s="336">
        <v>0.40899999999999997</v>
      </c>
      <c r="L57" s="336">
        <v>0.28799999999999998</v>
      </c>
      <c r="M57" s="336">
        <v>0.42499999999999999</v>
      </c>
      <c r="N57" s="336">
        <v>0.999</v>
      </c>
      <c r="O57" s="336">
        <v>0.08</v>
      </c>
      <c r="P57" s="336">
        <v>0.193</v>
      </c>
      <c r="Q57" s="336">
        <v>0.20599999999999999</v>
      </c>
      <c r="R57" s="336">
        <v>1.0129999999999999</v>
      </c>
    </row>
    <row r="58" spans="1:18" ht="20.100000000000001" hidden="1" customHeight="1">
      <c r="A58" s="333" t="s">
        <v>312</v>
      </c>
      <c r="B58" s="336">
        <v>0.442</v>
      </c>
      <c r="C58" s="336">
        <v>0.55500000000000005</v>
      </c>
      <c r="D58" s="336">
        <v>0.153</v>
      </c>
      <c r="E58" s="336">
        <v>3.2000000000000001E-2</v>
      </c>
      <c r="F58" s="336">
        <v>0.40899999999999997</v>
      </c>
      <c r="G58" s="336">
        <v>0.44500000000000001</v>
      </c>
      <c r="H58" s="337">
        <v>0</v>
      </c>
      <c r="I58" s="336">
        <v>0.372</v>
      </c>
      <c r="J58" s="336">
        <v>0.36</v>
      </c>
      <c r="K58" s="336">
        <v>0.52200000000000002</v>
      </c>
      <c r="L58" s="336">
        <v>0.41199999999999998</v>
      </c>
      <c r="M58" s="336">
        <v>0.42899999999999999</v>
      </c>
      <c r="N58" s="336">
        <v>0.75600000000000001</v>
      </c>
      <c r="O58" s="336">
        <v>0.27700000000000002</v>
      </c>
      <c r="P58" s="336">
        <v>0.33600000000000002</v>
      </c>
      <c r="Q58" s="336">
        <v>3.1E-2</v>
      </c>
      <c r="R58" s="336">
        <v>0</v>
      </c>
    </row>
    <row r="59" spans="1:18" ht="20.100000000000001" hidden="1" customHeight="1">
      <c r="A59" s="333" t="s">
        <v>314</v>
      </c>
      <c r="B59" s="336">
        <v>0.29699999999999999</v>
      </c>
      <c r="C59" s="336">
        <v>0.188</v>
      </c>
      <c r="D59" s="336">
        <v>0.33500000000000002</v>
      </c>
      <c r="E59" s="336">
        <v>0.03</v>
      </c>
      <c r="F59" s="336">
        <v>0.47399999999999998</v>
      </c>
      <c r="G59" s="336">
        <v>0.432</v>
      </c>
      <c r="H59" s="337">
        <v>0</v>
      </c>
      <c r="I59" s="336">
        <v>0.46300000000000002</v>
      </c>
      <c r="J59" s="336">
        <v>0.312</v>
      </c>
      <c r="K59" s="336">
        <v>0.23899999999999999</v>
      </c>
      <c r="L59" s="336">
        <v>0.371</v>
      </c>
      <c r="M59" s="336">
        <v>0.48499999999999999</v>
      </c>
      <c r="N59" s="336">
        <v>-9.5000000000000001E-2</v>
      </c>
      <c r="O59" s="336">
        <v>0.41599999999999998</v>
      </c>
      <c r="P59" s="336">
        <v>0.20599999999999999</v>
      </c>
      <c r="Q59" s="336">
        <v>-5.1999999999999998E-2</v>
      </c>
      <c r="R59" s="336">
        <v>0.42699999999999999</v>
      </c>
    </row>
    <row r="60" spans="1:18" ht="20.100000000000001" customHeight="1">
      <c r="A60" s="333" t="s">
        <v>353</v>
      </c>
      <c r="B60" s="332">
        <f>SUM(B61:B72)</f>
        <v>3.6139999999999999</v>
      </c>
      <c r="C60" s="332">
        <f t="shared" ref="C60:R60" si="4">SUM(C61:C72)</f>
        <v>3.3690000000000002</v>
      </c>
      <c r="D60" s="332">
        <f t="shared" si="4"/>
        <v>0.94600000000000006</v>
      </c>
      <c r="E60" s="332">
        <f t="shared" si="4"/>
        <v>3.6669999999999998</v>
      </c>
      <c r="F60" s="332">
        <f t="shared" si="4"/>
        <v>4.3230000000000004</v>
      </c>
      <c r="G60" s="332">
        <f t="shared" si="4"/>
        <v>4.9610000000000003</v>
      </c>
      <c r="H60" s="332">
        <f t="shared" si="4"/>
        <v>0</v>
      </c>
      <c r="I60" s="332">
        <f t="shared" si="4"/>
        <v>4.0360000000000005</v>
      </c>
      <c r="J60" s="332">
        <f t="shared" si="4"/>
        <v>4.0190000000000001</v>
      </c>
      <c r="K60" s="332">
        <f t="shared" si="4"/>
        <v>3.161</v>
      </c>
      <c r="L60" s="332">
        <f t="shared" si="4"/>
        <v>4.3809999999999993</v>
      </c>
      <c r="M60" s="332">
        <f t="shared" si="4"/>
        <v>4.7949999999999999</v>
      </c>
      <c r="N60" s="332">
        <f t="shared" si="4"/>
        <v>3.6840000000000006</v>
      </c>
      <c r="O60" s="332">
        <f t="shared" si="4"/>
        <v>2.23</v>
      </c>
      <c r="P60" s="332">
        <f t="shared" si="4"/>
        <v>2.5819999999999999</v>
      </c>
      <c r="Q60" s="332">
        <f t="shared" si="4"/>
        <v>3.5680000000000001</v>
      </c>
      <c r="R60" s="332">
        <f t="shared" si="4"/>
        <v>2.1310000000000002</v>
      </c>
    </row>
    <row r="61" spans="1:18" ht="20.100000000000001" hidden="1" customHeight="1">
      <c r="A61" s="333" t="s">
        <v>329</v>
      </c>
      <c r="B61" s="336">
        <v>0.40100000000000002</v>
      </c>
      <c r="C61" s="336">
        <v>0.51100000000000001</v>
      </c>
      <c r="D61" s="336">
        <v>4.9000000000000002E-2</v>
      </c>
      <c r="E61" s="336">
        <v>0</v>
      </c>
      <c r="F61" s="336">
        <v>0.30599999999999999</v>
      </c>
      <c r="G61" s="336">
        <v>0.6</v>
      </c>
      <c r="H61" s="337">
        <v>0</v>
      </c>
      <c r="I61" s="336">
        <v>0.35499999999999998</v>
      </c>
      <c r="J61" s="336">
        <v>0.26200000000000001</v>
      </c>
      <c r="K61" s="336">
        <v>0.314</v>
      </c>
      <c r="L61" s="336">
        <v>0.36299999999999999</v>
      </c>
      <c r="M61" s="336">
        <v>0.53100000000000003</v>
      </c>
      <c r="N61" s="336">
        <v>0.43</v>
      </c>
      <c r="O61" s="336">
        <v>0.38300000000000001</v>
      </c>
      <c r="P61" s="336">
        <v>0.129</v>
      </c>
      <c r="Q61" s="336">
        <v>0</v>
      </c>
      <c r="R61" s="336">
        <v>0.54</v>
      </c>
    </row>
    <row r="62" spans="1:18" ht="20.100000000000001" hidden="1" customHeight="1">
      <c r="A62" s="333" t="s">
        <v>294</v>
      </c>
      <c r="B62" s="336">
        <v>0.39</v>
      </c>
      <c r="C62" s="336">
        <v>0.39200000000000002</v>
      </c>
      <c r="D62" s="336">
        <v>2.7E-2</v>
      </c>
      <c r="E62" s="336">
        <v>0.751</v>
      </c>
      <c r="F62" s="336">
        <v>0.501</v>
      </c>
      <c r="G62" s="336">
        <v>0.44800000000000001</v>
      </c>
      <c r="H62" s="337">
        <v>0</v>
      </c>
      <c r="I62" s="336">
        <v>0.40200000000000002</v>
      </c>
      <c r="J62" s="336">
        <v>0.435</v>
      </c>
      <c r="K62" s="336">
        <v>0.31900000000000001</v>
      </c>
      <c r="L62" s="336">
        <v>0.35499999999999998</v>
      </c>
      <c r="M62" s="336">
        <v>0.56399999999999995</v>
      </c>
      <c r="N62" s="336">
        <v>0.75800000000000001</v>
      </c>
      <c r="O62" s="336">
        <v>2.1000000000000001E-2</v>
      </c>
      <c r="P62" s="336">
        <v>0.27</v>
      </c>
      <c r="Q62" s="336">
        <v>0.71799999999999997</v>
      </c>
      <c r="R62" s="336">
        <v>0</v>
      </c>
    </row>
    <row r="63" spans="1:18" ht="20.100000000000001" hidden="1" customHeight="1">
      <c r="A63" s="333" t="s">
        <v>296</v>
      </c>
      <c r="B63" s="336">
        <v>0.28799999999999998</v>
      </c>
      <c r="C63" s="336">
        <v>0.12</v>
      </c>
      <c r="D63" s="336">
        <v>7.0000000000000001E-3</v>
      </c>
      <c r="E63" s="336">
        <v>0.59399999999999997</v>
      </c>
      <c r="F63" s="336">
        <v>0.44600000000000001</v>
      </c>
      <c r="G63" s="336">
        <v>0.64500000000000002</v>
      </c>
      <c r="H63" s="337">
        <v>0</v>
      </c>
      <c r="I63" s="336">
        <v>0.34</v>
      </c>
      <c r="J63" s="336">
        <v>0.26400000000000001</v>
      </c>
      <c r="K63" s="336">
        <v>0.24399999999999999</v>
      </c>
      <c r="L63" s="336">
        <v>0.47499999999999998</v>
      </c>
      <c r="M63" s="336">
        <v>0.57199999999999995</v>
      </c>
      <c r="N63" s="336">
        <v>0.125</v>
      </c>
      <c r="O63" s="336">
        <v>8.5999999999999993E-2</v>
      </c>
      <c r="P63" s="336">
        <v>0.22600000000000001</v>
      </c>
      <c r="Q63" s="336">
        <v>0.67200000000000004</v>
      </c>
      <c r="R63" s="336">
        <v>0</v>
      </c>
    </row>
    <row r="64" spans="1:18" ht="20.100000000000001" hidden="1" customHeight="1">
      <c r="A64" s="333" t="s">
        <v>298</v>
      </c>
      <c r="B64" s="336">
        <v>0.26600000000000001</v>
      </c>
      <c r="C64" s="336">
        <v>0.255</v>
      </c>
      <c r="D64" s="336">
        <v>8.0000000000000002E-3</v>
      </c>
      <c r="E64" s="336">
        <v>4.4999999999999998E-2</v>
      </c>
      <c r="F64" s="336">
        <v>0.37</v>
      </c>
      <c r="G64" s="336">
        <v>0.32500000000000001</v>
      </c>
      <c r="H64" s="337">
        <v>0</v>
      </c>
      <c r="I64" s="336">
        <v>0.314</v>
      </c>
      <c r="J64" s="336">
        <v>0.63800000000000001</v>
      </c>
      <c r="K64" s="336">
        <v>0.155</v>
      </c>
      <c r="L64" s="336">
        <v>0.35199999999999998</v>
      </c>
      <c r="M64" s="336">
        <v>0.35</v>
      </c>
      <c r="N64" s="336">
        <v>8.4000000000000005E-2</v>
      </c>
      <c r="O64" s="336">
        <v>0.32100000000000001</v>
      </c>
      <c r="P64" s="336">
        <v>0.38500000000000001</v>
      </c>
      <c r="Q64" s="336">
        <v>4.3999999999999997E-2</v>
      </c>
      <c r="R64" s="336">
        <v>0</v>
      </c>
    </row>
    <row r="65" spans="1:18" ht="20.100000000000001" hidden="1" customHeight="1">
      <c r="A65" s="333" t="s">
        <v>300</v>
      </c>
      <c r="B65" s="336">
        <v>0.27800000000000002</v>
      </c>
      <c r="C65" s="336">
        <v>0.309</v>
      </c>
      <c r="D65" s="336">
        <v>4.2000000000000003E-2</v>
      </c>
      <c r="E65" s="336">
        <v>5.0999999999999997E-2</v>
      </c>
      <c r="F65" s="336">
        <v>0.249</v>
      </c>
      <c r="G65" s="336">
        <v>0.33200000000000002</v>
      </c>
      <c r="H65" s="337">
        <v>0</v>
      </c>
      <c r="I65" s="336">
        <v>0.40200000000000002</v>
      </c>
      <c r="J65" s="336">
        <v>0.27900000000000003</v>
      </c>
      <c r="K65" s="336">
        <v>0.313</v>
      </c>
      <c r="L65" s="336">
        <v>0.27900000000000003</v>
      </c>
      <c r="M65" s="336">
        <v>0.35199999999999998</v>
      </c>
      <c r="N65" s="336">
        <v>0.29399999999999998</v>
      </c>
      <c r="O65" s="336">
        <v>0.20899999999999999</v>
      </c>
      <c r="P65" s="336">
        <v>0.13700000000000001</v>
      </c>
      <c r="Q65" s="336">
        <v>4.8000000000000001E-2</v>
      </c>
      <c r="R65" s="336">
        <v>0.64100000000000001</v>
      </c>
    </row>
    <row r="66" spans="1:18" ht="20.100000000000001" hidden="1" customHeight="1">
      <c r="A66" s="333" t="s">
        <v>302</v>
      </c>
      <c r="B66" s="336">
        <v>0.29599999999999999</v>
      </c>
      <c r="C66" s="336">
        <v>0.35899999999999999</v>
      </c>
      <c r="D66" s="336">
        <v>2.5000000000000001E-2</v>
      </c>
      <c r="E66" s="336">
        <v>8.2000000000000003E-2</v>
      </c>
      <c r="F66" s="336">
        <v>0.35199999999999998</v>
      </c>
      <c r="G66" s="336">
        <v>0.377</v>
      </c>
      <c r="H66" s="337">
        <v>0</v>
      </c>
      <c r="I66" s="336">
        <v>0.23599999999999999</v>
      </c>
      <c r="J66" s="336">
        <v>0.28699999999999998</v>
      </c>
      <c r="K66" s="336">
        <v>0.20100000000000001</v>
      </c>
      <c r="L66" s="336">
        <v>0.32800000000000001</v>
      </c>
      <c r="M66" s="336">
        <v>0.34599999999999997</v>
      </c>
      <c r="N66" s="336">
        <v>0.30399999999999999</v>
      </c>
      <c r="O66" s="336">
        <v>0.255</v>
      </c>
      <c r="P66" s="336">
        <v>0.24099999999999999</v>
      </c>
      <c r="Q66" s="336">
        <v>6.8000000000000005E-2</v>
      </c>
      <c r="R66" s="336">
        <v>0</v>
      </c>
    </row>
    <row r="67" spans="1:18" ht="20.100000000000001" hidden="1" customHeight="1">
      <c r="A67" s="333" t="s">
        <v>304</v>
      </c>
      <c r="B67" s="336">
        <v>0.27700000000000002</v>
      </c>
      <c r="C67" s="336">
        <v>0.3</v>
      </c>
      <c r="D67" s="336">
        <v>0</v>
      </c>
      <c r="E67" s="336">
        <v>0</v>
      </c>
      <c r="F67" s="336">
        <v>0.32600000000000001</v>
      </c>
      <c r="G67" s="336">
        <v>0.39500000000000002</v>
      </c>
      <c r="H67" s="337">
        <v>0</v>
      </c>
      <c r="I67" s="336">
        <v>0.372</v>
      </c>
      <c r="J67" s="336">
        <v>0.23400000000000001</v>
      </c>
      <c r="K67" s="336">
        <v>0.24</v>
      </c>
      <c r="L67" s="336">
        <v>0.311</v>
      </c>
      <c r="M67" s="336">
        <v>0.32500000000000001</v>
      </c>
      <c r="N67" s="336">
        <v>0.46600000000000003</v>
      </c>
      <c r="O67" s="336">
        <v>6.0999999999999999E-2</v>
      </c>
      <c r="P67" s="336">
        <v>0.16500000000000001</v>
      </c>
      <c r="Q67" s="336">
        <v>6.5000000000000002E-2</v>
      </c>
      <c r="R67" s="336">
        <v>0</v>
      </c>
    </row>
    <row r="68" spans="1:18" ht="20.100000000000001" hidden="1" customHeight="1">
      <c r="A68" s="333" t="s">
        <v>306</v>
      </c>
      <c r="B68" s="336">
        <v>0.253</v>
      </c>
      <c r="C68" s="336">
        <v>0.24099999999999999</v>
      </c>
      <c r="D68" s="336">
        <v>0.104</v>
      </c>
      <c r="E68" s="336">
        <v>0.29599999999999999</v>
      </c>
      <c r="F68" s="336">
        <v>0.28100000000000003</v>
      </c>
      <c r="G68" s="336">
        <v>0.28699999999999998</v>
      </c>
      <c r="H68" s="337">
        <v>0</v>
      </c>
      <c r="I68" s="336">
        <v>0.309</v>
      </c>
      <c r="J68" s="336">
        <v>0.24399999999999999</v>
      </c>
      <c r="K68" s="336">
        <v>0.28499999999999998</v>
      </c>
      <c r="L68" s="336">
        <v>0.253</v>
      </c>
      <c r="M68" s="336">
        <v>0.29399999999999998</v>
      </c>
      <c r="N68" s="336">
        <v>0.249</v>
      </c>
      <c r="O68" s="336">
        <v>0.192</v>
      </c>
      <c r="P68" s="336">
        <v>5.0999999999999997E-2</v>
      </c>
      <c r="Q68" s="336">
        <v>0.29299999999999998</v>
      </c>
      <c r="R68" s="336">
        <v>0</v>
      </c>
    </row>
    <row r="69" spans="1:18" ht="20.100000000000001" hidden="1" customHeight="1">
      <c r="A69" s="333" t="s">
        <v>308</v>
      </c>
      <c r="B69" s="336">
        <v>0.24199999999999999</v>
      </c>
      <c r="C69" s="336">
        <v>0.16500000000000001</v>
      </c>
      <c r="D69" s="336">
        <v>0.126</v>
      </c>
      <c r="E69" s="336">
        <v>0.373</v>
      </c>
      <c r="F69" s="336">
        <v>0.33800000000000002</v>
      </c>
      <c r="G69" s="336">
        <v>0.34699999999999998</v>
      </c>
      <c r="H69" s="337">
        <v>0</v>
      </c>
      <c r="I69" s="336">
        <v>0.29799999999999999</v>
      </c>
      <c r="J69" s="336">
        <v>0.19700000000000001</v>
      </c>
      <c r="K69" s="336">
        <v>0.26600000000000001</v>
      </c>
      <c r="L69" s="336">
        <v>0.32700000000000001</v>
      </c>
      <c r="M69" s="336">
        <v>0.28299999999999997</v>
      </c>
      <c r="N69" s="336">
        <v>0.245</v>
      </c>
      <c r="O69" s="336">
        <v>0.123</v>
      </c>
      <c r="P69" s="336">
        <v>0.224</v>
      </c>
      <c r="Q69" s="336">
        <v>0.249</v>
      </c>
      <c r="R69" s="336">
        <v>0</v>
      </c>
    </row>
    <row r="70" spans="1:18" ht="20.100000000000001" hidden="1" customHeight="1">
      <c r="A70" s="333" t="s">
        <v>310</v>
      </c>
      <c r="B70" s="336">
        <v>0.23</v>
      </c>
      <c r="C70" s="336">
        <v>0.13</v>
      </c>
      <c r="D70" s="336">
        <v>4.0000000000000001E-3</v>
      </c>
      <c r="E70" s="336">
        <v>0.311</v>
      </c>
      <c r="F70" s="336">
        <v>0.27900000000000003</v>
      </c>
      <c r="G70" s="336">
        <v>0.36699999999999999</v>
      </c>
      <c r="H70" s="337">
        <v>0</v>
      </c>
      <c r="I70" s="336">
        <v>0.32500000000000001</v>
      </c>
      <c r="J70" s="336">
        <v>0.45900000000000002</v>
      </c>
      <c r="K70" s="336">
        <v>0.253</v>
      </c>
      <c r="L70" s="336">
        <v>0.38400000000000001</v>
      </c>
      <c r="M70" s="336">
        <v>0.41</v>
      </c>
      <c r="N70" s="336">
        <v>0.157</v>
      </c>
      <c r="O70" s="336">
        <v>3.7999999999999999E-2</v>
      </c>
      <c r="P70" s="336">
        <v>0.27500000000000002</v>
      </c>
      <c r="Q70" s="336">
        <v>0.22700000000000001</v>
      </c>
      <c r="R70" s="336">
        <v>0.245</v>
      </c>
    </row>
    <row r="71" spans="1:18" ht="20.100000000000001" hidden="1" customHeight="1">
      <c r="A71" s="333" t="s">
        <v>312</v>
      </c>
      <c r="B71" s="336">
        <v>0.32400000000000001</v>
      </c>
      <c r="C71" s="336">
        <v>0.30499999999999999</v>
      </c>
      <c r="D71" s="336">
        <v>0.27300000000000002</v>
      </c>
      <c r="E71" s="336">
        <v>0.53300000000000003</v>
      </c>
      <c r="F71" s="336">
        <v>0.45800000000000002</v>
      </c>
      <c r="G71" s="336">
        <v>0.34599999999999997</v>
      </c>
      <c r="H71" s="337">
        <v>0</v>
      </c>
      <c r="I71" s="336">
        <v>0.32600000000000001</v>
      </c>
      <c r="J71" s="336">
        <v>0.26900000000000002</v>
      </c>
      <c r="K71" s="336">
        <v>0.23100000000000001</v>
      </c>
      <c r="L71" s="336">
        <v>0.38300000000000001</v>
      </c>
      <c r="M71" s="336">
        <v>0.35099999999999998</v>
      </c>
      <c r="N71" s="336">
        <v>0.27400000000000002</v>
      </c>
      <c r="O71" s="336">
        <v>0.32100000000000001</v>
      </c>
      <c r="P71" s="336">
        <v>0.161</v>
      </c>
      <c r="Q71" s="336">
        <v>0.66900000000000004</v>
      </c>
      <c r="R71" s="336">
        <v>0.38600000000000001</v>
      </c>
    </row>
    <row r="72" spans="1:18" ht="20.100000000000001" hidden="1" customHeight="1">
      <c r="A72" s="333" t="s">
        <v>314</v>
      </c>
      <c r="B72" s="336">
        <v>0.36899999999999999</v>
      </c>
      <c r="C72" s="336">
        <v>0.28199999999999997</v>
      </c>
      <c r="D72" s="336">
        <v>0.28100000000000003</v>
      </c>
      <c r="E72" s="336">
        <v>0.63100000000000001</v>
      </c>
      <c r="F72" s="336">
        <v>0.41699999999999998</v>
      </c>
      <c r="G72" s="336">
        <v>0.49199999999999999</v>
      </c>
      <c r="H72" s="337">
        <v>0</v>
      </c>
      <c r="I72" s="336">
        <v>0.35699999999999998</v>
      </c>
      <c r="J72" s="336">
        <v>0.45100000000000001</v>
      </c>
      <c r="K72" s="336">
        <v>0.34</v>
      </c>
      <c r="L72" s="336">
        <v>0.57099999999999995</v>
      </c>
      <c r="M72" s="336">
        <v>0.41699999999999998</v>
      </c>
      <c r="N72" s="336">
        <v>0.29799999999999999</v>
      </c>
      <c r="O72" s="336">
        <v>0.22</v>
      </c>
      <c r="P72" s="336">
        <v>0.318</v>
      </c>
      <c r="Q72" s="336">
        <v>0.51500000000000001</v>
      </c>
      <c r="R72" s="336">
        <v>0.31900000000000001</v>
      </c>
    </row>
    <row r="73" spans="1:18" ht="30" customHeight="1">
      <c r="A73" s="334">
        <v>2021</v>
      </c>
      <c r="B73" s="338">
        <f>SUM(B74:B85)</f>
        <v>3.4770000000000003</v>
      </c>
      <c r="C73" s="338">
        <f t="shared" ref="C73:G73" si="5">SUM(C74:C85)</f>
        <v>2.839</v>
      </c>
      <c r="D73" s="338">
        <f t="shared" si="5"/>
        <v>0.72300000000000009</v>
      </c>
      <c r="E73" s="338">
        <f t="shared" si="5"/>
        <v>2.8800000000000008</v>
      </c>
      <c r="F73" s="338">
        <f t="shared" si="5"/>
        <v>3.7040000000000002</v>
      </c>
      <c r="G73" s="338">
        <f t="shared" si="5"/>
        <v>5.032</v>
      </c>
      <c r="H73" s="338">
        <f t="shared" ref="H73" si="6">SUM(H74:H85)</f>
        <v>0</v>
      </c>
      <c r="I73" s="338">
        <f t="shared" ref="I73" si="7">SUM(I74:I85)</f>
        <v>3.7050000000000001</v>
      </c>
      <c r="J73" s="338">
        <f t="shared" ref="J73" si="8">SUM(J74:J85)</f>
        <v>4.3050000000000006</v>
      </c>
      <c r="K73" s="338">
        <f t="shared" ref="K73" si="9">SUM(K74:K85)</f>
        <v>4.4129999999999994</v>
      </c>
      <c r="L73" s="338">
        <f t="shared" ref="L73" si="10">SUM(L74:L85)</f>
        <v>5.0289999999999999</v>
      </c>
      <c r="M73" s="338">
        <f t="shared" ref="M73" si="11">SUM(M74:M85)</f>
        <v>5.0069999999999988</v>
      </c>
      <c r="N73" s="338">
        <f t="shared" ref="N73" si="12">SUM(N74:N85)</f>
        <v>3.4899999999999998</v>
      </c>
      <c r="O73" s="338">
        <f t="shared" ref="O73" si="13">SUM(O74:O85)</f>
        <v>1.2969999999999999</v>
      </c>
      <c r="P73" s="338">
        <f t="shared" ref="P73" si="14">SUM(P74:P85)</f>
        <v>1.593</v>
      </c>
      <c r="Q73" s="338">
        <f t="shared" ref="Q73" si="15">SUM(Q74:Q85)</f>
        <v>3.573</v>
      </c>
      <c r="R73" s="338">
        <f t="shared" ref="R73" si="16">SUM(R74:R85)</f>
        <v>3.3879999999999999</v>
      </c>
    </row>
    <row r="74" spans="1:18" ht="20.100000000000001" customHeight="1">
      <c r="A74" s="333" t="s">
        <v>329</v>
      </c>
      <c r="B74" s="336">
        <v>0.318</v>
      </c>
      <c r="C74" s="336">
        <v>0.23499999999999999</v>
      </c>
      <c r="D74" s="336">
        <v>0.13500000000000001</v>
      </c>
      <c r="E74" s="336">
        <v>0.40300000000000002</v>
      </c>
      <c r="F74" s="336">
        <v>0.38100000000000001</v>
      </c>
      <c r="G74" s="336">
        <v>0.48199999999999998</v>
      </c>
      <c r="H74" s="337">
        <v>0</v>
      </c>
      <c r="I74" s="336">
        <v>0.23699999999999999</v>
      </c>
      <c r="J74" s="336">
        <v>0.379</v>
      </c>
      <c r="K74" s="336">
        <v>0.37</v>
      </c>
      <c r="L74" s="336">
        <v>0.32900000000000001</v>
      </c>
      <c r="M74" s="336">
        <v>0.46600000000000003</v>
      </c>
      <c r="N74" s="336">
        <v>0.36699999999999999</v>
      </c>
      <c r="O74" s="336">
        <v>0.111</v>
      </c>
      <c r="P74" s="336">
        <v>0.14599999999999999</v>
      </c>
      <c r="Q74" s="336">
        <v>0.22</v>
      </c>
      <c r="R74" s="336">
        <v>0.19400000000000001</v>
      </c>
    </row>
    <row r="75" spans="1:18" ht="20.100000000000001" customHeight="1">
      <c r="A75" s="333" t="s">
        <v>294</v>
      </c>
      <c r="B75" s="336">
        <v>0.26800000000000002</v>
      </c>
      <c r="C75" s="336">
        <v>0.25700000000000001</v>
      </c>
      <c r="D75" s="336">
        <v>0.10100000000000001</v>
      </c>
      <c r="E75" s="336">
        <v>0.16300000000000001</v>
      </c>
      <c r="F75" s="336">
        <v>0.184</v>
      </c>
      <c r="G75" s="336">
        <v>0.375</v>
      </c>
      <c r="H75" s="337">
        <v>0</v>
      </c>
      <c r="I75" s="336">
        <v>0.26</v>
      </c>
      <c r="J75" s="336">
        <v>0.41</v>
      </c>
      <c r="K75" s="336">
        <v>0.30199999999999999</v>
      </c>
      <c r="L75" s="336">
        <v>0.39700000000000002</v>
      </c>
      <c r="M75" s="336">
        <v>0.376</v>
      </c>
      <c r="N75" s="336">
        <v>0.32100000000000001</v>
      </c>
      <c r="O75" s="336">
        <v>0.108</v>
      </c>
      <c r="P75" s="336">
        <v>7.0000000000000007E-2</v>
      </c>
      <c r="Q75" s="336">
        <v>0.13400000000000001</v>
      </c>
      <c r="R75" s="336">
        <v>0.23699999999999999</v>
      </c>
    </row>
    <row r="76" spans="1:18" ht="20.100000000000001" customHeight="1">
      <c r="A76" s="333" t="s">
        <v>296</v>
      </c>
      <c r="B76" s="336">
        <v>0.30099999999999999</v>
      </c>
      <c r="C76" s="336">
        <v>0.27300000000000002</v>
      </c>
      <c r="D76" s="336">
        <v>0.05</v>
      </c>
      <c r="E76" s="336">
        <v>0.27900000000000003</v>
      </c>
      <c r="F76" s="336">
        <v>0.46400000000000002</v>
      </c>
      <c r="G76" s="336">
        <v>0.43</v>
      </c>
      <c r="H76" s="337">
        <v>0</v>
      </c>
      <c r="I76" s="336">
        <v>0.28699999999999998</v>
      </c>
      <c r="J76" s="336">
        <v>0.38800000000000001</v>
      </c>
      <c r="K76" s="336">
        <v>0.182</v>
      </c>
      <c r="L76" s="336">
        <v>0.42899999999999999</v>
      </c>
      <c r="M76" s="336">
        <v>0.48399999999999999</v>
      </c>
      <c r="N76" s="336">
        <v>0.29399999999999998</v>
      </c>
      <c r="O76" s="336">
        <v>9.8000000000000004E-2</v>
      </c>
      <c r="P76" s="336">
        <v>6.3E-2</v>
      </c>
      <c r="Q76" s="336">
        <v>0.46200000000000002</v>
      </c>
      <c r="R76" s="336">
        <v>0.23799999999999999</v>
      </c>
    </row>
    <row r="77" spans="1:18" ht="20.100000000000001" customHeight="1">
      <c r="A77" s="333" t="s">
        <v>298</v>
      </c>
      <c r="B77" s="336">
        <v>0.26500000000000001</v>
      </c>
      <c r="C77" s="336">
        <v>0.215</v>
      </c>
      <c r="D77" s="336">
        <v>6.6000000000000003E-2</v>
      </c>
      <c r="E77" s="336">
        <v>3.2000000000000001E-2</v>
      </c>
      <c r="F77" s="336">
        <v>0.29799999999999999</v>
      </c>
      <c r="G77" s="336">
        <v>0.43</v>
      </c>
      <c r="H77" s="337">
        <v>0</v>
      </c>
      <c r="I77" s="336">
        <v>0.38100000000000001</v>
      </c>
      <c r="J77" s="336">
        <v>0.28899999999999998</v>
      </c>
      <c r="K77" s="336">
        <v>0.27700000000000002</v>
      </c>
      <c r="L77" s="336">
        <v>0.35699999999999998</v>
      </c>
      <c r="M77" s="336">
        <v>0.39200000000000002</v>
      </c>
      <c r="N77" s="336">
        <v>0.25700000000000001</v>
      </c>
      <c r="O77" s="336">
        <v>0.124</v>
      </c>
      <c r="P77" s="336">
        <v>0.19800000000000001</v>
      </c>
      <c r="Q77" s="336">
        <v>0.186</v>
      </c>
      <c r="R77" s="336">
        <v>0.193</v>
      </c>
    </row>
    <row r="78" spans="1:18" ht="20.100000000000001" customHeight="1">
      <c r="A78" s="333" t="s">
        <v>300</v>
      </c>
      <c r="B78" s="336">
        <v>0.30199999999999999</v>
      </c>
      <c r="C78" s="336">
        <v>0.23400000000000001</v>
      </c>
      <c r="D78" s="336">
        <v>7.4999999999999997E-2</v>
      </c>
      <c r="E78" s="336">
        <v>0.29099999999999998</v>
      </c>
      <c r="F78" s="336">
        <v>0.38800000000000001</v>
      </c>
      <c r="G78" s="336">
        <v>0.442</v>
      </c>
      <c r="H78" s="337">
        <v>0</v>
      </c>
      <c r="I78" s="336">
        <v>0.40100000000000002</v>
      </c>
      <c r="J78" s="336">
        <v>0.34200000000000003</v>
      </c>
      <c r="K78" s="336">
        <v>0.309</v>
      </c>
      <c r="L78" s="336">
        <v>0.44700000000000001</v>
      </c>
      <c r="M78" s="336">
        <v>0.36099999999999999</v>
      </c>
      <c r="N78" s="336">
        <v>0.249</v>
      </c>
      <c r="O78" s="336">
        <v>0.17299999999999999</v>
      </c>
      <c r="P78" s="336">
        <v>0.30599999999999999</v>
      </c>
      <c r="Q78" s="336">
        <v>0.45800000000000002</v>
      </c>
      <c r="R78" s="336">
        <v>0.157</v>
      </c>
    </row>
    <row r="79" spans="1:18" ht="20.100000000000001" customHeight="1">
      <c r="A79" s="333" t="s">
        <v>302</v>
      </c>
      <c r="B79" s="336">
        <v>0.3</v>
      </c>
      <c r="C79" s="336">
        <v>0.19900000000000001</v>
      </c>
      <c r="D79" s="336">
        <v>6.3E-2</v>
      </c>
      <c r="E79" s="336">
        <v>0.34599999999999997</v>
      </c>
      <c r="F79" s="336">
        <v>0.38300000000000001</v>
      </c>
      <c r="G79" s="336">
        <v>0.52500000000000002</v>
      </c>
      <c r="H79" s="337">
        <v>0</v>
      </c>
      <c r="I79" s="336">
        <v>0.34399999999999997</v>
      </c>
      <c r="J79" s="336">
        <v>0.31</v>
      </c>
      <c r="K79" s="336">
        <v>0.316</v>
      </c>
      <c r="L79" s="336">
        <v>0.48299999999999998</v>
      </c>
      <c r="M79" s="336">
        <v>0.48399999999999999</v>
      </c>
      <c r="N79" s="336">
        <v>0.29499999999999998</v>
      </c>
      <c r="O79" s="336">
        <v>5.0999999999999997E-2</v>
      </c>
      <c r="P79" s="336">
        <v>4.2999999999999997E-2</v>
      </c>
      <c r="Q79" s="336">
        <v>0.42599999999999999</v>
      </c>
      <c r="R79" s="336">
        <v>0.23599999999999999</v>
      </c>
    </row>
    <row r="80" spans="1:18" ht="20.100000000000001" customHeight="1">
      <c r="A80" s="333" t="s">
        <v>304</v>
      </c>
      <c r="B80" s="336">
        <v>0.30099999999999999</v>
      </c>
      <c r="C80" s="336">
        <v>0.28000000000000003</v>
      </c>
      <c r="D80" s="336">
        <v>1.2999999999999999E-2</v>
      </c>
      <c r="E80" s="336">
        <v>0.193</v>
      </c>
      <c r="F80" s="336">
        <v>0.28000000000000003</v>
      </c>
      <c r="G80" s="336">
        <v>0.44500000000000001</v>
      </c>
      <c r="H80" s="337">
        <v>0</v>
      </c>
      <c r="I80" s="336">
        <v>0.29899999999999999</v>
      </c>
      <c r="J80" s="336">
        <v>0.40500000000000003</v>
      </c>
      <c r="K80" s="336">
        <v>0.35199999999999998</v>
      </c>
      <c r="L80" s="336">
        <v>0.41099999999999998</v>
      </c>
      <c r="M80" s="336">
        <v>0.45200000000000001</v>
      </c>
      <c r="N80" s="336">
        <v>0.33200000000000002</v>
      </c>
      <c r="O80" s="336">
        <v>0.11899999999999999</v>
      </c>
      <c r="P80" s="336">
        <v>0.10199999999999999</v>
      </c>
      <c r="Q80" s="336">
        <v>0.152</v>
      </c>
      <c r="R80" s="336">
        <v>0.23499999999999999</v>
      </c>
    </row>
    <row r="81" spans="1:18" ht="20.100000000000001" customHeight="1">
      <c r="A81" s="333" t="s">
        <v>306</v>
      </c>
      <c r="B81" s="336">
        <v>0.29299999999999998</v>
      </c>
      <c r="C81" s="336">
        <v>0.23400000000000001</v>
      </c>
      <c r="D81" s="336">
        <v>1.7999999999999999E-2</v>
      </c>
      <c r="E81" s="336">
        <v>0.19700000000000001</v>
      </c>
      <c r="F81" s="336">
        <v>0.27700000000000002</v>
      </c>
      <c r="G81" s="336">
        <v>0.36199999999999999</v>
      </c>
      <c r="H81" s="337">
        <v>0</v>
      </c>
      <c r="I81" s="336">
        <v>0.434</v>
      </c>
      <c r="J81" s="336">
        <v>0.47099999999999997</v>
      </c>
      <c r="K81" s="336">
        <v>0.442</v>
      </c>
      <c r="L81" s="336">
        <v>0.48899999999999999</v>
      </c>
      <c r="M81" s="336">
        <v>0.4</v>
      </c>
      <c r="N81" s="336">
        <v>0.26300000000000001</v>
      </c>
      <c r="O81" s="336">
        <v>0.08</v>
      </c>
      <c r="P81" s="336">
        <v>0.188</v>
      </c>
      <c r="Q81" s="336">
        <v>0.314</v>
      </c>
      <c r="R81" s="336">
        <v>0.46899999999999997</v>
      </c>
    </row>
    <row r="82" spans="1:18" ht="20.100000000000001" customHeight="1">
      <c r="A82" s="333" t="s">
        <v>308</v>
      </c>
      <c r="B82" s="336">
        <v>0.28799999999999998</v>
      </c>
      <c r="C82" s="336">
        <v>0.249</v>
      </c>
      <c r="D82" s="336">
        <v>4.1000000000000002E-2</v>
      </c>
      <c r="E82" s="336">
        <v>0.222</v>
      </c>
      <c r="F82" s="336">
        <v>0.188</v>
      </c>
      <c r="G82" s="336">
        <v>0.35899999999999999</v>
      </c>
      <c r="H82" s="337">
        <v>0</v>
      </c>
      <c r="I82" s="336">
        <v>0.28399999999999997</v>
      </c>
      <c r="J82" s="336">
        <v>0.309</v>
      </c>
      <c r="K82" s="336">
        <v>0.58099999999999996</v>
      </c>
      <c r="L82" s="336">
        <v>0.41599999999999998</v>
      </c>
      <c r="M82" s="336">
        <v>0.39600000000000002</v>
      </c>
      <c r="N82" s="336">
        <v>0.372</v>
      </c>
      <c r="O82" s="336">
        <v>7.8E-2</v>
      </c>
      <c r="P82" s="336">
        <v>8.8999999999999996E-2</v>
      </c>
      <c r="Q82" s="336">
        <v>0.35199999999999998</v>
      </c>
      <c r="R82" s="336">
        <v>0.312</v>
      </c>
    </row>
    <row r="83" spans="1:18" ht="20.100000000000001" customHeight="1">
      <c r="A83" s="333" t="s">
        <v>310</v>
      </c>
      <c r="B83" s="336">
        <v>0.26400000000000001</v>
      </c>
      <c r="C83" s="336">
        <v>0.23300000000000001</v>
      </c>
      <c r="D83" s="336">
        <v>3.2000000000000001E-2</v>
      </c>
      <c r="E83" s="336">
        <v>0.20399999999999999</v>
      </c>
      <c r="F83" s="336">
        <v>0.253</v>
      </c>
      <c r="G83" s="336">
        <v>0.33900000000000002</v>
      </c>
      <c r="H83" s="337">
        <v>0</v>
      </c>
      <c r="I83" s="336">
        <v>0.192</v>
      </c>
      <c r="J83" s="336">
        <v>0.27300000000000002</v>
      </c>
      <c r="K83" s="336">
        <v>0.46500000000000002</v>
      </c>
      <c r="L83" s="336">
        <v>0.38100000000000001</v>
      </c>
      <c r="M83" s="336">
        <v>0.36799999999999999</v>
      </c>
      <c r="N83" s="336">
        <v>0.22900000000000001</v>
      </c>
      <c r="O83" s="336">
        <v>0.123</v>
      </c>
      <c r="P83" s="336">
        <v>0.158</v>
      </c>
      <c r="Q83" s="336">
        <v>0.42199999999999999</v>
      </c>
      <c r="R83" s="336">
        <v>0.501</v>
      </c>
    </row>
    <row r="84" spans="1:18" ht="20.100000000000001" customHeight="1">
      <c r="A84" s="333" t="s">
        <v>312</v>
      </c>
      <c r="B84" s="336">
        <v>0.28100000000000003</v>
      </c>
      <c r="C84" s="336">
        <v>0.23499999999999999</v>
      </c>
      <c r="D84" s="336">
        <v>2.3E-2</v>
      </c>
      <c r="E84" s="336">
        <v>0.22800000000000001</v>
      </c>
      <c r="F84" s="336">
        <v>0.3</v>
      </c>
      <c r="G84" s="336">
        <v>0.39600000000000002</v>
      </c>
      <c r="H84" s="337">
        <v>0</v>
      </c>
      <c r="I84" s="336">
        <v>0.28199999999999997</v>
      </c>
      <c r="J84" s="336">
        <v>0.33700000000000002</v>
      </c>
      <c r="K84" s="336">
        <v>0.39200000000000002</v>
      </c>
      <c r="L84" s="336">
        <v>0.38600000000000001</v>
      </c>
      <c r="M84" s="336">
        <v>0.39800000000000002</v>
      </c>
      <c r="N84" s="336">
        <v>0.26100000000000001</v>
      </c>
      <c r="O84" s="336">
        <v>0.122</v>
      </c>
      <c r="P84" s="336">
        <v>9.5000000000000001E-2</v>
      </c>
      <c r="Q84" s="336">
        <v>0.20100000000000001</v>
      </c>
      <c r="R84" s="336">
        <v>0.38600000000000001</v>
      </c>
    </row>
    <row r="85" spans="1:18" ht="20.100000000000001" customHeight="1">
      <c r="A85" s="335" t="s">
        <v>314</v>
      </c>
      <c r="B85" s="336">
        <v>0.29599999999999999</v>
      </c>
      <c r="C85" s="336">
        <v>0.19500000000000001</v>
      </c>
      <c r="D85" s="336">
        <v>0.106</v>
      </c>
      <c r="E85" s="336">
        <v>0.32200000000000001</v>
      </c>
      <c r="F85" s="336">
        <v>0.308</v>
      </c>
      <c r="G85" s="336">
        <v>0.44700000000000001</v>
      </c>
      <c r="H85" s="339">
        <v>0</v>
      </c>
      <c r="I85" s="336">
        <v>0.30399999999999999</v>
      </c>
      <c r="J85" s="336">
        <v>0.39200000000000002</v>
      </c>
      <c r="K85" s="336">
        <v>0.42499999999999999</v>
      </c>
      <c r="L85" s="340">
        <v>0.504</v>
      </c>
      <c r="M85" s="340">
        <v>0.43</v>
      </c>
      <c r="N85" s="340">
        <v>0.25</v>
      </c>
      <c r="O85" s="340">
        <v>0.11</v>
      </c>
      <c r="P85" s="340">
        <v>0.13500000000000001</v>
      </c>
      <c r="Q85" s="340">
        <v>0.246</v>
      </c>
      <c r="R85" s="340">
        <v>0.23</v>
      </c>
    </row>
    <row r="86" spans="1:18" s="301" customFormat="1" ht="13.5">
      <c r="A86" s="569" t="s">
        <v>359</v>
      </c>
      <c r="B86" s="569"/>
      <c r="C86" s="569"/>
      <c r="D86" s="569"/>
      <c r="E86" s="569"/>
      <c r="F86" s="569"/>
      <c r="G86" s="569"/>
      <c r="H86" s="569"/>
      <c r="I86" s="569"/>
      <c r="J86" s="569"/>
      <c r="K86" s="569"/>
      <c r="L86" s="331" t="s">
        <v>360</v>
      </c>
    </row>
    <row r="87" spans="1:18" s="301" customFormat="1" ht="11.25">
      <c r="A87" s="570" t="s">
        <v>361</v>
      </c>
      <c r="B87" s="570"/>
      <c r="C87" s="570"/>
      <c r="D87" s="570"/>
      <c r="E87" s="570"/>
      <c r="L87" s="570" t="s">
        <v>317</v>
      </c>
      <c r="M87" s="570"/>
      <c r="N87" s="570"/>
    </row>
  </sheetData>
  <mergeCells count="24">
    <mergeCell ref="A86:K86"/>
    <mergeCell ref="A87:E87"/>
    <mergeCell ref="L87:N87"/>
    <mergeCell ref="P6:P7"/>
    <mergeCell ref="Q6:Q7"/>
    <mergeCell ref="F6:F7"/>
    <mergeCell ref="G6:G7"/>
    <mergeCell ref="H6:H7"/>
    <mergeCell ref="R6:R7"/>
    <mergeCell ref="A1:B1"/>
    <mergeCell ref="A2:K2"/>
    <mergeCell ref="L2:R2"/>
    <mergeCell ref="I6:I7"/>
    <mergeCell ref="J6:J7"/>
    <mergeCell ref="K6:K7"/>
    <mergeCell ref="L6:L7"/>
    <mergeCell ref="M6:M7"/>
    <mergeCell ref="N6:O6"/>
    <mergeCell ref="B5:B7"/>
    <mergeCell ref="C5:K5"/>
    <mergeCell ref="L5:R5"/>
    <mergeCell ref="C6:C7"/>
    <mergeCell ref="D6:D7"/>
    <mergeCell ref="E6:E7"/>
  </mergeCells>
  <phoneticPr fontId="4" type="noConversion"/>
  <pageMargins left="0.39370078740157483" right="0.39370078740157483" top="0.55118110236220474" bottom="0.55118110236220474" header="0.51181102362204722" footer="0.51181102362204722"/>
  <pageSetup paperSize="9" scale="85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view="pageBreakPreview" zoomScaleNormal="85" zoomScaleSheetLayoutView="100" workbookViewId="0">
      <selection sqref="A1:B1"/>
    </sheetView>
  </sheetViews>
  <sheetFormatPr defaultRowHeight="12"/>
  <cols>
    <col min="1" max="1" width="9.85546875" style="38" customWidth="1"/>
    <col min="2" max="9" width="11.7109375" style="37" customWidth="1"/>
    <col min="10" max="17" width="12.7109375" style="37" customWidth="1"/>
    <col min="18" max="18" width="9.85546875" style="38" customWidth="1"/>
    <col min="19" max="26" width="11.7109375" style="37" customWidth="1"/>
    <col min="27" max="34" width="12.7109375" style="37" customWidth="1"/>
    <col min="35" max="254" width="9.140625" style="37"/>
    <col min="255" max="255" width="9.85546875" style="37" customWidth="1"/>
    <col min="256" max="256" width="10.85546875" style="37" customWidth="1"/>
    <col min="257" max="257" width="11" style="37" customWidth="1"/>
    <col min="258" max="258" width="11.28515625" style="37" customWidth="1"/>
    <col min="259" max="259" width="11.140625" style="37" customWidth="1"/>
    <col min="260" max="263" width="10.7109375" style="37" customWidth="1"/>
    <col min="264" max="264" width="2.7109375" style="37" customWidth="1"/>
    <col min="265" max="272" width="10.7109375" style="37" customWidth="1"/>
    <col min="273" max="273" width="10.42578125" style="37" customWidth="1"/>
    <col min="274" max="510" width="9.140625" style="37"/>
    <col min="511" max="511" width="9.85546875" style="37" customWidth="1"/>
    <col min="512" max="512" width="10.85546875" style="37" customWidth="1"/>
    <col min="513" max="513" width="11" style="37" customWidth="1"/>
    <col min="514" max="514" width="11.28515625" style="37" customWidth="1"/>
    <col min="515" max="515" width="11.140625" style="37" customWidth="1"/>
    <col min="516" max="519" width="10.7109375" style="37" customWidth="1"/>
    <col min="520" max="520" width="2.7109375" style="37" customWidth="1"/>
    <col min="521" max="528" width="10.7109375" style="37" customWidth="1"/>
    <col min="529" max="529" width="10.42578125" style="37" customWidth="1"/>
    <col min="530" max="766" width="9.140625" style="37"/>
    <col min="767" max="767" width="9.85546875" style="37" customWidth="1"/>
    <col min="768" max="768" width="10.85546875" style="37" customWidth="1"/>
    <col min="769" max="769" width="11" style="37" customWidth="1"/>
    <col min="770" max="770" width="11.28515625" style="37" customWidth="1"/>
    <col min="771" max="771" width="11.140625" style="37" customWidth="1"/>
    <col min="772" max="775" width="10.7109375" style="37" customWidth="1"/>
    <col min="776" max="776" width="2.7109375" style="37" customWidth="1"/>
    <col min="777" max="784" width="10.7109375" style="37" customWidth="1"/>
    <col min="785" max="785" width="10.42578125" style="37" customWidth="1"/>
    <col min="786" max="1022" width="9.140625" style="37"/>
    <col min="1023" max="1023" width="9.85546875" style="37" customWidth="1"/>
    <col min="1024" max="1024" width="10.85546875" style="37" customWidth="1"/>
    <col min="1025" max="1025" width="11" style="37" customWidth="1"/>
    <col min="1026" max="1026" width="11.28515625" style="37" customWidth="1"/>
    <col min="1027" max="1027" width="11.140625" style="37" customWidth="1"/>
    <col min="1028" max="1031" width="10.7109375" style="37" customWidth="1"/>
    <col min="1032" max="1032" width="2.7109375" style="37" customWidth="1"/>
    <col min="1033" max="1040" width="10.7109375" style="37" customWidth="1"/>
    <col min="1041" max="1041" width="10.42578125" style="37" customWidth="1"/>
    <col min="1042" max="1278" width="9.140625" style="37"/>
    <col min="1279" max="1279" width="9.85546875" style="37" customWidth="1"/>
    <col min="1280" max="1280" width="10.85546875" style="37" customWidth="1"/>
    <col min="1281" max="1281" width="11" style="37" customWidth="1"/>
    <col min="1282" max="1282" width="11.28515625" style="37" customWidth="1"/>
    <col min="1283" max="1283" width="11.140625" style="37" customWidth="1"/>
    <col min="1284" max="1287" width="10.7109375" style="37" customWidth="1"/>
    <col min="1288" max="1288" width="2.7109375" style="37" customWidth="1"/>
    <col min="1289" max="1296" width="10.7109375" style="37" customWidth="1"/>
    <col min="1297" max="1297" width="10.42578125" style="37" customWidth="1"/>
    <col min="1298" max="1534" width="9.140625" style="37"/>
    <col min="1535" max="1535" width="9.85546875" style="37" customWidth="1"/>
    <col min="1536" max="1536" width="10.85546875" style="37" customWidth="1"/>
    <col min="1537" max="1537" width="11" style="37" customWidth="1"/>
    <col min="1538" max="1538" width="11.28515625" style="37" customWidth="1"/>
    <col min="1539" max="1539" width="11.140625" style="37" customWidth="1"/>
    <col min="1540" max="1543" width="10.7109375" style="37" customWidth="1"/>
    <col min="1544" max="1544" width="2.7109375" style="37" customWidth="1"/>
    <col min="1545" max="1552" width="10.7109375" style="37" customWidth="1"/>
    <col min="1553" max="1553" width="10.42578125" style="37" customWidth="1"/>
    <col min="1554" max="1790" width="9.140625" style="37"/>
    <col min="1791" max="1791" width="9.85546875" style="37" customWidth="1"/>
    <col min="1792" max="1792" width="10.85546875" style="37" customWidth="1"/>
    <col min="1793" max="1793" width="11" style="37" customWidth="1"/>
    <col min="1794" max="1794" width="11.28515625" style="37" customWidth="1"/>
    <col min="1795" max="1795" width="11.140625" style="37" customWidth="1"/>
    <col min="1796" max="1799" width="10.7109375" style="37" customWidth="1"/>
    <col min="1800" max="1800" width="2.7109375" style="37" customWidth="1"/>
    <col min="1801" max="1808" width="10.7109375" style="37" customWidth="1"/>
    <col min="1809" max="1809" width="10.42578125" style="37" customWidth="1"/>
    <col min="1810" max="2046" width="9.140625" style="37"/>
    <col min="2047" max="2047" width="9.85546875" style="37" customWidth="1"/>
    <col min="2048" max="2048" width="10.85546875" style="37" customWidth="1"/>
    <col min="2049" max="2049" width="11" style="37" customWidth="1"/>
    <col min="2050" max="2050" width="11.28515625" style="37" customWidth="1"/>
    <col min="2051" max="2051" width="11.140625" style="37" customWidth="1"/>
    <col min="2052" max="2055" width="10.7109375" style="37" customWidth="1"/>
    <col min="2056" max="2056" width="2.7109375" style="37" customWidth="1"/>
    <col min="2057" max="2064" width="10.7109375" style="37" customWidth="1"/>
    <col min="2065" max="2065" width="10.42578125" style="37" customWidth="1"/>
    <col min="2066" max="2302" width="9.140625" style="37"/>
    <col min="2303" max="2303" width="9.85546875" style="37" customWidth="1"/>
    <col min="2304" max="2304" width="10.85546875" style="37" customWidth="1"/>
    <col min="2305" max="2305" width="11" style="37" customWidth="1"/>
    <col min="2306" max="2306" width="11.28515625" style="37" customWidth="1"/>
    <col min="2307" max="2307" width="11.140625" style="37" customWidth="1"/>
    <col min="2308" max="2311" width="10.7109375" style="37" customWidth="1"/>
    <col min="2312" max="2312" width="2.7109375" style="37" customWidth="1"/>
    <col min="2313" max="2320" width="10.7109375" style="37" customWidth="1"/>
    <col min="2321" max="2321" width="10.42578125" style="37" customWidth="1"/>
    <col min="2322" max="2558" width="9.140625" style="37"/>
    <col min="2559" max="2559" width="9.85546875" style="37" customWidth="1"/>
    <col min="2560" max="2560" width="10.85546875" style="37" customWidth="1"/>
    <col min="2561" max="2561" width="11" style="37" customWidth="1"/>
    <col min="2562" max="2562" width="11.28515625" style="37" customWidth="1"/>
    <col min="2563" max="2563" width="11.140625" style="37" customWidth="1"/>
    <col min="2564" max="2567" width="10.7109375" style="37" customWidth="1"/>
    <col min="2568" max="2568" width="2.7109375" style="37" customWidth="1"/>
    <col min="2569" max="2576" width="10.7109375" style="37" customWidth="1"/>
    <col min="2577" max="2577" width="10.42578125" style="37" customWidth="1"/>
    <col min="2578" max="2814" width="9.140625" style="37"/>
    <col min="2815" max="2815" width="9.85546875" style="37" customWidth="1"/>
    <col min="2816" max="2816" width="10.85546875" style="37" customWidth="1"/>
    <col min="2817" max="2817" width="11" style="37" customWidth="1"/>
    <col min="2818" max="2818" width="11.28515625" style="37" customWidth="1"/>
    <col min="2819" max="2819" width="11.140625" style="37" customWidth="1"/>
    <col min="2820" max="2823" width="10.7109375" style="37" customWidth="1"/>
    <col min="2824" max="2824" width="2.7109375" style="37" customWidth="1"/>
    <col min="2825" max="2832" width="10.7109375" style="37" customWidth="1"/>
    <col min="2833" max="2833" width="10.42578125" style="37" customWidth="1"/>
    <col min="2834" max="3070" width="9.140625" style="37"/>
    <col min="3071" max="3071" width="9.85546875" style="37" customWidth="1"/>
    <col min="3072" max="3072" width="10.85546875" style="37" customWidth="1"/>
    <col min="3073" max="3073" width="11" style="37" customWidth="1"/>
    <col min="3074" max="3074" width="11.28515625" style="37" customWidth="1"/>
    <col min="3075" max="3075" width="11.140625" style="37" customWidth="1"/>
    <col min="3076" max="3079" width="10.7109375" style="37" customWidth="1"/>
    <col min="3080" max="3080" width="2.7109375" style="37" customWidth="1"/>
    <col min="3081" max="3088" width="10.7109375" style="37" customWidth="1"/>
    <col min="3089" max="3089" width="10.42578125" style="37" customWidth="1"/>
    <col min="3090" max="3326" width="9.140625" style="37"/>
    <col min="3327" max="3327" width="9.85546875" style="37" customWidth="1"/>
    <col min="3328" max="3328" width="10.85546875" style="37" customWidth="1"/>
    <col min="3329" max="3329" width="11" style="37" customWidth="1"/>
    <col min="3330" max="3330" width="11.28515625" style="37" customWidth="1"/>
    <col min="3331" max="3331" width="11.140625" style="37" customWidth="1"/>
    <col min="3332" max="3335" width="10.7109375" style="37" customWidth="1"/>
    <col min="3336" max="3336" width="2.7109375" style="37" customWidth="1"/>
    <col min="3337" max="3344" width="10.7109375" style="37" customWidth="1"/>
    <col min="3345" max="3345" width="10.42578125" style="37" customWidth="1"/>
    <col min="3346" max="3582" width="9.140625" style="37"/>
    <col min="3583" max="3583" width="9.85546875" style="37" customWidth="1"/>
    <col min="3584" max="3584" width="10.85546875" style="37" customWidth="1"/>
    <col min="3585" max="3585" width="11" style="37" customWidth="1"/>
    <col min="3586" max="3586" width="11.28515625" style="37" customWidth="1"/>
    <col min="3587" max="3587" width="11.140625" style="37" customWidth="1"/>
    <col min="3588" max="3591" width="10.7109375" style="37" customWidth="1"/>
    <col min="3592" max="3592" width="2.7109375" style="37" customWidth="1"/>
    <col min="3593" max="3600" width="10.7109375" style="37" customWidth="1"/>
    <col min="3601" max="3601" width="10.42578125" style="37" customWidth="1"/>
    <col min="3602" max="3838" width="9.140625" style="37"/>
    <col min="3839" max="3839" width="9.85546875" style="37" customWidth="1"/>
    <col min="3840" max="3840" width="10.85546875" style="37" customWidth="1"/>
    <col min="3841" max="3841" width="11" style="37" customWidth="1"/>
    <col min="3842" max="3842" width="11.28515625" style="37" customWidth="1"/>
    <col min="3843" max="3843" width="11.140625" style="37" customWidth="1"/>
    <col min="3844" max="3847" width="10.7109375" style="37" customWidth="1"/>
    <col min="3848" max="3848" width="2.7109375" style="37" customWidth="1"/>
    <col min="3849" max="3856" width="10.7109375" style="37" customWidth="1"/>
    <col min="3857" max="3857" width="10.42578125" style="37" customWidth="1"/>
    <col min="3858" max="4094" width="9.140625" style="37"/>
    <col min="4095" max="4095" width="9.85546875" style="37" customWidth="1"/>
    <col min="4096" max="4096" width="10.85546875" style="37" customWidth="1"/>
    <col min="4097" max="4097" width="11" style="37" customWidth="1"/>
    <col min="4098" max="4098" width="11.28515625" style="37" customWidth="1"/>
    <col min="4099" max="4099" width="11.140625" style="37" customWidth="1"/>
    <col min="4100" max="4103" width="10.7109375" style="37" customWidth="1"/>
    <col min="4104" max="4104" width="2.7109375" style="37" customWidth="1"/>
    <col min="4105" max="4112" width="10.7109375" style="37" customWidth="1"/>
    <col min="4113" max="4113" width="10.42578125" style="37" customWidth="1"/>
    <col min="4114" max="4350" width="9.140625" style="37"/>
    <col min="4351" max="4351" width="9.85546875" style="37" customWidth="1"/>
    <col min="4352" max="4352" width="10.85546875" style="37" customWidth="1"/>
    <col min="4353" max="4353" width="11" style="37" customWidth="1"/>
    <col min="4354" max="4354" width="11.28515625" style="37" customWidth="1"/>
    <col min="4355" max="4355" width="11.140625" style="37" customWidth="1"/>
    <col min="4356" max="4359" width="10.7109375" style="37" customWidth="1"/>
    <col min="4360" max="4360" width="2.7109375" style="37" customWidth="1"/>
    <col min="4361" max="4368" width="10.7109375" style="37" customWidth="1"/>
    <col min="4369" max="4369" width="10.42578125" style="37" customWidth="1"/>
    <col min="4370" max="4606" width="9.140625" style="37"/>
    <col min="4607" max="4607" width="9.85546875" style="37" customWidth="1"/>
    <col min="4608" max="4608" width="10.85546875" style="37" customWidth="1"/>
    <col min="4609" max="4609" width="11" style="37" customWidth="1"/>
    <col min="4610" max="4610" width="11.28515625" style="37" customWidth="1"/>
    <col min="4611" max="4611" width="11.140625" style="37" customWidth="1"/>
    <col min="4612" max="4615" width="10.7109375" style="37" customWidth="1"/>
    <col min="4616" max="4616" width="2.7109375" style="37" customWidth="1"/>
    <col min="4617" max="4624" width="10.7109375" style="37" customWidth="1"/>
    <col min="4625" max="4625" width="10.42578125" style="37" customWidth="1"/>
    <col min="4626" max="4862" width="9.140625" style="37"/>
    <col min="4863" max="4863" width="9.85546875" style="37" customWidth="1"/>
    <col min="4864" max="4864" width="10.85546875" style="37" customWidth="1"/>
    <col min="4865" max="4865" width="11" style="37" customWidth="1"/>
    <col min="4866" max="4866" width="11.28515625" style="37" customWidth="1"/>
    <col min="4867" max="4867" width="11.140625" style="37" customWidth="1"/>
    <col min="4868" max="4871" width="10.7109375" style="37" customWidth="1"/>
    <col min="4872" max="4872" width="2.7109375" style="37" customWidth="1"/>
    <col min="4873" max="4880" width="10.7109375" style="37" customWidth="1"/>
    <col min="4881" max="4881" width="10.42578125" style="37" customWidth="1"/>
    <col min="4882" max="5118" width="9.140625" style="37"/>
    <col min="5119" max="5119" width="9.85546875" style="37" customWidth="1"/>
    <col min="5120" max="5120" width="10.85546875" style="37" customWidth="1"/>
    <col min="5121" max="5121" width="11" style="37" customWidth="1"/>
    <col min="5122" max="5122" width="11.28515625" style="37" customWidth="1"/>
    <col min="5123" max="5123" width="11.140625" style="37" customWidth="1"/>
    <col min="5124" max="5127" width="10.7109375" style="37" customWidth="1"/>
    <col min="5128" max="5128" width="2.7109375" style="37" customWidth="1"/>
    <col min="5129" max="5136" width="10.7109375" style="37" customWidth="1"/>
    <col min="5137" max="5137" width="10.42578125" style="37" customWidth="1"/>
    <col min="5138" max="5374" width="9.140625" style="37"/>
    <col min="5375" max="5375" width="9.85546875" style="37" customWidth="1"/>
    <col min="5376" max="5376" width="10.85546875" style="37" customWidth="1"/>
    <col min="5377" max="5377" width="11" style="37" customWidth="1"/>
    <col min="5378" max="5378" width="11.28515625" style="37" customWidth="1"/>
    <col min="5379" max="5379" width="11.140625" style="37" customWidth="1"/>
    <col min="5380" max="5383" width="10.7109375" style="37" customWidth="1"/>
    <col min="5384" max="5384" width="2.7109375" style="37" customWidth="1"/>
    <col min="5385" max="5392" width="10.7109375" style="37" customWidth="1"/>
    <col min="5393" max="5393" width="10.42578125" style="37" customWidth="1"/>
    <col min="5394" max="5630" width="9.140625" style="37"/>
    <col min="5631" max="5631" width="9.85546875" style="37" customWidth="1"/>
    <col min="5632" max="5632" width="10.85546875" style="37" customWidth="1"/>
    <col min="5633" max="5633" width="11" style="37" customWidth="1"/>
    <col min="5634" max="5634" width="11.28515625" style="37" customWidth="1"/>
    <col min="5635" max="5635" width="11.140625" style="37" customWidth="1"/>
    <col min="5636" max="5639" width="10.7109375" style="37" customWidth="1"/>
    <col min="5640" max="5640" width="2.7109375" style="37" customWidth="1"/>
    <col min="5641" max="5648" width="10.7109375" style="37" customWidth="1"/>
    <col min="5649" max="5649" width="10.42578125" style="37" customWidth="1"/>
    <col min="5650" max="5886" width="9.140625" style="37"/>
    <col min="5887" max="5887" width="9.85546875" style="37" customWidth="1"/>
    <col min="5888" max="5888" width="10.85546875" style="37" customWidth="1"/>
    <col min="5889" max="5889" width="11" style="37" customWidth="1"/>
    <col min="5890" max="5890" width="11.28515625" style="37" customWidth="1"/>
    <col min="5891" max="5891" width="11.140625" style="37" customWidth="1"/>
    <col min="5892" max="5895" width="10.7109375" style="37" customWidth="1"/>
    <col min="5896" max="5896" width="2.7109375" style="37" customWidth="1"/>
    <col min="5897" max="5904" width="10.7109375" style="37" customWidth="1"/>
    <col min="5905" max="5905" width="10.42578125" style="37" customWidth="1"/>
    <col min="5906" max="6142" width="9.140625" style="37"/>
    <col min="6143" max="6143" width="9.85546875" style="37" customWidth="1"/>
    <col min="6144" max="6144" width="10.85546875" style="37" customWidth="1"/>
    <col min="6145" max="6145" width="11" style="37" customWidth="1"/>
    <col min="6146" max="6146" width="11.28515625" style="37" customWidth="1"/>
    <col min="6147" max="6147" width="11.140625" style="37" customWidth="1"/>
    <col min="6148" max="6151" width="10.7109375" style="37" customWidth="1"/>
    <col min="6152" max="6152" width="2.7109375" style="37" customWidth="1"/>
    <col min="6153" max="6160" width="10.7109375" style="37" customWidth="1"/>
    <col min="6161" max="6161" width="10.42578125" style="37" customWidth="1"/>
    <col min="6162" max="6398" width="9.140625" style="37"/>
    <col min="6399" max="6399" width="9.85546875" style="37" customWidth="1"/>
    <col min="6400" max="6400" width="10.85546875" style="37" customWidth="1"/>
    <col min="6401" max="6401" width="11" style="37" customWidth="1"/>
    <col min="6402" max="6402" width="11.28515625" style="37" customWidth="1"/>
    <col min="6403" max="6403" width="11.140625" style="37" customWidth="1"/>
    <col min="6404" max="6407" width="10.7109375" style="37" customWidth="1"/>
    <col min="6408" max="6408" width="2.7109375" style="37" customWidth="1"/>
    <col min="6409" max="6416" width="10.7109375" style="37" customWidth="1"/>
    <col min="6417" max="6417" width="10.42578125" style="37" customWidth="1"/>
    <col min="6418" max="6654" width="9.140625" style="37"/>
    <col min="6655" max="6655" width="9.85546875" style="37" customWidth="1"/>
    <col min="6656" max="6656" width="10.85546875" style="37" customWidth="1"/>
    <col min="6657" max="6657" width="11" style="37" customWidth="1"/>
    <col min="6658" max="6658" width="11.28515625" style="37" customWidth="1"/>
    <col min="6659" max="6659" width="11.140625" style="37" customWidth="1"/>
    <col min="6660" max="6663" width="10.7109375" style="37" customWidth="1"/>
    <col min="6664" max="6664" width="2.7109375" style="37" customWidth="1"/>
    <col min="6665" max="6672" width="10.7109375" style="37" customWidth="1"/>
    <col min="6673" max="6673" width="10.42578125" style="37" customWidth="1"/>
    <col min="6674" max="6910" width="9.140625" style="37"/>
    <col min="6911" max="6911" width="9.85546875" style="37" customWidth="1"/>
    <col min="6912" max="6912" width="10.85546875" style="37" customWidth="1"/>
    <col min="6913" max="6913" width="11" style="37" customWidth="1"/>
    <col min="6914" max="6914" width="11.28515625" style="37" customWidth="1"/>
    <col min="6915" max="6915" width="11.140625" style="37" customWidth="1"/>
    <col min="6916" max="6919" width="10.7109375" style="37" customWidth="1"/>
    <col min="6920" max="6920" width="2.7109375" style="37" customWidth="1"/>
    <col min="6921" max="6928" width="10.7109375" style="37" customWidth="1"/>
    <col min="6929" max="6929" width="10.42578125" style="37" customWidth="1"/>
    <col min="6930" max="7166" width="9.140625" style="37"/>
    <col min="7167" max="7167" width="9.85546875" style="37" customWidth="1"/>
    <col min="7168" max="7168" width="10.85546875" style="37" customWidth="1"/>
    <col min="7169" max="7169" width="11" style="37" customWidth="1"/>
    <col min="7170" max="7170" width="11.28515625" style="37" customWidth="1"/>
    <col min="7171" max="7171" width="11.140625" style="37" customWidth="1"/>
    <col min="7172" max="7175" width="10.7109375" style="37" customWidth="1"/>
    <col min="7176" max="7176" width="2.7109375" style="37" customWidth="1"/>
    <col min="7177" max="7184" width="10.7109375" style="37" customWidth="1"/>
    <col min="7185" max="7185" width="10.42578125" style="37" customWidth="1"/>
    <col min="7186" max="7422" width="9.140625" style="37"/>
    <col min="7423" max="7423" width="9.85546875" style="37" customWidth="1"/>
    <col min="7424" max="7424" width="10.85546875" style="37" customWidth="1"/>
    <col min="7425" max="7425" width="11" style="37" customWidth="1"/>
    <col min="7426" max="7426" width="11.28515625" style="37" customWidth="1"/>
    <col min="7427" max="7427" width="11.140625" style="37" customWidth="1"/>
    <col min="7428" max="7431" width="10.7109375" style="37" customWidth="1"/>
    <col min="7432" max="7432" width="2.7109375" style="37" customWidth="1"/>
    <col min="7433" max="7440" width="10.7109375" style="37" customWidth="1"/>
    <col min="7441" max="7441" width="10.42578125" style="37" customWidth="1"/>
    <col min="7442" max="7678" width="9.140625" style="37"/>
    <col min="7679" max="7679" width="9.85546875" style="37" customWidth="1"/>
    <col min="7680" max="7680" width="10.85546875" style="37" customWidth="1"/>
    <col min="7681" max="7681" width="11" style="37" customWidth="1"/>
    <col min="7682" max="7682" width="11.28515625" style="37" customWidth="1"/>
    <col min="7683" max="7683" width="11.140625" style="37" customWidth="1"/>
    <col min="7684" max="7687" width="10.7109375" style="37" customWidth="1"/>
    <col min="7688" max="7688" width="2.7109375" style="37" customWidth="1"/>
    <col min="7689" max="7696" width="10.7109375" style="37" customWidth="1"/>
    <col min="7697" max="7697" width="10.42578125" style="37" customWidth="1"/>
    <col min="7698" max="7934" width="9.140625" style="37"/>
    <col min="7935" max="7935" width="9.85546875" style="37" customWidth="1"/>
    <col min="7936" max="7936" width="10.85546875" style="37" customWidth="1"/>
    <col min="7937" max="7937" width="11" style="37" customWidth="1"/>
    <col min="7938" max="7938" width="11.28515625" style="37" customWidth="1"/>
    <col min="7939" max="7939" width="11.140625" style="37" customWidth="1"/>
    <col min="7940" max="7943" width="10.7109375" style="37" customWidth="1"/>
    <col min="7944" max="7944" width="2.7109375" style="37" customWidth="1"/>
    <col min="7945" max="7952" width="10.7109375" style="37" customWidth="1"/>
    <col min="7953" max="7953" width="10.42578125" style="37" customWidth="1"/>
    <col min="7954" max="8190" width="9.140625" style="37"/>
    <col min="8191" max="8191" width="9.85546875" style="37" customWidth="1"/>
    <col min="8192" max="8192" width="10.85546875" style="37" customWidth="1"/>
    <col min="8193" max="8193" width="11" style="37" customWidth="1"/>
    <col min="8194" max="8194" width="11.28515625" style="37" customWidth="1"/>
    <col min="8195" max="8195" width="11.140625" style="37" customWidth="1"/>
    <col min="8196" max="8199" width="10.7109375" style="37" customWidth="1"/>
    <col min="8200" max="8200" width="2.7109375" style="37" customWidth="1"/>
    <col min="8201" max="8208" width="10.7109375" style="37" customWidth="1"/>
    <col min="8209" max="8209" width="10.42578125" style="37" customWidth="1"/>
    <col min="8210" max="8446" width="9.140625" style="37"/>
    <col min="8447" max="8447" width="9.85546875" style="37" customWidth="1"/>
    <col min="8448" max="8448" width="10.85546875" style="37" customWidth="1"/>
    <col min="8449" max="8449" width="11" style="37" customWidth="1"/>
    <col min="8450" max="8450" width="11.28515625" style="37" customWidth="1"/>
    <col min="8451" max="8451" width="11.140625" style="37" customWidth="1"/>
    <col min="8452" max="8455" width="10.7109375" style="37" customWidth="1"/>
    <col min="8456" max="8456" width="2.7109375" style="37" customWidth="1"/>
    <col min="8457" max="8464" width="10.7109375" style="37" customWidth="1"/>
    <col min="8465" max="8465" width="10.42578125" style="37" customWidth="1"/>
    <col min="8466" max="8702" width="9.140625" style="37"/>
    <col min="8703" max="8703" width="9.85546875" style="37" customWidth="1"/>
    <col min="8704" max="8704" width="10.85546875" style="37" customWidth="1"/>
    <col min="8705" max="8705" width="11" style="37" customWidth="1"/>
    <col min="8706" max="8706" width="11.28515625" style="37" customWidth="1"/>
    <col min="8707" max="8707" width="11.140625" style="37" customWidth="1"/>
    <col min="8708" max="8711" width="10.7109375" style="37" customWidth="1"/>
    <col min="8712" max="8712" width="2.7109375" style="37" customWidth="1"/>
    <col min="8713" max="8720" width="10.7109375" style="37" customWidth="1"/>
    <col min="8721" max="8721" width="10.42578125" style="37" customWidth="1"/>
    <col min="8722" max="8958" width="9.140625" style="37"/>
    <col min="8959" max="8959" width="9.85546875" style="37" customWidth="1"/>
    <col min="8960" max="8960" width="10.85546875" style="37" customWidth="1"/>
    <col min="8961" max="8961" width="11" style="37" customWidth="1"/>
    <col min="8962" max="8962" width="11.28515625" style="37" customWidth="1"/>
    <col min="8963" max="8963" width="11.140625" style="37" customWidth="1"/>
    <col min="8964" max="8967" width="10.7109375" style="37" customWidth="1"/>
    <col min="8968" max="8968" width="2.7109375" style="37" customWidth="1"/>
    <col min="8969" max="8976" width="10.7109375" style="37" customWidth="1"/>
    <col min="8977" max="8977" width="10.42578125" style="37" customWidth="1"/>
    <col min="8978" max="9214" width="9.140625" style="37"/>
    <col min="9215" max="9215" width="9.85546875" style="37" customWidth="1"/>
    <col min="9216" max="9216" width="10.85546875" style="37" customWidth="1"/>
    <col min="9217" max="9217" width="11" style="37" customWidth="1"/>
    <col min="9218" max="9218" width="11.28515625" style="37" customWidth="1"/>
    <col min="9219" max="9219" width="11.140625" style="37" customWidth="1"/>
    <col min="9220" max="9223" width="10.7109375" style="37" customWidth="1"/>
    <col min="9224" max="9224" width="2.7109375" style="37" customWidth="1"/>
    <col min="9225" max="9232" width="10.7109375" style="37" customWidth="1"/>
    <col min="9233" max="9233" width="10.42578125" style="37" customWidth="1"/>
    <col min="9234" max="9470" width="9.140625" style="37"/>
    <col min="9471" max="9471" width="9.85546875" style="37" customWidth="1"/>
    <col min="9472" max="9472" width="10.85546875" style="37" customWidth="1"/>
    <col min="9473" max="9473" width="11" style="37" customWidth="1"/>
    <col min="9474" max="9474" width="11.28515625" style="37" customWidth="1"/>
    <col min="9475" max="9475" width="11.140625" style="37" customWidth="1"/>
    <col min="9476" max="9479" width="10.7109375" style="37" customWidth="1"/>
    <col min="9480" max="9480" width="2.7109375" style="37" customWidth="1"/>
    <col min="9481" max="9488" width="10.7109375" style="37" customWidth="1"/>
    <col min="9489" max="9489" width="10.42578125" style="37" customWidth="1"/>
    <col min="9490" max="9726" width="9.140625" style="37"/>
    <col min="9727" max="9727" width="9.85546875" style="37" customWidth="1"/>
    <col min="9728" max="9728" width="10.85546875" style="37" customWidth="1"/>
    <col min="9729" max="9729" width="11" style="37" customWidth="1"/>
    <col min="9730" max="9730" width="11.28515625" style="37" customWidth="1"/>
    <col min="9731" max="9731" width="11.140625" style="37" customWidth="1"/>
    <col min="9732" max="9735" width="10.7109375" style="37" customWidth="1"/>
    <col min="9736" max="9736" width="2.7109375" style="37" customWidth="1"/>
    <col min="9737" max="9744" width="10.7109375" style="37" customWidth="1"/>
    <col min="9745" max="9745" width="10.42578125" style="37" customWidth="1"/>
    <col min="9746" max="9982" width="9.140625" style="37"/>
    <col min="9983" max="9983" width="9.85546875" style="37" customWidth="1"/>
    <col min="9984" max="9984" width="10.85546875" style="37" customWidth="1"/>
    <col min="9985" max="9985" width="11" style="37" customWidth="1"/>
    <col min="9986" max="9986" width="11.28515625" style="37" customWidth="1"/>
    <col min="9987" max="9987" width="11.140625" style="37" customWidth="1"/>
    <col min="9988" max="9991" width="10.7109375" style="37" customWidth="1"/>
    <col min="9992" max="9992" width="2.7109375" style="37" customWidth="1"/>
    <col min="9993" max="10000" width="10.7109375" style="37" customWidth="1"/>
    <col min="10001" max="10001" width="10.42578125" style="37" customWidth="1"/>
    <col min="10002" max="10238" width="9.140625" style="37"/>
    <col min="10239" max="10239" width="9.85546875" style="37" customWidth="1"/>
    <col min="10240" max="10240" width="10.85546875" style="37" customWidth="1"/>
    <col min="10241" max="10241" width="11" style="37" customWidth="1"/>
    <col min="10242" max="10242" width="11.28515625" style="37" customWidth="1"/>
    <col min="10243" max="10243" width="11.140625" style="37" customWidth="1"/>
    <col min="10244" max="10247" width="10.7109375" style="37" customWidth="1"/>
    <col min="10248" max="10248" width="2.7109375" style="37" customWidth="1"/>
    <col min="10249" max="10256" width="10.7109375" style="37" customWidth="1"/>
    <col min="10257" max="10257" width="10.42578125" style="37" customWidth="1"/>
    <col min="10258" max="10494" width="9.140625" style="37"/>
    <col min="10495" max="10495" width="9.85546875" style="37" customWidth="1"/>
    <col min="10496" max="10496" width="10.85546875" style="37" customWidth="1"/>
    <col min="10497" max="10497" width="11" style="37" customWidth="1"/>
    <col min="10498" max="10498" width="11.28515625" style="37" customWidth="1"/>
    <col min="10499" max="10499" width="11.140625" style="37" customWidth="1"/>
    <col min="10500" max="10503" width="10.7109375" style="37" customWidth="1"/>
    <col min="10504" max="10504" width="2.7109375" style="37" customWidth="1"/>
    <col min="10505" max="10512" width="10.7109375" style="37" customWidth="1"/>
    <col min="10513" max="10513" width="10.42578125" style="37" customWidth="1"/>
    <col min="10514" max="10750" width="9.140625" style="37"/>
    <col min="10751" max="10751" width="9.85546875" style="37" customWidth="1"/>
    <col min="10752" max="10752" width="10.85546875" style="37" customWidth="1"/>
    <col min="10753" max="10753" width="11" style="37" customWidth="1"/>
    <col min="10754" max="10754" width="11.28515625" style="37" customWidth="1"/>
    <col min="10755" max="10755" width="11.140625" style="37" customWidth="1"/>
    <col min="10756" max="10759" width="10.7109375" style="37" customWidth="1"/>
    <col min="10760" max="10760" width="2.7109375" style="37" customWidth="1"/>
    <col min="10761" max="10768" width="10.7109375" style="37" customWidth="1"/>
    <col min="10769" max="10769" width="10.42578125" style="37" customWidth="1"/>
    <col min="10770" max="11006" width="9.140625" style="37"/>
    <col min="11007" max="11007" width="9.85546875" style="37" customWidth="1"/>
    <col min="11008" max="11008" width="10.85546875" style="37" customWidth="1"/>
    <col min="11009" max="11009" width="11" style="37" customWidth="1"/>
    <col min="11010" max="11010" width="11.28515625" style="37" customWidth="1"/>
    <col min="11011" max="11011" width="11.140625" style="37" customWidth="1"/>
    <col min="11012" max="11015" width="10.7109375" style="37" customWidth="1"/>
    <col min="11016" max="11016" width="2.7109375" style="37" customWidth="1"/>
    <col min="11017" max="11024" width="10.7109375" style="37" customWidth="1"/>
    <col min="11025" max="11025" width="10.42578125" style="37" customWidth="1"/>
    <col min="11026" max="11262" width="9.140625" style="37"/>
    <col min="11263" max="11263" width="9.85546875" style="37" customWidth="1"/>
    <col min="11264" max="11264" width="10.85546875" style="37" customWidth="1"/>
    <col min="11265" max="11265" width="11" style="37" customWidth="1"/>
    <col min="11266" max="11266" width="11.28515625" style="37" customWidth="1"/>
    <col min="11267" max="11267" width="11.140625" style="37" customWidth="1"/>
    <col min="11268" max="11271" width="10.7109375" style="37" customWidth="1"/>
    <col min="11272" max="11272" width="2.7109375" style="37" customWidth="1"/>
    <col min="11273" max="11280" width="10.7109375" style="37" customWidth="1"/>
    <col min="11281" max="11281" width="10.42578125" style="37" customWidth="1"/>
    <col min="11282" max="11518" width="9.140625" style="37"/>
    <col min="11519" max="11519" width="9.85546875" style="37" customWidth="1"/>
    <col min="11520" max="11520" width="10.85546875" style="37" customWidth="1"/>
    <col min="11521" max="11521" width="11" style="37" customWidth="1"/>
    <col min="11522" max="11522" width="11.28515625" style="37" customWidth="1"/>
    <col min="11523" max="11523" width="11.140625" style="37" customWidth="1"/>
    <col min="11524" max="11527" width="10.7109375" style="37" customWidth="1"/>
    <col min="11528" max="11528" width="2.7109375" style="37" customWidth="1"/>
    <col min="11529" max="11536" width="10.7109375" style="37" customWidth="1"/>
    <col min="11537" max="11537" width="10.42578125" style="37" customWidth="1"/>
    <col min="11538" max="11774" width="9.140625" style="37"/>
    <col min="11775" max="11775" width="9.85546875" style="37" customWidth="1"/>
    <col min="11776" max="11776" width="10.85546875" style="37" customWidth="1"/>
    <col min="11777" max="11777" width="11" style="37" customWidth="1"/>
    <col min="11778" max="11778" width="11.28515625" style="37" customWidth="1"/>
    <col min="11779" max="11779" width="11.140625" style="37" customWidth="1"/>
    <col min="11780" max="11783" width="10.7109375" style="37" customWidth="1"/>
    <col min="11784" max="11784" width="2.7109375" style="37" customWidth="1"/>
    <col min="11785" max="11792" width="10.7109375" style="37" customWidth="1"/>
    <col min="11793" max="11793" width="10.42578125" style="37" customWidth="1"/>
    <col min="11794" max="12030" width="9.140625" style="37"/>
    <col min="12031" max="12031" width="9.85546875" style="37" customWidth="1"/>
    <col min="12032" max="12032" width="10.85546875" style="37" customWidth="1"/>
    <col min="12033" max="12033" width="11" style="37" customWidth="1"/>
    <col min="12034" max="12034" width="11.28515625" style="37" customWidth="1"/>
    <col min="12035" max="12035" width="11.140625" style="37" customWidth="1"/>
    <col min="12036" max="12039" width="10.7109375" style="37" customWidth="1"/>
    <col min="12040" max="12040" width="2.7109375" style="37" customWidth="1"/>
    <col min="12041" max="12048" width="10.7109375" style="37" customWidth="1"/>
    <col min="12049" max="12049" width="10.42578125" style="37" customWidth="1"/>
    <col min="12050" max="12286" width="9.140625" style="37"/>
    <col min="12287" max="12287" width="9.85546875" style="37" customWidth="1"/>
    <col min="12288" max="12288" width="10.85546875" style="37" customWidth="1"/>
    <col min="12289" max="12289" width="11" style="37" customWidth="1"/>
    <col min="12290" max="12290" width="11.28515625" style="37" customWidth="1"/>
    <col min="12291" max="12291" width="11.140625" style="37" customWidth="1"/>
    <col min="12292" max="12295" width="10.7109375" style="37" customWidth="1"/>
    <col min="12296" max="12296" width="2.7109375" style="37" customWidth="1"/>
    <col min="12297" max="12304" width="10.7109375" style="37" customWidth="1"/>
    <col min="12305" max="12305" width="10.42578125" style="37" customWidth="1"/>
    <col min="12306" max="12542" width="9.140625" style="37"/>
    <col min="12543" max="12543" width="9.85546875" style="37" customWidth="1"/>
    <col min="12544" max="12544" width="10.85546875" style="37" customWidth="1"/>
    <col min="12545" max="12545" width="11" style="37" customWidth="1"/>
    <col min="12546" max="12546" width="11.28515625" style="37" customWidth="1"/>
    <col min="12547" max="12547" width="11.140625" style="37" customWidth="1"/>
    <col min="12548" max="12551" width="10.7109375" style="37" customWidth="1"/>
    <col min="12552" max="12552" width="2.7109375" style="37" customWidth="1"/>
    <col min="12553" max="12560" width="10.7109375" style="37" customWidth="1"/>
    <col min="12561" max="12561" width="10.42578125" style="37" customWidth="1"/>
    <col min="12562" max="12798" width="9.140625" style="37"/>
    <col min="12799" max="12799" width="9.85546875" style="37" customWidth="1"/>
    <col min="12800" max="12800" width="10.85546875" style="37" customWidth="1"/>
    <col min="12801" max="12801" width="11" style="37" customWidth="1"/>
    <col min="12802" max="12802" width="11.28515625" style="37" customWidth="1"/>
    <col min="12803" max="12803" width="11.140625" style="37" customWidth="1"/>
    <col min="12804" max="12807" width="10.7109375" style="37" customWidth="1"/>
    <col min="12808" max="12808" width="2.7109375" style="37" customWidth="1"/>
    <col min="12809" max="12816" width="10.7109375" style="37" customWidth="1"/>
    <col min="12817" max="12817" width="10.42578125" style="37" customWidth="1"/>
    <col min="12818" max="13054" width="9.140625" style="37"/>
    <col min="13055" max="13055" width="9.85546875" style="37" customWidth="1"/>
    <col min="13056" max="13056" width="10.85546875" style="37" customWidth="1"/>
    <col min="13057" max="13057" width="11" style="37" customWidth="1"/>
    <col min="13058" max="13058" width="11.28515625" style="37" customWidth="1"/>
    <col min="13059" max="13059" width="11.140625" style="37" customWidth="1"/>
    <col min="13060" max="13063" width="10.7109375" style="37" customWidth="1"/>
    <col min="13064" max="13064" width="2.7109375" style="37" customWidth="1"/>
    <col min="13065" max="13072" width="10.7109375" style="37" customWidth="1"/>
    <col min="13073" max="13073" width="10.42578125" style="37" customWidth="1"/>
    <col min="13074" max="13310" width="9.140625" style="37"/>
    <col min="13311" max="13311" width="9.85546875" style="37" customWidth="1"/>
    <col min="13312" max="13312" width="10.85546875" style="37" customWidth="1"/>
    <col min="13313" max="13313" width="11" style="37" customWidth="1"/>
    <col min="13314" max="13314" width="11.28515625" style="37" customWidth="1"/>
    <col min="13315" max="13315" width="11.140625" style="37" customWidth="1"/>
    <col min="13316" max="13319" width="10.7109375" style="37" customWidth="1"/>
    <col min="13320" max="13320" width="2.7109375" style="37" customWidth="1"/>
    <col min="13321" max="13328" width="10.7109375" style="37" customWidth="1"/>
    <col min="13329" max="13329" width="10.42578125" style="37" customWidth="1"/>
    <col min="13330" max="13566" width="9.140625" style="37"/>
    <col min="13567" max="13567" width="9.85546875" style="37" customWidth="1"/>
    <col min="13568" max="13568" width="10.85546875" style="37" customWidth="1"/>
    <col min="13569" max="13569" width="11" style="37" customWidth="1"/>
    <col min="13570" max="13570" width="11.28515625" style="37" customWidth="1"/>
    <col min="13571" max="13571" width="11.140625" style="37" customWidth="1"/>
    <col min="13572" max="13575" width="10.7109375" style="37" customWidth="1"/>
    <col min="13576" max="13576" width="2.7109375" style="37" customWidth="1"/>
    <col min="13577" max="13584" width="10.7109375" style="37" customWidth="1"/>
    <col min="13585" max="13585" width="10.42578125" style="37" customWidth="1"/>
    <col min="13586" max="13822" width="9.140625" style="37"/>
    <col min="13823" max="13823" width="9.85546875" style="37" customWidth="1"/>
    <col min="13824" max="13824" width="10.85546875" style="37" customWidth="1"/>
    <col min="13825" max="13825" width="11" style="37" customWidth="1"/>
    <col min="13826" max="13826" width="11.28515625" style="37" customWidth="1"/>
    <col min="13827" max="13827" width="11.140625" style="37" customWidth="1"/>
    <col min="13828" max="13831" width="10.7109375" style="37" customWidth="1"/>
    <col min="13832" max="13832" width="2.7109375" style="37" customWidth="1"/>
    <col min="13833" max="13840" width="10.7109375" style="37" customWidth="1"/>
    <col min="13841" max="13841" width="10.42578125" style="37" customWidth="1"/>
    <col min="13842" max="14078" width="9.140625" style="37"/>
    <col min="14079" max="14079" width="9.85546875" style="37" customWidth="1"/>
    <col min="14080" max="14080" width="10.85546875" style="37" customWidth="1"/>
    <col min="14081" max="14081" width="11" style="37" customWidth="1"/>
    <col min="14082" max="14082" width="11.28515625" style="37" customWidth="1"/>
    <col min="14083" max="14083" width="11.140625" style="37" customWidth="1"/>
    <col min="14084" max="14087" width="10.7109375" style="37" customWidth="1"/>
    <col min="14088" max="14088" width="2.7109375" style="37" customWidth="1"/>
    <col min="14089" max="14096" width="10.7109375" style="37" customWidth="1"/>
    <col min="14097" max="14097" width="10.42578125" style="37" customWidth="1"/>
    <col min="14098" max="14334" width="9.140625" style="37"/>
    <col min="14335" max="14335" width="9.85546875" style="37" customWidth="1"/>
    <col min="14336" max="14336" width="10.85546875" style="37" customWidth="1"/>
    <col min="14337" max="14337" width="11" style="37" customWidth="1"/>
    <col min="14338" max="14338" width="11.28515625" style="37" customWidth="1"/>
    <col min="14339" max="14339" width="11.140625" style="37" customWidth="1"/>
    <col min="14340" max="14343" width="10.7109375" style="37" customWidth="1"/>
    <col min="14344" max="14344" width="2.7109375" style="37" customWidth="1"/>
    <col min="14345" max="14352" width="10.7109375" style="37" customWidth="1"/>
    <col min="14353" max="14353" width="10.42578125" style="37" customWidth="1"/>
    <col min="14354" max="14590" width="9.140625" style="37"/>
    <col min="14591" max="14591" width="9.85546875" style="37" customWidth="1"/>
    <col min="14592" max="14592" width="10.85546875" style="37" customWidth="1"/>
    <col min="14593" max="14593" width="11" style="37" customWidth="1"/>
    <col min="14594" max="14594" width="11.28515625" style="37" customWidth="1"/>
    <col min="14595" max="14595" width="11.140625" style="37" customWidth="1"/>
    <col min="14596" max="14599" width="10.7109375" style="37" customWidth="1"/>
    <col min="14600" max="14600" width="2.7109375" style="37" customWidth="1"/>
    <col min="14601" max="14608" width="10.7109375" style="37" customWidth="1"/>
    <col min="14609" max="14609" width="10.42578125" style="37" customWidth="1"/>
    <col min="14610" max="14846" width="9.140625" style="37"/>
    <col min="14847" max="14847" width="9.85546875" style="37" customWidth="1"/>
    <col min="14848" max="14848" width="10.85546875" style="37" customWidth="1"/>
    <col min="14849" max="14849" width="11" style="37" customWidth="1"/>
    <col min="14850" max="14850" width="11.28515625" style="37" customWidth="1"/>
    <col min="14851" max="14851" width="11.140625" style="37" customWidth="1"/>
    <col min="14852" max="14855" width="10.7109375" style="37" customWidth="1"/>
    <col min="14856" max="14856" width="2.7109375" style="37" customWidth="1"/>
    <col min="14857" max="14864" width="10.7109375" style="37" customWidth="1"/>
    <col min="14865" max="14865" width="10.42578125" style="37" customWidth="1"/>
    <col min="14866" max="15102" width="9.140625" style="37"/>
    <col min="15103" max="15103" width="9.85546875" style="37" customWidth="1"/>
    <col min="15104" max="15104" width="10.85546875" style="37" customWidth="1"/>
    <col min="15105" max="15105" width="11" style="37" customWidth="1"/>
    <col min="15106" max="15106" width="11.28515625" style="37" customWidth="1"/>
    <col min="15107" max="15107" width="11.140625" style="37" customWidth="1"/>
    <col min="15108" max="15111" width="10.7109375" style="37" customWidth="1"/>
    <col min="15112" max="15112" width="2.7109375" style="37" customWidth="1"/>
    <col min="15113" max="15120" width="10.7109375" style="37" customWidth="1"/>
    <col min="15121" max="15121" width="10.42578125" style="37" customWidth="1"/>
    <col min="15122" max="15358" width="9.140625" style="37"/>
    <col min="15359" max="15359" width="9.85546875" style="37" customWidth="1"/>
    <col min="15360" max="15360" width="10.85546875" style="37" customWidth="1"/>
    <col min="15361" max="15361" width="11" style="37" customWidth="1"/>
    <col min="15362" max="15362" width="11.28515625" style="37" customWidth="1"/>
    <col min="15363" max="15363" width="11.140625" style="37" customWidth="1"/>
    <col min="15364" max="15367" width="10.7109375" style="37" customWidth="1"/>
    <col min="15368" max="15368" width="2.7109375" style="37" customWidth="1"/>
    <col min="15369" max="15376" width="10.7109375" style="37" customWidth="1"/>
    <col min="15377" max="15377" width="10.42578125" style="37" customWidth="1"/>
    <col min="15378" max="15614" width="9.140625" style="37"/>
    <col min="15615" max="15615" width="9.85546875" style="37" customWidth="1"/>
    <col min="15616" max="15616" width="10.85546875" style="37" customWidth="1"/>
    <col min="15617" max="15617" width="11" style="37" customWidth="1"/>
    <col min="15618" max="15618" width="11.28515625" style="37" customWidth="1"/>
    <col min="15619" max="15619" width="11.140625" style="37" customWidth="1"/>
    <col min="15620" max="15623" width="10.7109375" style="37" customWidth="1"/>
    <col min="15624" max="15624" width="2.7109375" style="37" customWidth="1"/>
    <col min="15625" max="15632" width="10.7109375" style="37" customWidth="1"/>
    <col min="15633" max="15633" width="10.42578125" style="37" customWidth="1"/>
    <col min="15634" max="15870" width="9.140625" style="37"/>
    <col min="15871" max="15871" width="9.85546875" style="37" customWidth="1"/>
    <col min="15872" max="15872" width="10.85546875" style="37" customWidth="1"/>
    <col min="15873" max="15873" width="11" style="37" customWidth="1"/>
    <col min="15874" max="15874" width="11.28515625" style="37" customWidth="1"/>
    <col min="15875" max="15875" width="11.140625" style="37" customWidth="1"/>
    <col min="15876" max="15879" width="10.7109375" style="37" customWidth="1"/>
    <col min="15880" max="15880" width="2.7109375" style="37" customWidth="1"/>
    <col min="15881" max="15888" width="10.7109375" style="37" customWidth="1"/>
    <col min="15889" max="15889" width="10.42578125" style="37" customWidth="1"/>
    <col min="15890" max="16126" width="9.140625" style="37"/>
    <col min="16127" max="16127" width="9.85546875" style="37" customWidth="1"/>
    <col min="16128" max="16128" width="10.85546875" style="37" customWidth="1"/>
    <col min="16129" max="16129" width="11" style="37" customWidth="1"/>
    <col min="16130" max="16130" width="11.28515625" style="37" customWidth="1"/>
    <col min="16131" max="16131" width="11.140625" style="37" customWidth="1"/>
    <col min="16132" max="16135" width="10.7109375" style="37" customWidth="1"/>
    <col min="16136" max="16136" width="2.7109375" style="37" customWidth="1"/>
    <col min="16137" max="16144" width="10.7109375" style="37" customWidth="1"/>
    <col min="16145" max="16145" width="10.42578125" style="37" customWidth="1"/>
    <col min="16146" max="16384" width="9.140625" style="37"/>
  </cols>
  <sheetData>
    <row r="1" spans="1:34" ht="24.95" customHeight="1">
      <c r="A1" s="497" t="s">
        <v>211</v>
      </c>
      <c r="B1" s="497"/>
      <c r="R1" s="497" t="s">
        <v>211</v>
      </c>
      <c r="S1" s="497"/>
    </row>
    <row r="2" spans="1:34" s="107" customFormat="1" ht="24.95" customHeight="1">
      <c r="A2" s="519" t="s">
        <v>364</v>
      </c>
      <c r="B2" s="519"/>
      <c r="C2" s="519"/>
      <c r="D2" s="519"/>
      <c r="E2" s="519"/>
      <c r="F2" s="519"/>
      <c r="G2" s="519"/>
      <c r="H2" s="519"/>
      <c r="I2" s="519"/>
      <c r="J2" s="520" t="s">
        <v>365</v>
      </c>
      <c r="K2" s="520"/>
      <c r="L2" s="520"/>
      <c r="M2" s="520"/>
      <c r="N2" s="520"/>
      <c r="O2" s="520"/>
      <c r="P2" s="520"/>
      <c r="Q2" s="520"/>
      <c r="R2" s="519" t="s">
        <v>389</v>
      </c>
      <c r="S2" s="519"/>
      <c r="T2" s="519"/>
      <c r="U2" s="519"/>
      <c r="V2" s="519"/>
      <c r="W2" s="519"/>
      <c r="X2" s="519"/>
      <c r="Y2" s="519"/>
      <c r="Z2" s="519"/>
      <c r="AA2" s="520" t="s">
        <v>390</v>
      </c>
      <c r="AB2" s="520"/>
      <c r="AC2" s="520"/>
      <c r="AD2" s="520"/>
      <c r="AE2" s="520"/>
      <c r="AF2" s="520"/>
      <c r="AG2" s="520"/>
      <c r="AH2" s="520"/>
    </row>
    <row r="3" spans="1:34" s="27" customFormat="1" ht="23.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/>
    </row>
    <row r="4" spans="1:34" s="260" customFormat="1" ht="15" customHeight="1" thickBot="1">
      <c r="A4" s="349" t="s">
        <v>366</v>
      </c>
      <c r="Q4" s="311" t="s">
        <v>320</v>
      </c>
      <c r="R4" s="349" t="s">
        <v>366</v>
      </c>
      <c r="AH4" s="311" t="s">
        <v>320</v>
      </c>
    </row>
    <row r="5" spans="1:34" s="30" customFormat="1" ht="18" customHeight="1">
      <c r="A5" s="578" t="s">
        <v>215</v>
      </c>
      <c r="B5" s="583" t="s">
        <v>368</v>
      </c>
      <c r="C5" s="584"/>
      <c r="D5" s="585"/>
      <c r="E5" s="585"/>
      <c r="F5" s="585"/>
      <c r="G5" s="585"/>
      <c r="H5" s="585"/>
      <c r="I5" s="585"/>
      <c r="J5" s="584" t="s">
        <v>179</v>
      </c>
      <c r="K5" s="584"/>
      <c r="L5" s="584"/>
      <c r="M5" s="584"/>
      <c r="N5" s="584"/>
      <c r="O5" s="584"/>
      <c r="P5" s="584"/>
      <c r="Q5" s="584"/>
      <c r="R5" s="578" t="s">
        <v>215</v>
      </c>
      <c r="S5" s="583" t="s">
        <v>378</v>
      </c>
      <c r="T5" s="584"/>
      <c r="U5" s="584"/>
      <c r="V5" s="586"/>
      <c r="W5" s="584" t="s">
        <v>379</v>
      </c>
      <c r="X5" s="587"/>
      <c r="Y5" s="587"/>
      <c r="Z5" s="587"/>
      <c r="AA5" s="584" t="s">
        <v>116</v>
      </c>
      <c r="AB5" s="584"/>
      <c r="AC5" s="584"/>
      <c r="AD5" s="584"/>
      <c r="AE5" s="584"/>
      <c r="AF5" s="584"/>
      <c r="AG5" s="584"/>
      <c r="AH5" s="584"/>
    </row>
    <row r="6" spans="1:34" s="30" customFormat="1" ht="18" customHeight="1">
      <c r="A6" s="579"/>
      <c r="B6" s="572" t="s">
        <v>115</v>
      </c>
      <c r="C6" s="573"/>
      <c r="D6" s="574" t="s">
        <v>369</v>
      </c>
      <c r="E6" s="575"/>
      <c r="F6" s="575"/>
      <c r="G6" s="575"/>
      <c r="H6" s="575"/>
      <c r="I6" s="575"/>
      <c r="J6" s="56" t="s">
        <v>210</v>
      </c>
      <c r="K6" s="56"/>
      <c r="L6" s="56"/>
      <c r="M6" s="56"/>
      <c r="N6" s="56"/>
      <c r="O6" s="63"/>
      <c r="P6" s="572" t="s">
        <v>370</v>
      </c>
      <c r="Q6" s="576"/>
      <c r="R6" s="579"/>
      <c r="S6" s="574" t="s">
        <v>380</v>
      </c>
      <c r="T6" s="575"/>
      <c r="U6" s="575"/>
      <c r="V6" s="581"/>
      <c r="W6" s="161"/>
      <c r="X6" s="347"/>
      <c r="Y6" s="347"/>
      <c r="Z6" s="347"/>
      <c r="AA6" s="161"/>
      <c r="AB6" s="161"/>
      <c r="AC6" s="161"/>
      <c r="AD6" s="161"/>
      <c r="AE6" s="161"/>
      <c r="AF6" s="161"/>
      <c r="AG6" s="161"/>
      <c r="AH6" s="348"/>
    </row>
    <row r="7" spans="1:34" s="30" customFormat="1" ht="23.25">
      <c r="A7" s="579"/>
      <c r="B7" s="65" t="s">
        <v>0</v>
      </c>
      <c r="C7" s="64"/>
      <c r="D7" s="343" t="s">
        <v>371</v>
      </c>
      <c r="E7" s="73"/>
      <c r="F7" s="343" t="s">
        <v>372</v>
      </c>
      <c r="G7" s="73"/>
      <c r="H7" s="550" t="s">
        <v>373</v>
      </c>
      <c r="I7" s="580"/>
      <c r="J7" s="580" t="s">
        <v>374</v>
      </c>
      <c r="K7" s="551"/>
      <c r="L7" s="550" t="s">
        <v>375</v>
      </c>
      <c r="M7" s="581"/>
      <c r="N7" s="343" t="s">
        <v>376</v>
      </c>
      <c r="O7" s="57"/>
      <c r="P7" s="546" t="s">
        <v>180</v>
      </c>
      <c r="Q7" s="582"/>
      <c r="R7" s="579"/>
      <c r="S7" s="550" t="s">
        <v>381</v>
      </c>
      <c r="T7" s="551"/>
      <c r="U7" s="550" t="s">
        <v>382</v>
      </c>
      <c r="V7" s="551"/>
      <c r="W7" s="89" t="s">
        <v>383</v>
      </c>
      <c r="X7" s="60"/>
      <c r="Y7" s="550" t="s">
        <v>384</v>
      </c>
      <c r="Z7" s="580"/>
      <c r="AA7" s="89" t="s">
        <v>385</v>
      </c>
      <c r="AB7" s="73"/>
      <c r="AC7" s="345" t="s">
        <v>386</v>
      </c>
      <c r="AD7" s="57"/>
      <c r="AE7" s="343" t="s">
        <v>387</v>
      </c>
      <c r="AF7" s="57"/>
      <c r="AG7" s="346" t="s">
        <v>388</v>
      </c>
      <c r="AH7" s="54"/>
    </row>
    <row r="8" spans="1:34" s="30" customFormat="1" ht="23.25">
      <c r="A8" s="522"/>
      <c r="B8" s="308" t="s">
        <v>377</v>
      </c>
      <c r="C8" s="308" t="s">
        <v>322</v>
      </c>
      <c r="D8" s="147" t="s">
        <v>377</v>
      </c>
      <c r="E8" s="35" t="s">
        <v>322</v>
      </c>
      <c r="F8" s="147" t="s">
        <v>377</v>
      </c>
      <c r="G8" s="35" t="s">
        <v>322</v>
      </c>
      <c r="H8" s="147" t="s">
        <v>377</v>
      </c>
      <c r="I8" s="344" t="s">
        <v>322</v>
      </c>
      <c r="J8" s="147" t="s">
        <v>377</v>
      </c>
      <c r="K8" s="35" t="s">
        <v>322</v>
      </c>
      <c r="L8" s="147" t="s">
        <v>377</v>
      </c>
      <c r="M8" s="35" t="s">
        <v>322</v>
      </c>
      <c r="N8" s="147" t="s">
        <v>377</v>
      </c>
      <c r="O8" s="35" t="s">
        <v>322</v>
      </c>
      <c r="P8" s="147" t="s">
        <v>377</v>
      </c>
      <c r="Q8" s="344" t="s">
        <v>322</v>
      </c>
      <c r="R8" s="522"/>
      <c r="S8" s="308" t="s">
        <v>377</v>
      </c>
      <c r="T8" s="308" t="s">
        <v>322</v>
      </c>
      <c r="U8" s="309" t="s">
        <v>377</v>
      </c>
      <c r="V8" s="308" t="s">
        <v>322</v>
      </c>
      <c r="W8" s="147" t="s">
        <v>377</v>
      </c>
      <c r="X8" s="35" t="s">
        <v>322</v>
      </c>
      <c r="Y8" s="147" t="s">
        <v>377</v>
      </c>
      <c r="Z8" s="344" t="s">
        <v>322</v>
      </c>
      <c r="AA8" s="147" t="s">
        <v>377</v>
      </c>
      <c r="AB8" s="35" t="s">
        <v>322</v>
      </c>
      <c r="AC8" s="147" t="s">
        <v>377</v>
      </c>
      <c r="AD8" s="35" t="s">
        <v>322</v>
      </c>
      <c r="AE8" s="147" t="s">
        <v>377</v>
      </c>
      <c r="AF8" s="35" t="s">
        <v>322</v>
      </c>
      <c r="AG8" s="147" t="s">
        <v>377</v>
      </c>
      <c r="AH8" s="344" t="s">
        <v>322</v>
      </c>
    </row>
    <row r="9" spans="1:34" s="108" customFormat="1" ht="24.95" customHeight="1">
      <c r="A9" s="136">
        <v>2016</v>
      </c>
      <c r="B9" s="353">
        <v>7380</v>
      </c>
      <c r="C9" s="353">
        <v>18082</v>
      </c>
      <c r="D9" s="354">
        <v>771</v>
      </c>
      <c r="E9" s="354">
        <v>1318</v>
      </c>
      <c r="F9" s="354">
        <v>74</v>
      </c>
      <c r="G9" s="354">
        <v>98</v>
      </c>
      <c r="H9" s="354">
        <v>215</v>
      </c>
      <c r="I9" s="354">
        <v>431</v>
      </c>
      <c r="J9" s="354">
        <v>541</v>
      </c>
      <c r="K9" s="354">
        <v>1413</v>
      </c>
      <c r="L9" s="354">
        <v>376</v>
      </c>
      <c r="M9" s="354">
        <v>782</v>
      </c>
      <c r="N9" s="354">
        <v>33</v>
      </c>
      <c r="O9" s="354">
        <v>105</v>
      </c>
      <c r="P9" s="354">
        <v>3239</v>
      </c>
      <c r="Q9" s="354">
        <v>5491</v>
      </c>
      <c r="R9" s="136">
        <v>2016</v>
      </c>
      <c r="S9" s="319">
        <v>2131</v>
      </c>
      <c r="T9" s="319">
        <v>8444</v>
      </c>
      <c r="U9" s="319">
        <v>0</v>
      </c>
      <c r="V9" s="319">
        <v>0</v>
      </c>
      <c r="W9" s="319">
        <v>1520</v>
      </c>
      <c r="X9" s="319">
        <v>1829</v>
      </c>
      <c r="Y9" s="319">
        <v>2943</v>
      </c>
      <c r="Z9" s="319">
        <v>7543</v>
      </c>
      <c r="AA9" s="319">
        <v>1723</v>
      </c>
      <c r="AB9" s="319">
        <v>2038</v>
      </c>
      <c r="AC9" s="319">
        <v>680</v>
      </c>
      <c r="AD9" s="319">
        <v>4585</v>
      </c>
      <c r="AE9" s="319">
        <v>66</v>
      </c>
      <c r="AF9" s="319">
        <v>302</v>
      </c>
      <c r="AG9" s="319">
        <v>448</v>
      </c>
      <c r="AH9" s="319">
        <v>1785</v>
      </c>
    </row>
    <row r="10" spans="1:34" s="108" customFormat="1" ht="24.95" customHeight="1">
      <c r="A10" s="136">
        <v>2017</v>
      </c>
      <c r="B10" s="353">
        <v>9794</v>
      </c>
      <c r="C10" s="353">
        <v>15549</v>
      </c>
      <c r="D10" s="354">
        <v>1460</v>
      </c>
      <c r="E10" s="354">
        <v>898</v>
      </c>
      <c r="F10" s="354">
        <v>85</v>
      </c>
      <c r="G10" s="354">
        <v>75</v>
      </c>
      <c r="H10" s="354">
        <v>175</v>
      </c>
      <c r="I10" s="354">
        <v>808</v>
      </c>
      <c r="J10" s="354">
        <v>813</v>
      </c>
      <c r="K10" s="354">
        <v>1107</v>
      </c>
      <c r="L10" s="354">
        <v>315</v>
      </c>
      <c r="M10" s="354">
        <v>542</v>
      </c>
      <c r="N10" s="354">
        <v>82</v>
      </c>
      <c r="O10" s="354">
        <v>210</v>
      </c>
      <c r="P10" s="354">
        <v>4355</v>
      </c>
      <c r="Q10" s="354">
        <v>5732</v>
      </c>
      <c r="R10" s="136">
        <v>2017</v>
      </c>
      <c r="S10" s="351">
        <v>2509</v>
      </c>
      <c r="T10" s="351">
        <v>6177</v>
      </c>
      <c r="U10" s="319" t="s">
        <v>110</v>
      </c>
      <c r="V10" s="319" t="s">
        <v>110</v>
      </c>
      <c r="W10" s="352">
        <v>2041</v>
      </c>
      <c r="X10" s="352">
        <v>2204</v>
      </c>
      <c r="Y10" s="352">
        <v>3470</v>
      </c>
      <c r="Z10" s="352">
        <v>5625</v>
      </c>
      <c r="AA10" s="352">
        <v>2350</v>
      </c>
      <c r="AB10" s="352">
        <v>1460</v>
      </c>
      <c r="AC10" s="352">
        <v>965</v>
      </c>
      <c r="AD10" s="352">
        <v>4197</v>
      </c>
      <c r="AE10" s="352">
        <v>151</v>
      </c>
      <c r="AF10" s="352">
        <v>771</v>
      </c>
      <c r="AG10" s="352">
        <v>817</v>
      </c>
      <c r="AH10" s="352">
        <v>1292</v>
      </c>
    </row>
    <row r="11" spans="1:34" s="108" customFormat="1" ht="24.95" customHeight="1">
      <c r="A11" s="136">
        <v>2018</v>
      </c>
      <c r="B11" s="353">
        <v>9484</v>
      </c>
      <c r="C11" s="353">
        <v>15518</v>
      </c>
      <c r="D11" s="354">
        <v>1541</v>
      </c>
      <c r="E11" s="354">
        <v>1733</v>
      </c>
      <c r="F11" s="354">
        <v>60</v>
      </c>
      <c r="G11" s="354">
        <v>46</v>
      </c>
      <c r="H11" s="354">
        <v>69</v>
      </c>
      <c r="I11" s="354">
        <v>408</v>
      </c>
      <c r="J11" s="354">
        <v>706</v>
      </c>
      <c r="K11" s="354">
        <v>924</v>
      </c>
      <c r="L11" s="354">
        <v>320</v>
      </c>
      <c r="M11" s="354">
        <v>862</v>
      </c>
      <c r="N11" s="354">
        <v>13</v>
      </c>
      <c r="O11" s="354">
        <v>23</v>
      </c>
      <c r="P11" s="354">
        <v>4229</v>
      </c>
      <c r="Q11" s="354">
        <v>4990</v>
      </c>
      <c r="R11" s="136">
        <v>2018</v>
      </c>
      <c r="S11" s="351">
        <v>2546</v>
      </c>
      <c r="T11" s="351">
        <v>6529</v>
      </c>
      <c r="U11" s="319" t="s">
        <v>147</v>
      </c>
      <c r="V11" s="319" t="s">
        <v>147</v>
      </c>
      <c r="W11" s="352">
        <v>2041</v>
      </c>
      <c r="X11" s="352">
        <v>2300</v>
      </c>
      <c r="Y11" s="352">
        <v>3423</v>
      </c>
      <c r="Z11" s="352">
        <v>5418</v>
      </c>
      <c r="AA11" s="352">
        <v>1978</v>
      </c>
      <c r="AB11" s="352">
        <v>1349</v>
      </c>
      <c r="AC11" s="352">
        <v>1205</v>
      </c>
      <c r="AD11" s="352">
        <v>4616</v>
      </c>
      <c r="AE11" s="352">
        <v>76</v>
      </c>
      <c r="AF11" s="352">
        <v>420</v>
      </c>
      <c r="AG11" s="352">
        <v>761</v>
      </c>
      <c r="AH11" s="352">
        <v>1413</v>
      </c>
    </row>
    <row r="12" spans="1:34" s="24" customFormat="1" ht="24.95" customHeight="1">
      <c r="A12" s="136">
        <v>2019</v>
      </c>
      <c r="B12" s="355">
        <v>8340</v>
      </c>
      <c r="C12" s="355">
        <v>12793</v>
      </c>
      <c r="D12" s="356">
        <v>992</v>
      </c>
      <c r="E12" s="356">
        <v>548</v>
      </c>
      <c r="F12" s="356">
        <v>54</v>
      </c>
      <c r="G12" s="356">
        <v>40</v>
      </c>
      <c r="H12" s="356">
        <v>29</v>
      </c>
      <c r="I12" s="356">
        <v>147</v>
      </c>
      <c r="J12" s="356">
        <v>673</v>
      </c>
      <c r="K12" s="356">
        <v>1140</v>
      </c>
      <c r="L12" s="356">
        <v>274</v>
      </c>
      <c r="M12" s="356">
        <v>586</v>
      </c>
      <c r="N12" s="354">
        <v>34</v>
      </c>
      <c r="O12" s="356">
        <v>8</v>
      </c>
      <c r="P12" s="356">
        <v>3695</v>
      </c>
      <c r="Q12" s="356">
        <v>4278</v>
      </c>
      <c r="R12" s="136">
        <v>2019</v>
      </c>
      <c r="S12" s="317">
        <v>2589</v>
      </c>
      <c r="T12" s="317">
        <v>6046</v>
      </c>
      <c r="U12" s="317">
        <v>0</v>
      </c>
      <c r="V12" s="317">
        <v>0</v>
      </c>
      <c r="W12" s="319">
        <v>1479</v>
      </c>
      <c r="X12" s="319">
        <v>2008</v>
      </c>
      <c r="Y12" s="319">
        <v>3227</v>
      </c>
      <c r="Z12" s="319">
        <v>5254</v>
      </c>
      <c r="AA12" s="319">
        <v>1777</v>
      </c>
      <c r="AB12" s="319">
        <v>1092</v>
      </c>
      <c r="AC12" s="319">
        <v>822</v>
      </c>
      <c r="AD12" s="319">
        <v>3283</v>
      </c>
      <c r="AE12" s="352">
        <v>27</v>
      </c>
      <c r="AF12" s="319">
        <v>140</v>
      </c>
      <c r="AG12" s="319">
        <v>730</v>
      </c>
      <c r="AH12" s="319">
        <v>1016</v>
      </c>
    </row>
    <row r="13" spans="1:34" s="24" customFormat="1" ht="24.95" customHeight="1">
      <c r="A13" s="136">
        <v>2020</v>
      </c>
      <c r="B13" s="357">
        <v>12120</v>
      </c>
      <c r="C13" s="357">
        <v>8450</v>
      </c>
      <c r="D13" s="250">
        <v>3983</v>
      </c>
      <c r="E13" s="250">
        <v>863</v>
      </c>
      <c r="F13" s="250">
        <v>1266</v>
      </c>
      <c r="G13" s="250">
        <v>34</v>
      </c>
      <c r="H13" s="250">
        <v>42</v>
      </c>
      <c r="I13" s="250">
        <v>233</v>
      </c>
      <c r="J13" s="230">
        <v>911</v>
      </c>
      <c r="K13" s="230">
        <v>1512</v>
      </c>
      <c r="L13" s="230">
        <v>210</v>
      </c>
      <c r="M13" s="230">
        <v>351</v>
      </c>
      <c r="N13" s="230">
        <v>19</v>
      </c>
      <c r="O13" s="230">
        <v>135</v>
      </c>
      <c r="P13" s="230">
        <v>4160</v>
      </c>
      <c r="Q13" s="230">
        <v>4831</v>
      </c>
      <c r="R13" s="136">
        <v>2020</v>
      </c>
      <c r="S13" s="249">
        <v>2515</v>
      </c>
      <c r="T13" s="249">
        <v>5611</v>
      </c>
      <c r="U13" s="317">
        <v>0</v>
      </c>
      <c r="V13" s="317">
        <v>0</v>
      </c>
      <c r="W13" s="249">
        <v>1777</v>
      </c>
      <c r="X13" s="249">
        <v>1887</v>
      </c>
      <c r="Y13" s="249">
        <v>3117</v>
      </c>
      <c r="Z13" s="249">
        <v>5040</v>
      </c>
      <c r="AA13" s="221">
        <v>6227</v>
      </c>
      <c r="AB13" s="221">
        <v>1344</v>
      </c>
      <c r="AC13" s="221">
        <v>977</v>
      </c>
      <c r="AD13" s="221">
        <v>3535</v>
      </c>
      <c r="AE13" s="221">
        <v>61</v>
      </c>
      <c r="AF13" s="221">
        <v>292</v>
      </c>
      <c r="AG13" s="221">
        <v>947</v>
      </c>
      <c r="AH13" s="221">
        <v>1473</v>
      </c>
    </row>
    <row r="14" spans="1:34" s="24" customFormat="1" ht="35.1" customHeight="1">
      <c r="A14" s="358">
        <v>2021</v>
      </c>
      <c r="B14" s="359">
        <v>4891</v>
      </c>
      <c r="C14" s="359">
        <v>4489</v>
      </c>
      <c r="D14" s="360">
        <v>577</v>
      </c>
      <c r="E14" s="360">
        <v>204</v>
      </c>
      <c r="F14" s="360">
        <v>29</v>
      </c>
      <c r="G14" s="360">
        <v>3</v>
      </c>
      <c r="H14" s="360">
        <v>35</v>
      </c>
      <c r="I14" s="360">
        <v>108</v>
      </c>
      <c r="J14" s="360">
        <v>419</v>
      </c>
      <c r="K14" s="360">
        <v>270</v>
      </c>
      <c r="L14" s="360">
        <v>219</v>
      </c>
      <c r="M14" s="360">
        <v>196</v>
      </c>
      <c r="N14" s="360">
        <v>0</v>
      </c>
      <c r="O14" s="360">
        <v>0</v>
      </c>
      <c r="P14" s="360">
        <v>2182</v>
      </c>
      <c r="Q14" s="360">
        <v>1611</v>
      </c>
      <c r="R14" s="358">
        <v>2021</v>
      </c>
      <c r="S14" s="361">
        <v>1430</v>
      </c>
      <c r="T14" s="361">
        <v>2097</v>
      </c>
      <c r="U14" s="322">
        <v>0</v>
      </c>
      <c r="V14" s="322">
        <v>0</v>
      </c>
      <c r="W14" s="361">
        <v>1201</v>
      </c>
      <c r="X14" s="361">
        <v>665</v>
      </c>
      <c r="Y14" s="361">
        <v>2080</v>
      </c>
      <c r="Z14" s="361">
        <v>1707</v>
      </c>
      <c r="AA14" s="361">
        <v>819</v>
      </c>
      <c r="AB14" s="361">
        <v>224</v>
      </c>
      <c r="AC14" s="361">
        <v>481</v>
      </c>
      <c r="AD14" s="361">
        <v>1509</v>
      </c>
      <c r="AE14" s="361">
        <v>34</v>
      </c>
      <c r="AF14" s="361">
        <v>113</v>
      </c>
      <c r="AG14" s="361">
        <v>276</v>
      </c>
      <c r="AH14" s="361">
        <v>271</v>
      </c>
    </row>
    <row r="15" spans="1:34" s="200" customFormat="1" ht="13.5" customHeight="1">
      <c r="A15" s="350" t="s">
        <v>367</v>
      </c>
      <c r="H15" s="341"/>
      <c r="J15" s="577" t="s">
        <v>114</v>
      </c>
      <c r="K15" s="577"/>
      <c r="L15" s="577"/>
      <c r="M15" s="577"/>
      <c r="R15" s="350" t="s">
        <v>367</v>
      </c>
      <c r="AA15" s="577" t="s">
        <v>114</v>
      </c>
      <c r="AB15" s="577"/>
      <c r="AC15" s="577"/>
      <c r="AD15" s="577"/>
    </row>
  </sheetData>
  <mergeCells count="26">
    <mergeCell ref="AA2:AH2"/>
    <mergeCell ref="AA15:AD15"/>
    <mergeCell ref="AA5:AH5"/>
    <mergeCell ref="S6:V6"/>
    <mergeCell ref="S7:T7"/>
    <mergeCell ref="U7:V7"/>
    <mergeCell ref="Y7:Z7"/>
    <mergeCell ref="R5:R8"/>
    <mergeCell ref="S5:V5"/>
    <mergeCell ref="W5:Z5"/>
    <mergeCell ref="R1:S1"/>
    <mergeCell ref="R2:Z2"/>
    <mergeCell ref="B6:C6"/>
    <mergeCell ref="D6:I6"/>
    <mergeCell ref="P6:Q6"/>
    <mergeCell ref="A1:B1"/>
    <mergeCell ref="J15:M15"/>
    <mergeCell ref="A5:A8"/>
    <mergeCell ref="H7:I7"/>
    <mergeCell ref="J7:K7"/>
    <mergeCell ref="L7:M7"/>
    <mergeCell ref="P7:Q7"/>
    <mergeCell ref="A2:I2"/>
    <mergeCell ref="J2:Q2"/>
    <mergeCell ref="B5:I5"/>
    <mergeCell ref="J5:Q5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3" manualBreakCount="3">
    <brk id="9" max="14" man="1"/>
    <brk id="17" max="14" man="1"/>
    <brk id="2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7</vt:i4>
      </vt:variant>
    </vt:vector>
  </HeadingPairs>
  <TitlesOfParts>
    <vt:vector size="23" baseType="lpstr">
      <vt:lpstr>1.주택 현황 및 보급률</vt:lpstr>
      <vt:lpstr>2.주택소유현황</vt:lpstr>
      <vt:lpstr>3.건축연도별 주택</vt:lpstr>
      <vt:lpstr>4.연면적별 주택</vt:lpstr>
      <vt:lpstr>5.건축허가</vt:lpstr>
      <vt:lpstr>6. 주택가격지수</vt:lpstr>
      <vt:lpstr>7.토지거래 허가</vt:lpstr>
      <vt:lpstr>8. 지가변동률</vt:lpstr>
      <vt:lpstr>9.토지거래현황</vt:lpstr>
      <vt:lpstr>10.용도지역</vt:lpstr>
      <vt:lpstr>11.용도지구</vt:lpstr>
      <vt:lpstr>12.공원 </vt:lpstr>
      <vt:lpstr>13.도로</vt:lpstr>
      <vt:lpstr>13-1.폭원별 도로현황</vt:lpstr>
      <vt:lpstr>14.교량</vt:lpstr>
      <vt:lpstr>15.건설장비</vt:lpstr>
      <vt:lpstr>'1.주택 현황 및 보급률'!Print_Area</vt:lpstr>
      <vt:lpstr>'10.용도지역'!Print_Area</vt:lpstr>
      <vt:lpstr>'2.주택소유현황'!Print_Area</vt:lpstr>
      <vt:lpstr>'5.건축허가'!Print_Area</vt:lpstr>
      <vt:lpstr>'6. 주택가격지수'!Print_Area</vt:lpstr>
      <vt:lpstr>'8. 지가변동률'!Print_Area</vt:lpstr>
      <vt:lpstr>'9.토지거래현황'!Print_Area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2023-03-12T01:14:26Z</cp:lastPrinted>
  <dcterms:created xsi:type="dcterms:W3CDTF">2015-09-21T01:34:06Z</dcterms:created>
  <dcterms:modified xsi:type="dcterms:W3CDTF">2023-03-24T01:33:21Z</dcterms:modified>
</cp:coreProperties>
</file>