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. 인구청년정책팀\0. 통계(2022년 제28회 통계연보)\3. 취합\취합(작성중)\"/>
    </mc:Choice>
  </mc:AlternateContent>
  <bookViews>
    <workbookView xWindow="0" yWindow="0" windowWidth="22410" windowHeight="9420" tabRatio="922"/>
  </bookViews>
  <sheets>
    <sheet name="1.농가 및 농가인구" sheetId="40" r:id="rId1"/>
    <sheet name="2.연령별 농가인구" sheetId="9" r:id="rId2"/>
    <sheet name="3. 경지면적" sheetId="41" r:id="rId3"/>
    <sheet name="4.경지규모별 농가" sheetId="10" r:id="rId4"/>
    <sheet name="5.식량작물생산량(정곡)" sheetId="42" r:id="rId5"/>
    <sheet name="5-1.미곡" sheetId="2" r:id="rId6"/>
    <sheet name="5-2.맥류" sheetId="43" r:id="rId7"/>
    <sheet name="5-3.잡곡" sheetId="3" r:id="rId8"/>
    <sheet name="5-4.두류" sheetId="44" r:id="rId9"/>
    <sheet name="5-5. 서류" sheetId="4" r:id="rId10"/>
    <sheet name="6-1.채소류 생산량(과채류)" sheetId="46" r:id="rId11"/>
    <sheet name="6-2.채소류 생산량(엽채류)" sheetId="47" r:id="rId12"/>
    <sheet name="6-3.채소류 생산량(근채류, 조미채소)" sheetId="34" r:id="rId13"/>
    <sheet name="7.특용작물생산량" sheetId="15" r:id="rId14"/>
    <sheet name="8.농업용 기계보유" sheetId="37" r:id="rId15"/>
    <sheet name="9.가축사육(1)" sheetId="17" r:id="rId16"/>
    <sheet name="9.가축사육(2)" sheetId="18" r:id="rId17"/>
    <sheet name="10.가축전염병발생" sheetId="19" r:id="rId18"/>
    <sheet name="11.임산물생산량" sheetId="27" r:id="rId19"/>
    <sheet name="12.입목벌채 허가(신고)" sheetId="28" r:id="rId20"/>
    <sheet name="13.조림" sheetId="29" r:id="rId21"/>
    <sheet name="14.불법 산림훼손 피해현황" sheetId="30" r:id="rId22"/>
    <sheet name="15.산림형질변경" sheetId="48" r:id="rId23"/>
    <sheet name="16. 보안림지정" sheetId="31" r:id="rId24"/>
    <sheet name="17.어가 및 어가인구" sheetId="32" r:id="rId25"/>
    <sheet name="18.어선보유 " sheetId="33" r:id="rId26"/>
    <sheet name="19.친환경농·축산물출하현황" sheetId="39" r:id="rId27"/>
    <sheet name="20.화훼류재배현황" sheetId="35" r:id="rId28"/>
  </sheets>
  <externalReferences>
    <externalReference r:id="rId29"/>
    <externalReference r:id="rId30"/>
  </externalReferences>
  <definedNames>
    <definedName name="aaa" localSheetId="0">#REF!</definedName>
    <definedName name="aaa" localSheetId="18">#REF!</definedName>
    <definedName name="aaa" localSheetId="19">#REF!</definedName>
    <definedName name="aaa" localSheetId="20">#REF!</definedName>
    <definedName name="aaa" localSheetId="21">#REF!</definedName>
    <definedName name="aaa" localSheetId="22">#REF!</definedName>
    <definedName name="aaa" localSheetId="23">#REF!</definedName>
    <definedName name="aaa" localSheetId="27">#REF!</definedName>
    <definedName name="aaa" localSheetId="2">#REF!</definedName>
    <definedName name="aaa" localSheetId="4">#REF!</definedName>
    <definedName name="aaa" localSheetId="6">#REF!</definedName>
    <definedName name="aaa" localSheetId="8">#REF!</definedName>
    <definedName name="aaa" localSheetId="10">#REF!</definedName>
    <definedName name="aaa" localSheetId="11">#REF!</definedName>
    <definedName name="aaa" localSheetId="13">#REF!</definedName>
    <definedName name="aaa" localSheetId="14">#REF!</definedName>
    <definedName name="aaa">#REF!</definedName>
    <definedName name="asdf">#REF!</definedName>
    <definedName name="bbb" localSheetId="0">#REF!</definedName>
    <definedName name="bbb" localSheetId="22">#REF!</definedName>
    <definedName name="bbb" localSheetId="2">#REF!</definedName>
    <definedName name="bbb" localSheetId="4">#REF!</definedName>
    <definedName name="bbb" localSheetId="6">#REF!</definedName>
    <definedName name="bbb" localSheetId="8">#REF!</definedName>
    <definedName name="bbb" localSheetId="10">#REF!</definedName>
    <definedName name="bbb" localSheetId="11">#REF!</definedName>
    <definedName name="bbb" localSheetId="13">#REF!</definedName>
    <definedName name="bbb">#REF!</definedName>
    <definedName name="Document_array" localSheetId="17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 localSheetId="21">{"Book1"}</definedName>
    <definedName name="Document_array" localSheetId="22">{"Book1"}</definedName>
    <definedName name="Document_array" localSheetId="23">{"Book1"}</definedName>
    <definedName name="Document_array" localSheetId="24">{"Book1"}</definedName>
    <definedName name="Document_array" localSheetId="25">{"Book1"}</definedName>
    <definedName name="Document_array" localSheetId="27">{"Book1"}</definedName>
    <definedName name="Document_array" localSheetId="2">{"Book1"}</definedName>
    <definedName name="Document_array" localSheetId="3">{"Book1"}</definedName>
    <definedName name="Document_array" localSheetId="4">{"Book1"}</definedName>
    <definedName name="Document_array" localSheetId="5">{"Book1"}</definedName>
    <definedName name="Document_array" localSheetId="6">{"Book1"}</definedName>
    <definedName name="Document_array" localSheetId="7">{"Book1"}</definedName>
    <definedName name="Document_array" localSheetId="8">{"Book1"}</definedName>
    <definedName name="Document_array" localSheetId="9">{"Book1"}</definedName>
    <definedName name="Document_array" localSheetId="13">{"Book1"}</definedName>
    <definedName name="Document_array" localSheetId="14">{"Book1"}</definedName>
    <definedName name="Document_array" localSheetId="16">{"Book1"}</definedName>
    <definedName name="Document_array">{"Book1"}</definedName>
    <definedName name="G" localSheetId="0">'[1] 견적서'!#REF!</definedName>
    <definedName name="G" localSheetId="20">'[1] 견적서'!#REF!</definedName>
    <definedName name="G" localSheetId="21">'[1] 견적서'!#REF!</definedName>
    <definedName name="G" localSheetId="22">'[1] 견적서'!#REF!</definedName>
    <definedName name="G" localSheetId="27">'[1] 견적서'!#REF!</definedName>
    <definedName name="G" localSheetId="2">'[1] 견적서'!#REF!</definedName>
    <definedName name="G" localSheetId="4">'[1] 견적서'!#REF!</definedName>
    <definedName name="G" localSheetId="6">'[1] 견적서'!#REF!</definedName>
    <definedName name="G" localSheetId="8">'[1] 견적서'!#REF!</definedName>
    <definedName name="G" localSheetId="10">'[1] 견적서'!#REF!</definedName>
    <definedName name="G" localSheetId="11">'[1] 견적서'!#REF!</definedName>
    <definedName name="G" localSheetId="13">'[1] 견적서'!#REF!</definedName>
    <definedName name="G" localSheetId="14">'[1] 견적서'!#REF!</definedName>
    <definedName name="G">'[1] 견적서'!#REF!</definedName>
    <definedName name="_xlnm.Print_Area" localSheetId="19">'12.입목벌채 허가(신고)'!$A$1:$K$16</definedName>
    <definedName name="_xlnm.Print_Area" localSheetId="20">'13.조림'!$A$1:$O$34</definedName>
    <definedName name="_xlnm.Print_Area" localSheetId="23">'16. 보안림지정'!$A$1:$L$13</definedName>
    <definedName name="_xlnm.Print_Area" localSheetId="4">'5.식량작물생산량(정곡)'!$A$1:$M$14</definedName>
    <definedName name="_xlnm.Print_Area" localSheetId="5">'5-1.미곡'!$A$1:$G$16</definedName>
    <definedName name="_xlnm.Print_Area" localSheetId="6">'5-2.맥류'!$A$1:$O$16</definedName>
    <definedName name="_xlnm.Print_Area" localSheetId="7">'5-3.잡곡'!$A$1:$R$14</definedName>
    <definedName name="_xlnm.Print_Area" localSheetId="8">'5-4.두류'!$A$1:$O$15</definedName>
    <definedName name="_xlnm.Print_Area" localSheetId="9">'5-5. 서류'!$A$1:$N$15</definedName>
    <definedName name="_xlnm.Print_Area" localSheetId="10">'6-1.채소류 생산량(과채류)'!$A$1:$AB$15</definedName>
    <definedName name="_xlnm.Print_Area" localSheetId="11">'6-2.채소류 생산량(엽채류)'!$A$1:$X$15</definedName>
    <definedName name="_xlnm.Print_Area" localSheetId="12">'6-3.채소류 생산량(근채류, 조미채소)'!$A$1:$Z$15</definedName>
    <definedName name="_xlnm.Print_Area" localSheetId="13">'7.특용작물생산량'!$A$1:$X$14</definedName>
    <definedName name="_xlnm.Print_Area" localSheetId="14">'8.농업용 기계보유'!$A$1:$T$34</definedName>
    <definedName name="_xlnm.Print_Area">'[2]2-1포천(각세)(외제)'!#REF!</definedName>
    <definedName name="_xlnm.Print_Titles">#N/A</definedName>
    <definedName name="기본급테이블" localSheetId="0">#REF!</definedName>
    <definedName name="기본급테이블" localSheetId="18">#REF!</definedName>
    <definedName name="기본급테이블" localSheetId="19">#REF!</definedName>
    <definedName name="기본급테이블" localSheetId="20">#REF!</definedName>
    <definedName name="기본급테이블" localSheetId="21">#REF!</definedName>
    <definedName name="기본급테이블" localSheetId="22">#REF!</definedName>
    <definedName name="기본급테이블" localSheetId="23">#REF!</definedName>
    <definedName name="기본급테이블" localSheetId="27">#REF!</definedName>
    <definedName name="기본급테이블" localSheetId="2">#REF!</definedName>
    <definedName name="기본급테이블" localSheetId="4">#REF!</definedName>
    <definedName name="기본급테이블" localSheetId="6">#REF!</definedName>
    <definedName name="기본급테이블" localSheetId="8">#REF!</definedName>
    <definedName name="기본급테이블" localSheetId="10">#REF!</definedName>
    <definedName name="기본급테이블" localSheetId="11">#REF!</definedName>
    <definedName name="기본급테이블" localSheetId="13">#REF!</definedName>
    <definedName name="기본급테이블" localSheetId="14">#REF!</definedName>
    <definedName name="기본급테이블">#REF!</definedName>
    <definedName name="보고용" localSheetId="20">{"Book1"}</definedName>
    <definedName name="보고용" localSheetId="21">{"Book1"}</definedName>
    <definedName name="보고용" localSheetId="13">{"Book1"}</definedName>
    <definedName name="보고용">{"Book1"}</definedName>
    <definedName name="사원테이블" localSheetId="0">#REF!</definedName>
    <definedName name="사원테이블" localSheetId="18">#REF!</definedName>
    <definedName name="사원테이블" localSheetId="19">#REF!</definedName>
    <definedName name="사원테이블" localSheetId="20">#REF!</definedName>
    <definedName name="사원테이블" localSheetId="21">#REF!</definedName>
    <definedName name="사원테이블" localSheetId="22">#REF!</definedName>
    <definedName name="사원테이블" localSheetId="23">#REF!</definedName>
    <definedName name="사원테이블" localSheetId="2">#REF!</definedName>
    <definedName name="사원테이블" localSheetId="4">#REF!</definedName>
    <definedName name="사원테이블" localSheetId="6">#REF!</definedName>
    <definedName name="사원테이블" localSheetId="8">#REF!</definedName>
    <definedName name="사원테이블" localSheetId="10">#REF!</definedName>
    <definedName name="사원테이블" localSheetId="11">#REF!</definedName>
    <definedName name="사원테이블" localSheetId="14">#REF!</definedName>
    <definedName name="사원테이블">#REF!</definedName>
    <definedName name="수당테이블" localSheetId="0">#REF!</definedName>
    <definedName name="수당테이블" localSheetId="18">#REF!</definedName>
    <definedName name="수당테이블" localSheetId="19">#REF!</definedName>
    <definedName name="수당테이블" localSheetId="20">#REF!</definedName>
    <definedName name="수당테이블" localSheetId="21">#REF!</definedName>
    <definedName name="수당테이블" localSheetId="22">#REF!</definedName>
    <definedName name="수당테이블" localSheetId="23">#REF!</definedName>
    <definedName name="수당테이블" localSheetId="2">#REF!</definedName>
    <definedName name="수당테이블" localSheetId="4">#REF!</definedName>
    <definedName name="수당테이블" localSheetId="6">#REF!</definedName>
    <definedName name="수당테이블" localSheetId="8">#REF!</definedName>
    <definedName name="수당테이블" localSheetId="10">#REF!</definedName>
    <definedName name="수당테이블" localSheetId="11">#REF!</definedName>
    <definedName name="수당테이블">#REF!</definedName>
    <definedName name="안녕" localSheetId="14">{"Book1"}</definedName>
    <definedName name="안녕">{"Book1"}</definedName>
    <definedName name="외국인국적2" localSheetId="0">#REF!</definedName>
    <definedName name="외국인국적2" localSheetId="22">#REF!</definedName>
    <definedName name="외국인국적2" localSheetId="2">#REF!</definedName>
    <definedName name="외국인국적2" localSheetId="4">#REF!</definedName>
    <definedName name="외국인국적2" localSheetId="6">#REF!</definedName>
    <definedName name="외국인국적2" localSheetId="8">#REF!</definedName>
    <definedName name="외국인국적2" localSheetId="10">#REF!</definedName>
    <definedName name="외국인국적2" localSheetId="11">#REF!</definedName>
    <definedName name="외국인국적2">#REF!</definedName>
    <definedName name="직책테이블" localSheetId="0">#REF!</definedName>
    <definedName name="직책테이블" localSheetId="18">#REF!</definedName>
    <definedName name="직책테이블" localSheetId="19">#REF!</definedName>
    <definedName name="직책테이블" localSheetId="20">#REF!</definedName>
    <definedName name="직책테이블" localSheetId="21">#REF!</definedName>
    <definedName name="직책테이블" localSheetId="22">#REF!</definedName>
    <definedName name="직책테이블" localSheetId="23">#REF!</definedName>
    <definedName name="직책테이블" localSheetId="2">#REF!</definedName>
    <definedName name="직책테이블" localSheetId="4">#REF!</definedName>
    <definedName name="직책테이블" localSheetId="6">#REF!</definedName>
    <definedName name="직책테이블" localSheetId="8">#REF!</definedName>
    <definedName name="직책테이블" localSheetId="10">#REF!</definedName>
    <definedName name="직책테이블" localSheetId="11">#REF!</definedName>
    <definedName name="직책테이블">#REF!</definedName>
  </definedNames>
  <calcPr calcId="162913"/>
</workbook>
</file>

<file path=xl/calcChain.xml><?xml version="1.0" encoding="utf-8"?>
<calcChain xmlns="http://schemas.openxmlformats.org/spreadsheetml/2006/main">
  <c r="L14" i="30" l="1"/>
  <c r="M14" i="30"/>
  <c r="K14" i="30"/>
  <c r="C26" i="29"/>
  <c r="B26" i="29"/>
  <c r="C22" i="29"/>
  <c r="B22" i="29"/>
  <c r="C21" i="29"/>
  <c r="B21" i="29"/>
  <c r="C20" i="29"/>
  <c r="B20" i="29"/>
  <c r="C15" i="29"/>
  <c r="B15" i="29"/>
  <c r="C13" i="35" l="1"/>
  <c r="B13" i="35"/>
  <c r="Z14" i="34" l="1"/>
  <c r="W14" i="34"/>
  <c r="T14" i="34"/>
  <c r="N14" i="34"/>
  <c r="K14" i="34"/>
  <c r="J14" i="34"/>
  <c r="F14" i="34"/>
  <c r="C14" i="34"/>
  <c r="B14" i="34"/>
  <c r="U14" i="47"/>
  <c r="R14" i="47"/>
  <c r="O14" i="47"/>
  <c r="L14" i="47"/>
  <c r="I14" i="47"/>
  <c r="F14" i="47"/>
  <c r="C14" i="47"/>
  <c r="B14" i="47"/>
  <c r="AA14" i="46"/>
  <c r="C14" i="46"/>
  <c r="B14" i="46"/>
  <c r="X14" i="46"/>
  <c r="U14" i="46"/>
  <c r="R14" i="46"/>
  <c r="O14" i="46"/>
  <c r="L14" i="46"/>
  <c r="I14" i="46" l="1"/>
  <c r="F14" i="46"/>
  <c r="C13" i="46" l="1"/>
  <c r="B9" i="34" l="1"/>
  <c r="C9" i="34"/>
  <c r="J10" i="34"/>
  <c r="B11" i="34"/>
  <c r="C11" i="34"/>
  <c r="J11" i="34"/>
  <c r="J13" i="34"/>
  <c r="K13" i="34"/>
  <c r="C13" i="47"/>
  <c r="B13" i="47"/>
  <c r="C9" i="47"/>
  <c r="B9" i="47"/>
  <c r="B13" i="46" l="1"/>
  <c r="C12" i="46"/>
  <c r="B12" i="46"/>
  <c r="C11" i="46"/>
  <c r="B11" i="46"/>
  <c r="C10" i="46"/>
  <c r="B10" i="46"/>
  <c r="C9" i="46"/>
  <c r="B9" i="46"/>
  <c r="N9" i="4" l="1"/>
  <c r="N10" i="4"/>
  <c r="O10" i="44" l="1"/>
  <c r="L10" i="44"/>
  <c r="I10" i="44"/>
  <c r="F10" i="44"/>
  <c r="O9" i="44"/>
  <c r="L9" i="44"/>
  <c r="I9" i="44"/>
  <c r="F9" i="44"/>
  <c r="C9" i="44"/>
  <c r="B9" i="44"/>
  <c r="O10" i="43"/>
  <c r="L10" i="43"/>
  <c r="I10" i="43"/>
  <c r="F10" i="43"/>
  <c r="O9" i="43"/>
  <c r="L9" i="43"/>
  <c r="I9" i="43"/>
  <c r="F9" i="43"/>
  <c r="C9" i="43"/>
  <c r="B9" i="43"/>
  <c r="C11" i="42"/>
  <c r="B11" i="42"/>
  <c r="C10" i="42"/>
  <c r="B10" i="42"/>
  <c r="C9" i="42"/>
  <c r="B9" i="42"/>
  <c r="C8" i="42"/>
  <c r="B8" i="42"/>
  <c r="G14" i="41" l="1"/>
  <c r="F14" i="41"/>
  <c r="G13" i="41"/>
  <c r="F13" i="41"/>
  <c r="G12" i="41"/>
  <c r="F12" i="41"/>
  <c r="G11" i="41"/>
  <c r="F11" i="41"/>
  <c r="G10" i="41"/>
  <c r="F10" i="41"/>
  <c r="E9" i="41" l="1"/>
  <c r="G9" i="41"/>
  <c r="F9" i="41"/>
  <c r="E10" i="41"/>
  <c r="E11" i="41"/>
  <c r="E12" i="41"/>
  <c r="E13" i="41"/>
  <c r="E14" i="41"/>
  <c r="D9" i="9"/>
  <c r="C9" i="9"/>
  <c r="D10" i="9"/>
  <c r="C10" i="9"/>
  <c r="D11" i="9"/>
  <c r="Z12" i="9"/>
  <c r="W12" i="9"/>
  <c r="T12" i="9"/>
  <c r="Q12" i="9"/>
  <c r="N12" i="9"/>
  <c r="K12" i="9"/>
  <c r="H12" i="9"/>
  <c r="E12" i="9"/>
  <c r="D12" i="9"/>
  <c r="C12" i="9"/>
  <c r="B12" i="9" l="1"/>
  <c r="C14" i="28" l="1"/>
  <c r="B14" i="28"/>
  <c r="H8" i="19" l="1"/>
  <c r="G8" i="19"/>
  <c r="F8" i="19"/>
  <c r="E8" i="19"/>
  <c r="D8" i="19"/>
  <c r="C8" i="19"/>
  <c r="B8" i="19"/>
  <c r="F13" i="27" l="1"/>
  <c r="C12" i="35" l="1"/>
  <c r="B12" i="35"/>
  <c r="F12" i="27" l="1"/>
  <c r="D9" i="10" l="1"/>
  <c r="D10" i="10"/>
  <c r="D8" i="10"/>
  <c r="I10" i="4" l="1"/>
  <c r="F9" i="3" l="1"/>
  <c r="I9" i="4"/>
  <c r="D9" i="4"/>
  <c r="B9" i="4"/>
  <c r="R9" i="3"/>
  <c r="O9" i="3"/>
  <c r="L9" i="3"/>
  <c r="I9" i="3"/>
  <c r="R8" i="3"/>
  <c r="O8" i="3"/>
  <c r="L8" i="3"/>
  <c r="I8" i="3"/>
  <c r="F8" i="3"/>
  <c r="C8" i="3"/>
  <c r="B8" i="3"/>
  <c r="C13" i="28" l="1"/>
  <c r="B13" i="28"/>
  <c r="E12" i="39" l="1"/>
  <c r="B12" i="39"/>
  <c r="C12" i="39"/>
  <c r="D12" i="39"/>
  <c r="C9" i="29" l="1"/>
  <c r="C8" i="29"/>
  <c r="C10" i="39" l="1"/>
  <c r="D10" i="39"/>
  <c r="E10" i="39"/>
  <c r="B10" i="39"/>
  <c r="C9" i="39"/>
  <c r="D9" i="39"/>
  <c r="E9" i="39"/>
  <c r="B9" i="39"/>
  <c r="P10" i="39" l="1"/>
  <c r="O10" i="39"/>
  <c r="N10" i="39"/>
  <c r="C11" i="28" l="1"/>
  <c r="B11" i="28"/>
  <c r="P9" i="39" l="1"/>
  <c r="O9" i="39"/>
  <c r="N9" i="39"/>
  <c r="C8" i="35" l="1"/>
  <c r="B8" i="35"/>
  <c r="C10" i="28"/>
  <c r="B10" i="28"/>
</calcChain>
</file>

<file path=xl/sharedStrings.xml><?xml version="1.0" encoding="utf-8"?>
<sst xmlns="http://schemas.openxmlformats.org/spreadsheetml/2006/main" count="1295" uniqueCount="560">
  <si>
    <t>Year</t>
    <phoneticPr fontId="8" type="noConversion"/>
  </si>
  <si>
    <t>Total</t>
    <phoneticPr fontId="8" type="noConversion"/>
  </si>
  <si>
    <t>Male</t>
    <phoneticPr fontId="8" type="noConversion"/>
  </si>
  <si>
    <t>남</t>
    <phoneticPr fontId="8" type="noConversion"/>
  </si>
  <si>
    <t>70세 이상</t>
    <phoneticPr fontId="8" type="noConversion"/>
  </si>
  <si>
    <t>합계</t>
    <phoneticPr fontId="8" type="noConversion"/>
  </si>
  <si>
    <t>2. 연령별 농가인구</t>
    <phoneticPr fontId="8" type="noConversion"/>
  </si>
  <si>
    <t>Full-time</t>
    <phoneticPr fontId="8" type="noConversion"/>
  </si>
  <si>
    <t>전업</t>
    <phoneticPr fontId="8" type="noConversion"/>
  </si>
  <si>
    <t xml:space="preserve"> </t>
    <phoneticPr fontId="8" type="noConversion"/>
  </si>
  <si>
    <t>1. 농가 및 농가인구</t>
    <phoneticPr fontId="8" type="noConversion"/>
  </si>
  <si>
    <t>10.0ha
and over</t>
    <phoneticPr fontId="8" type="noConversion"/>
  </si>
  <si>
    <t>Less than
0.1ha</t>
    <phoneticPr fontId="8" type="noConversion"/>
  </si>
  <si>
    <t>Others</t>
    <phoneticPr fontId="8" type="noConversion"/>
  </si>
  <si>
    <t>Female</t>
    <phoneticPr fontId="8" type="noConversion"/>
  </si>
  <si>
    <t>Part-time</t>
    <phoneticPr fontId="8" type="noConversion"/>
  </si>
  <si>
    <t>겸업</t>
    <phoneticPr fontId="5" type="noConversion"/>
  </si>
  <si>
    <t>3. 경 지 면 적</t>
    <phoneticPr fontId="8" type="noConversion"/>
  </si>
  <si>
    <t>면적</t>
    <phoneticPr fontId="8" type="noConversion"/>
  </si>
  <si>
    <t>Cases</t>
    <phoneticPr fontId="8" type="noConversion"/>
  </si>
  <si>
    <t>Area</t>
    <phoneticPr fontId="8" type="noConversion"/>
  </si>
  <si>
    <t>생산량</t>
    <phoneticPr fontId="8" type="noConversion"/>
  </si>
  <si>
    <t>Production</t>
    <phoneticPr fontId="8" type="noConversion"/>
  </si>
  <si>
    <t>Wheat and Barley</t>
    <phoneticPr fontId="8" type="noConversion"/>
  </si>
  <si>
    <t>Potatoes</t>
    <phoneticPr fontId="8" type="noConversion"/>
  </si>
  <si>
    <t>kg/10a</t>
    <phoneticPr fontId="8" type="noConversion"/>
  </si>
  <si>
    <t>kg/10a</t>
  </si>
  <si>
    <t>읍면동별</t>
    <phoneticPr fontId="8" type="noConversion"/>
  </si>
  <si>
    <t>합계</t>
    <phoneticPr fontId="8" type="noConversion"/>
  </si>
  <si>
    <t>Total</t>
    <phoneticPr fontId="8" type="noConversion"/>
  </si>
  <si>
    <t>Bamboo</t>
    <phoneticPr fontId="8" type="noConversion"/>
  </si>
  <si>
    <t>-</t>
  </si>
  <si>
    <t>용재</t>
    <phoneticPr fontId="8" type="noConversion"/>
  </si>
  <si>
    <t>죽재</t>
    <phoneticPr fontId="8" type="noConversion"/>
  </si>
  <si>
    <t>농용자재</t>
    <phoneticPr fontId="8" type="noConversion"/>
  </si>
  <si>
    <t>수실</t>
    <phoneticPr fontId="8" type="noConversion"/>
  </si>
  <si>
    <t>버섯</t>
    <phoneticPr fontId="8" type="noConversion"/>
  </si>
  <si>
    <t>톱밥</t>
    <phoneticPr fontId="53" type="noConversion"/>
  </si>
  <si>
    <t xml:space="preserve">목초액                                             </t>
    <phoneticPr fontId="8" type="noConversion"/>
  </si>
  <si>
    <t>섬유원료</t>
    <phoneticPr fontId="8" type="noConversion"/>
  </si>
  <si>
    <t>수지</t>
    <phoneticPr fontId="8" type="noConversion"/>
  </si>
  <si>
    <t>죽순</t>
    <phoneticPr fontId="8" type="noConversion"/>
  </si>
  <si>
    <t>토석</t>
    <phoneticPr fontId="5" type="noConversion"/>
  </si>
  <si>
    <t>기타</t>
    <phoneticPr fontId="5" type="noConversion"/>
  </si>
  <si>
    <t>(M/T)</t>
    <phoneticPr fontId="8" type="noConversion"/>
  </si>
  <si>
    <t>(t)</t>
    <phoneticPr fontId="8" type="noConversion"/>
  </si>
  <si>
    <t>(kg)</t>
    <phoneticPr fontId="8" type="noConversion"/>
  </si>
  <si>
    <t>(㎥)</t>
    <phoneticPr fontId="5" type="noConversion"/>
  </si>
  <si>
    <t xml:space="preserve">(ℓ) </t>
    <phoneticPr fontId="5" type="noConversion"/>
  </si>
  <si>
    <t>Timber</t>
    <phoneticPr fontId="8" type="noConversion"/>
  </si>
  <si>
    <t>Fuel</t>
    <phoneticPr fontId="8" type="noConversion"/>
  </si>
  <si>
    <t>Mushroom</t>
    <phoneticPr fontId="8" type="noConversion"/>
  </si>
  <si>
    <t xml:space="preserve">saw </t>
    <phoneticPr fontId="5" type="noConversion"/>
  </si>
  <si>
    <t xml:space="preserve">wood </t>
    <phoneticPr fontId="5" type="noConversion"/>
  </si>
  <si>
    <t>Fiber</t>
    <phoneticPr fontId="8" type="noConversion"/>
  </si>
  <si>
    <t>Resin</t>
    <phoneticPr fontId="8" type="noConversion"/>
  </si>
  <si>
    <t>Wild</t>
    <phoneticPr fontId="8" type="noConversion"/>
  </si>
  <si>
    <t>dust</t>
    <phoneticPr fontId="5" type="noConversion"/>
  </si>
  <si>
    <t>vegetable</t>
    <phoneticPr fontId="8" type="noConversion"/>
  </si>
  <si>
    <t>Seedlings</t>
    <phoneticPr fontId="8" type="noConversion"/>
  </si>
  <si>
    <t>본수</t>
    <phoneticPr fontId="8" type="noConversion"/>
  </si>
  <si>
    <t>도벌</t>
    <phoneticPr fontId="8" type="noConversion"/>
  </si>
  <si>
    <t>기타</t>
    <phoneticPr fontId="8" type="noConversion"/>
  </si>
  <si>
    <t>피해액</t>
    <phoneticPr fontId="8" type="noConversion"/>
  </si>
  <si>
    <t>Amount
damaged</t>
    <phoneticPr fontId="8" type="noConversion"/>
  </si>
  <si>
    <t xml:space="preserve"> Lumbering Permits</t>
  </si>
  <si>
    <t xml:space="preserve">  </t>
  </si>
  <si>
    <t>Total</t>
  </si>
  <si>
    <t>면  적</t>
  </si>
  <si>
    <t>마리수</t>
    <phoneticPr fontId="8" type="noConversion"/>
  </si>
  <si>
    <t>군수</t>
    <phoneticPr fontId="8" type="noConversion"/>
  </si>
  <si>
    <t>Group Num.</t>
    <phoneticPr fontId="8" type="noConversion"/>
  </si>
  <si>
    <t>기종저</t>
    <phoneticPr fontId="5" type="noConversion"/>
  </si>
  <si>
    <t>돼지콜레라</t>
    <phoneticPr fontId="5" type="noConversion"/>
  </si>
  <si>
    <t>돼지오제스키병</t>
    <phoneticPr fontId="5" type="noConversion"/>
  </si>
  <si>
    <t>돼지단독</t>
    <phoneticPr fontId="5" type="noConversion"/>
  </si>
  <si>
    <t>광견병</t>
    <phoneticPr fontId="5" type="noConversion"/>
  </si>
  <si>
    <t>뉴캣슬병</t>
    <phoneticPr fontId="5" type="noConversion"/>
  </si>
  <si>
    <t>추백리</t>
    <phoneticPr fontId="5" type="noConversion"/>
  </si>
  <si>
    <t>읍면동별</t>
    <phoneticPr fontId="5" type="noConversion"/>
  </si>
  <si>
    <t>Black leg</t>
    <phoneticPr fontId="5" type="noConversion"/>
  </si>
  <si>
    <t>Hog cholera</t>
    <phoneticPr fontId="5" type="noConversion"/>
  </si>
  <si>
    <t>Aujeszky's</t>
    <phoneticPr fontId="5" type="noConversion"/>
  </si>
  <si>
    <t>Swine erysipelas</t>
    <phoneticPr fontId="5" type="noConversion"/>
  </si>
  <si>
    <t>Rabies</t>
    <phoneticPr fontId="5" type="noConversion"/>
  </si>
  <si>
    <t>Newcastle disease</t>
    <phoneticPr fontId="5" type="noConversion"/>
  </si>
  <si>
    <t>Pullorum disease</t>
    <phoneticPr fontId="5" type="noConversion"/>
  </si>
  <si>
    <t xml:space="preserve"> Fishery Population</t>
    <phoneticPr fontId="5" type="noConversion"/>
  </si>
  <si>
    <t>합계</t>
    <phoneticPr fontId="5" type="noConversion"/>
  </si>
  <si>
    <t>전업</t>
    <phoneticPr fontId="5" type="noConversion"/>
  </si>
  <si>
    <t>남</t>
    <phoneticPr fontId="5" type="noConversion"/>
  </si>
  <si>
    <t>여</t>
    <phoneticPr fontId="5" type="noConversion"/>
  </si>
  <si>
    <t>소계</t>
    <phoneticPr fontId="5" type="noConversion"/>
  </si>
  <si>
    <t>호당인구</t>
    <phoneticPr fontId="5" type="noConversion"/>
  </si>
  <si>
    <t>호당종사자</t>
    <phoneticPr fontId="5" type="noConversion"/>
  </si>
  <si>
    <t>Total</t>
    <phoneticPr fontId="5" type="noConversion"/>
  </si>
  <si>
    <t>Full time</t>
    <phoneticPr fontId="5" type="noConversion"/>
  </si>
  <si>
    <t>Sub-Total</t>
    <phoneticPr fontId="5" type="noConversion"/>
  </si>
  <si>
    <t>4. 경지규모별 농가</t>
    <phoneticPr fontId="8" type="noConversion"/>
  </si>
  <si>
    <t>합           계</t>
    <phoneticPr fontId="8" type="noConversion"/>
  </si>
  <si>
    <t>절화류(천본)</t>
    <phoneticPr fontId="8" type="noConversion"/>
  </si>
  <si>
    <t>분화류(천분)</t>
    <phoneticPr fontId="8" type="noConversion"/>
  </si>
  <si>
    <t>초화류-화단용(천분)</t>
    <phoneticPr fontId="8" type="noConversion"/>
  </si>
  <si>
    <t>관상수류(천주)</t>
    <phoneticPr fontId="8" type="noConversion"/>
  </si>
  <si>
    <t>화목류(천주)</t>
    <phoneticPr fontId="8" type="noConversion"/>
  </si>
  <si>
    <t>Cut  flowers</t>
    <phoneticPr fontId="8" type="noConversion"/>
  </si>
  <si>
    <t>Herbaceous flowering plants</t>
    <phoneticPr fontId="8" type="noConversion"/>
  </si>
  <si>
    <t>판매량</t>
    <phoneticPr fontId="8" type="noConversion"/>
  </si>
  <si>
    <t>사육가구</t>
    <phoneticPr fontId="8" type="noConversion"/>
  </si>
  <si>
    <t>Others</t>
    <phoneticPr fontId="5" type="noConversion"/>
  </si>
  <si>
    <t>Male</t>
    <phoneticPr fontId="5" type="noConversion"/>
  </si>
  <si>
    <t>Female</t>
    <phoneticPr fontId="5" type="noConversion"/>
  </si>
  <si>
    <t>Workers per</t>
    <phoneticPr fontId="5" type="noConversion"/>
  </si>
  <si>
    <t>household</t>
    <phoneticPr fontId="5" type="noConversion"/>
  </si>
  <si>
    <t>사육가구</t>
    <phoneticPr fontId="8" type="noConversion"/>
  </si>
  <si>
    <t>마리수</t>
    <phoneticPr fontId="8" type="noConversion"/>
  </si>
  <si>
    <t>읍면동별</t>
    <phoneticPr fontId="8" type="noConversion"/>
  </si>
  <si>
    <t>여</t>
    <phoneticPr fontId="8" type="noConversion"/>
  </si>
  <si>
    <t xml:space="preserve">Person per </t>
    <phoneticPr fontId="5" type="noConversion"/>
  </si>
  <si>
    <t>척수</t>
    <phoneticPr fontId="5" type="noConversion"/>
  </si>
  <si>
    <t>톤수</t>
    <phoneticPr fontId="5" type="noConversion"/>
  </si>
  <si>
    <t>Less than</t>
    <phoneticPr fontId="5" type="noConversion"/>
  </si>
  <si>
    <t>Ton</t>
    <phoneticPr fontId="5" type="noConversion"/>
  </si>
  <si>
    <t>1 ton</t>
    <phoneticPr fontId="5" type="noConversion"/>
  </si>
  <si>
    <t>or larger</t>
    <phoneticPr fontId="5" type="noConversion"/>
  </si>
  <si>
    <t>합계</t>
    <phoneticPr fontId="53" type="noConversion"/>
  </si>
  <si>
    <t>연료</t>
    <phoneticPr fontId="8" type="noConversion"/>
  </si>
  <si>
    <t>산나물</t>
    <phoneticPr fontId="8" type="noConversion"/>
  </si>
  <si>
    <t>조경재</t>
    <phoneticPr fontId="5" type="noConversion"/>
  </si>
  <si>
    <t>(ha)</t>
    <phoneticPr fontId="5" type="noConversion"/>
  </si>
  <si>
    <t xml:space="preserve">vinegar  </t>
    <phoneticPr fontId="5" type="noConversion"/>
  </si>
  <si>
    <t>shoot</t>
    <phoneticPr fontId="8" type="noConversion"/>
  </si>
  <si>
    <t>면적</t>
    <phoneticPr fontId="8" type="noConversion"/>
  </si>
  <si>
    <t>재적</t>
    <phoneticPr fontId="8" type="noConversion"/>
  </si>
  <si>
    <t>Area</t>
    <phoneticPr fontId="8" type="noConversion"/>
  </si>
  <si>
    <t>Volume</t>
    <phoneticPr fontId="8" type="noConversion"/>
  </si>
  <si>
    <t>Area</t>
    <phoneticPr fontId="8" type="noConversion"/>
  </si>
  <si>
    <t>건수</t>
    <phoneticPr fontId="8" type="noConversion"/>
  </si>
  <si>
    <t xml:space="preserve">합  계 </t>
    <phoneticPr fontId="5" type="noConversion"/>
  </si>
  <si>
    <t>Organic</t>
  </si>
  <si>
    <t>유기 농산물</t>
    <phoneticPr fontId="5" type="noConversion"/>
  </si>
  <si>
    <t>Total</t>
    <phoneticPr fontId="5" type="noConversion"/>
  </si>
  <si>
    <t>유기축산물</t>
    <phoneticPr fontId="53" type="noConversion"/>
  </si>
  <si>
    <t>Antibiotic free</t>
  </si>
  <si>
    <t>무항생제축산물</t>
    <phoneticPr fontId="53" type="noConversion"/>
  </si>
  <si>
    <t>농산물 
Agricultural products</t>
    <phoneticPr fontId="53" type="noConversion"/>
  </si>
  <si>
    <t>축산물
 Livestock products</t>
    <phoneticPr fontId="53" type="noConversion"/>
  </si>
  <si>
    <t>Illegal conversion of forest to other uses</t>
    <phoneticPr fontId="8" type="noConversion"/>
  </si>
  <si>
    <t>Pesticide free</t>
    <phoneticPr fontId="5" type="noConversion"/>
  </si>
  <si>
    <t>Organic</t>
    <phoneticPr fontId="5" type="noConversion"/>
  </si>
  <si>
    <t xml:space="preserve"> Total</t>
    <phoneticPr fontId="5" type="noConversion"/>
  </si>
  <si>
    <t>No Cultivated land</t>
    <phoneticPr fontId="5" type="noConversion"/>
  </si>
  <si>
    <t>Pulse</t>
    <phoneticPr fontId="8" type="noConversion"/>
  </si>
  <si>
    <t>단위: 농장, 가구, 마리</t>
    <phoneticPr fontId="8" type="noConversion"/>
  </si>
  <si>
    <t>사육농장</t>
    <phoneticPr fontId="8" type="noConversion"/>
  </si>
  <si>
    <t>Material for</t>
    <phoneticPr fontId="5" type="noConversion"/>
  </si>
  <si>
    <t>landscape</t>
    <phoneticPr fontId="5" type="noConversion"/>
  </si>
  <si>
    <t>불법 산지전용</t>
    <phoneticPr fontId="8" type="noConversion"/>
  </si>
  <si>
    <t>Source: Statistics Korea</t>
    <phoneticPr fontId="8" type="noConversion"/>
  </si>
  <si>
    <t>Spice &amp; Culinary Vegetables</t>
    <phoneticPr fontId="8" type="noConversion"/>
  </si>
  <si>
    <t>Unlicenced cutting</t>
    <phoneticPr fontId="8" type="noConversion"/>
  </si>
  <si>
    <t>Secret logging</t>
    <phoneticPr fontId="8" type="noConversion"/>
  </si>
  <si>
    <t>연별</t>
    <phoneticPr fontId="8" type="noConversion"/>
  </si>
  <si>
    <t>연       별</t>
    <phoneticPr fontId="5" type="noConversion"/>
  </si>
  <si>
    <t>양파 Onions</t>
    <phoneticPr fontId="8" type="noConversion"/>
  </si>
  <si>
    <t>약용 식물</t>
    <phoneticPr fontId="8" type="noConversion"/>
  </si>
  <si>
    <t>기타</t>
    <phoneticPr fontId="5" type="noConversion"/>
  </si>
  <si>
    <t>Others</t>
    <phoneticPr fontId="5" type="noConversion"/>
  </si>
  <si>
    <t>herbs</t>
    <phoneticPr fontId="5" type="noConversion"/>
  </si>
  <si>
    <t xml:space="preserve">Medical </t>
    <phoneticPr fontId="8" type="noConversion"/>
  </si>
  <si>
    <t>연별</t>
    <phoneticPr fontId="5" type="noConversion"/>
  </si>
  <si>
    <t>연별
year</t>
    <phoneticPr fontId="53" type="noConversion"/>
  </si>
  <si>
    <t>솎아베기 Thinning for profit</t>
    <phoneticPr fontId="8" type="noConversion"/>
  </si>
  <si>
    <t>무농약 농산물</t>
    <phoneticPr fontId="5" type="noConversion"/>
  </si>
  <si>
    <t>수종갱신 Species conversion</t>
    <phoneticPr fontId="8" type="noConversion"/>
  </si>
  <si>
    <t>Paddy field</t>
    <phoneticPr fontId="8" type="noConversion"/>
  </si>
  <si>
    <t>Upland</t>
    <phoneticPr fontId="8" type="noConversion"/>
  </si>
  <si>
    <t>Unit: item specific</t>
    <phoneticPr fontId="5" type="noConversion"/>
  </si>
  <si>
    <t>Nut and Fruits</t>
    <phoneticPr fontId="8" type="noConversion"/>
  </si>
  <si>
    <t>5. 식량작물 생산량(정곡)</t>
    <phoneticPr fontId="8" type="noConversion"/>
  </si>
  <si>
    <t>Type-1</t>
    <phoneticPr fontId="5" type="noConversion"/>
  </si>
  <si>
    <t>Type-2</t>
    <phoneticPr fontId="5" type="noConversion"/>
  </si>
  <si>
    <t>No. of boats</t>
    <phoneticPr fontId="5" type="noConversion"/>
  </si>
  <si>
    <t>100 tons</t>
    <phoneticPr fontId="5" type="noConversion"/>
  </si>
  <si>
    <t>5 tons</t>
    <phoneticPr fontId="5" type="noConversion"/>
  </si>
  <si>
    <t>10 tons</t>
    <phoneticPr fontId="5" type="noConversion"/>
  </si>
  <si>
    <t>20 tons</t>
    <phoneticPr fontId="5" type="noConversion"/>
  </si>
  <si>
    <t>30 tons</t>
    <phoneticPr fontId="5" type="noConversion"/>
  </si>
  <si>
    <t>50 tons</t>
    <phoneticPr fontId="5" type="noConversion"/>
  </si>
  <si>
    <t>Potted flowers</t>
    <phoneticPr fontId="8" type="noConversion"/>
  </si>
  <si>
    <t>Ornamental trees</t>
    <phoneticPr fontId="8" type="noConversion"/>
  </si>
  <si>
    <t>Flowering trees</t>
    <phoneticPr fontId="8" type="noConversion"/>
  </si>
  <si>
    <t>Other flowering plants</t>
    <phoneticPr fontId="8" type="noConversion"/>
  </si>
  <si>
    <t>7. 특용작물 생산량</t>
    <phoneticPr fontId="8" type="noConversion"/>
  </si>
  <si>
    <t>8. 농업기계 보유현황</t>
    <phoneticPr fontId="8" type="noConversion"/>
  </si>
  <si>
    <t>9. 가축사육(1)</t>
    <phoneticPr fontId="8" type="noConversion"/>
  </si>
  <si>
    <t>9. 가축사육(2)</t>
    <phoneticPr fontId="8" type="noConversion"/>
  </si>
  <si>
    <t>10. 가축전염병 발생</t>
    <phoneticPr fontId="5" type="noConversion"/>
  </si>
  <si>
    <t>11. 임산물 생산량</t>
    <phoneticPr fontId="8" type="noConversion"/>
  </si>
  <si>
    <t>12. 입목벌채 허가(신고)</t>
    <phoneticPr fontId="8" type="noConversion"/>
  </si>
  <si>
    <t>14. 불법 산림훼손 피해현황</t>
    <phoneticPr fontId="8" type="noConversion"/>
  </si>
  <si>
    <t>17. 어가 및 어가인구(내수면 어업)</t>
    <phoneticPr fontId="5" type="noConversion"/>
  </si>
  <si>
    <t xml:space="preserve">19. 친환경 농·축산물 출하현황  </t>
    <phoneticPr fontId="53" type="noConversion"/>
  </si>
  <si>
    <t>20. 화훼 재배현황</t>
    <phoneticPr fontId="8" type="noConversion"/>
  </si>
  <si>
    <t>농가 Farm households</t>
    <phoneticPr fontId="8" type="noConversion"/>
  </si>
  <si>
    <t xml:space="preserve">농가인구 Farm population </t>
    <phoneticPr fontId="8" type="noConversion"/>
  </si>
  <si>
    <t>단위: 가구, 명</t>
    <phoneticPr fontId="8" type="noConversion"/>
  </si>
  <si>
    <t>Unit: household, persron</t>
    <phoneticPr fontId="5" type="noConversion"/>
  </si>
  <si>
    <t>Source: Statistics Korea</t>
    <phoneticPr fontId="5" type="noConversion"/>
  </si>
  <si>
    <t>자료: 「농림어업조사」, 「농림어업총조사(5,0년)」 통계청 농어업통계과</t>
    <phoneticPr fontId="5" type="noConversion"/>
  </si>
  <si>
    <t>1. Farm Households and Population</t>
    <phoneticPr fontId="8" type="noConversion"/>
  </si>
  <si>
    <t>Ⅵ. 농림수산업</t>
    <phoneticPr fontId="5" type="noConversion"/>
  </si>
  <si>
    <t>주: 통계표에 수록된 숫자는 추정과정의 반올림으로 인해 세목과 그 총계가 일치하지 않는 경우도 있음</t>
    <phoneticPr fontId="53" type="noConversion"/>
  </si>
  <si>
    <t>2. Farm Population by Age Group</t>
    <phoneticPr fontId="8" type="noConversion"/>
  </si>
  <si>
    <t>단위: 명</t>
    <phoneticPr fontId="8" type="noConversion"/>
  </si>
  <si>
    <t>Unit: person</t>
    <phoneticPr fontId="8" type="noConversion"/>
  </si>
  <si>
    <t>0 ~ 14
Years old</t>
    <phoneticPr fontId="8" type="noConversion"/>
  </si>
  <si>
    <t>0세 ~ 14세</t>
    <phoneticPr fontId="8" type="noConversion"/>
  </si>
  <si>
    <t>15세 ~ 19세</t>
    <phoneticPr fontId="8" type="noConversion"/>
  </si>
  <si>
    <t>20세 ~ 29세</t>
    <phoneticPr fontId="8" type="noConversion"/>
  </si>
  <si>
    <t>30세 ~ 39세</t>
    <phoneticPr fontId="8" type="noConversion"/>
  </si>
  <si>
    <t>40세 ~ 49세</t>
    <phoneticPr fontId="8" type="noConversion"/>
  </si>
  <si>
    <t>50세 ~ 59세</t>
    <phoneticPr fontId="8" type="noConversion"/>
  </si>
  <si>
    <t>60세 ~ 69세</t>
    <phoneticPr fontId="8" type="noConversion"/>
  </si>
  <si>
    <t>15 ~ 19
Years old</t>
    <phoneticPr fontId="8" type="noConversion"/>
  </si>
  <si>
    <t>20 ~ 29
Years old</t>
    <phoneticPr fontId="8" type="noConversion"/>
  </si>
  <si>
    <t>30 ~ 39
Years old</t>
    <phoneticPr fontId="8" type="noConversion"/>
  </si>
  <si>
    <t>40 ~ 49
Years old</t>
    <phoneticPr fontId="8" type="noConversion"/>
  </si>
  <si>
    <t>50 ~ 59
Years old</t>
    <phoneticPr fontId="8" type="noConversion"/>
  </si>
  <si>
    <t>60 ~ 69
Years old</t>
    <phoneticPr fontId="8" type="noConversion"/>
  </si>
  <si>
    <t>70 years old
and older</t>
    <phoneticPr fontId="8" type="noConversion"/>
  </si>
  <si>
    <t>합계</t>
  </si>
  <si>
    <t>단위: ha</t>
    <phoneticPr fontId="8" type="noConversion"/>
  </si>
  <si>
    <t>Unit: ha</t>
    <phoneticPr fontId="8" type="noConversion"/>
  </si>
  <si>
    <t>논</t>
    <phoneticPr fontId="8" type="noConversion"/>
  </si>
  <si>
    <t>밭</t>
    <phoneticPr fontId="8" type="noConversion"/>
  </si>
  <si>
    <t>자료: 「농업면적조사(경지면적통계)」 통계청 농어업통계과</t>
    <phoneticPr fontId="8" type="noConversion"/>
  </si>
  <si>
    <t>주: 가구당 경지면적은 '1.농가 및 농가 인구'를 이용하여 계산하며 단위(ha, a)표기에 유의</t>
    <phoneticPr fontId="5" type="noConversion"/>
  </si>
  <si>
    <t>논</t>
    <phoneticPr fontId="5" type="noConversion"/>
  </si>
  <si>
    <t>밭</t>
    <phoneticPr fontId="5" type="noConversion"/>
  </si>
  <si>
    <t>Area of Cultivated Land</t>
    <phoneticPr fontId="8" type="noConversion"/>
  </si>
  <si>
    <r>
      <t>가구당 경지면적</t>
    </r>
    <r>
      <rPr>
        <vertAlign val="superscript"/>
        <sz val="10"/>
        <rFont val="-윤고딕320"/>
        <family val="3"/>
        <charset val="129"/>
      </rPr>
      <t xml:space="preserve">1) </t>
    </r>
    <r>
      <rPr>
        <sz val="10"/>
        <rFont val="-윤고딕320"/>
        <family val="3"/>
        <charset val="129"/>
      </rPr>
      <t>Agricultural land area per household (a)</t>
    </r>
    <phoneticPr fontId="8" type="noConversion"/>
  </si>
  <si>
    <t>단위: 가구</t>
    <phoneticPr fontId="8" type="noConversion"/>
  </si>
  <si>
    <t>Unit: household</t>
    <phoneticPr fontId="8" type="noConversion"/>
  </si>
  <si>
    <t>경지있는 농가수</t>
    <phoneticPr fontId="5" type="noConversion"/>
  </si>
  <si>
    <t xml:space="preserve">0.1ha 미만
</t>
    <phoneticPr fontId="8" type="noConversion"/>
  </si>
  <si>
    <t>0.1ha 이상
0.5ha 미만</t>
    <phoneticPr fontId="8" type="noConversion"/>
  </si>
  <si>
    <t>0.5ha 이상
1.0ha 미만</t>
    <phoneticPr fontId="8" type="noConversion"/>
  </si>
  <si>
    <t>1.0ha 이상
1.5ha 미만</t>
    <phoneticPr fontId="8" type="noConversion"/>
  </si>
  <si>
    <t>1.5ha 이상
2.0ha 미만</t>
    <phoneticPr fontId="8" type="noConversion"/>
  </si>
  <si>
    <t>2.0ha이상
3.0ha 미만</t>
    <phoneticPr fontId="8" type="noConversion"/>
  </si>
  <si>
    <t>3.0ha 이상
5.0ha 미만</t>
    <phoneticPr fontId="8" type="noConversion"/>
  </si>
  <si>
    <t>5.0ha 이상
10.0ha 미만</t>
    <phoneticPr fontId="8" type="noConversion"/>
  </si>
  <si>
    <t xml:space="preserve">10.0ha 이상
</t>
    <phoneticPr fontId="8" type="noConversion"/>
  </si>
  <si>
    <t>경지없는 농가수</t>
    <phoneticPr fontId="8" type="noConversion"/>
  </si>
  <si>
    <t>자료: 「농립어업총조사(5,0년)」 통계청 농어업통계과</t>
    <phoneticPr fontId="5" type="noConversion"/>
  </si>
  <si>
    <t>Source: Statistics Korea</t>
    <phoneticPr fontId="53" type="noConversion"/>
  </si>
  <si>
    <t xml:space="preserve"> Cultivated land</t>
    <phoneticPr fontId="5" type="noConversion"/>
  </si>
  <si>
    <t>0.1~0.5ha</t>
    <phoneticPr fontId="5" type="noConversion"/>
  </si>
  <si>
    <t>0.5~1.0ha</t>
    <phoneticPr fontId="8" type="noConversion"/>
  </si>
  <si>
    <t>1.0~1.5ha</t>
    <phoneticPr fontId="8" type="noConversion"/>
  </si>
  <si>
    <t>1.5~2.0ha</t>
    <phoneticPr fontId="8" type="noConversion"/>
  </si>
  <si>
    <t>2.0~3.0ha</t>
    <phoneticPr fontId="8" type="noConversion"/>
  </si>
  <si>
    <t>3.0~5.0ha</t>
    <phoneticPr fontId="8" type="noConversion"/>
  </si>
  <si>
    <t>5.0~10.0ha</t>
    <phoneticPr fontId="8" type="noConversion"/>
  </si>
  <si>
    <t>단위: ㏊, M/T</t>
    <phoneticPr fontId="8" type="noConversion"/>
  </si>
  <si>
    <t>Unit: ㏊, M/T</t>
    <phoneticPr fontId="8" type="noConversion"/>
  </si>
  <si>
    <t>합계 Total</t>
    <phoneticPr fontId="8" type="noConversion"/>
  </si>
  <si>
    <t>미곡 Rice</t>
    <phoneticPr fontId="8" type="noConversion"/>
  </si>
  <si>
    <t>맥류 Wheat &amp; Barley</t>
    <phoneticPr fontId="8" type="noConversion"/>
  </si>
  <si>
    <t>잡곡 Miscellaneous grains</t>
    <phoneticPr fontId="8" type="noConversion"/>
  </si>
  <si>
    <t>두류 pulses</t>
    <phoneticPr fontId="8" type="noConversion"/>
  </si>
  <si>
    <t>서류 Potatoes</t>
    <phoneticPr fontId="8" type="noConversion"/>
  </si>
  <si>
    <t>5. Production of Food Grain(Milled Crops)</t>
    <phoneticPr fontId="8" type="noConversion"/>
  </si>
  <si>
    <t>4. Farm households by size of cultivated land</t>
    <phoneticPr fontId="8" type="noConversion"/>
  </si>
  <si>
    <t>밭벼 Upland Rice</t>
    <phoneticPr fontId="8" type="noConversion"/>
  </si>
  <si>
    <t xml:space="preserve">논벼 Paddy Rice </t>
    <phoneticPr fontId="8" type="noConversion"/>
  </si>
  <si>
    <t>주: 미곡 중 백미(90.4%)의 생산량 수록</t>
    <phoneticPr fontId="8" type="noConversion"/>
  </si>
  <si>
    <t>Rice</t>
    <phoneticPr fontId="5" type="noConversion"/>
  </si>
  <si>
    <t>5-1. 미곡</t>
    <phoneticPr fontId="8" type="noConversion"/>
  </si>
  <si>
    <t>겉보리 Covered Barley</t>
    <phoneticPr fontId="8" type="noConversion"/>
  </si>
  <si>
    <t>쌀보리 Naked Barley</t>
    <phoneticPr fontId="8" type="noConversion"/>
  </si>
  <si>
    <t>밀Wheat</t>
    <phoneticPr fontId="8" type="noConversion"/>
  </si>
  <si>
    <t>맥주보리 Beer Barley</t>
    <phoneticPr fontId="8" type="noConversion"/>
  </si>
  <si>
    <t>㎏/10a당</t>
    <phoneticPr fontId="8" type="noConversion"/>
  </si>
  <si>
    <t>주: 맥류 중 정곡의 생산량 수록</t>
    <phoneticPr fontId="8" type="noConversion"/>
  </si>
  <si>
    <t>5-2. 맥류</t>
    <phoneticPr fontId="8" type="noConversion"/>
  </si>
  <si>
    <t>5-3. 잡곡</t>
    <phoneticPr fontId="8" type="noConversion"/>
  </si>
  <si>
    <t>조 Millet</t>
    <phoneticPr fontId="8" type="noConversion"/>
  </si>
  <si>
    <t>수수 Sorghum</t>
    <phoneticPr fontId="8" type="noConversion"/>
  </si>
  <si>
    <t>옥수수 Corn</t>
    <phoneticPr fontId="8" type="noConversion"/>
  </si>
  <si>
    <t>메밀 Buckwheat</t>
    <phoneticPr fontId="8" type="noConversion"/>
  </si>
  <si>
    <t>기타 Other Miscellaneous grains</t>
    <phoneticPr fontId="8" type="noConversion"/>
  </si>
  <si>
    <t>5-3. Miscellaneous Grains</t>
    <phoneticPr fontId="8" type="noConversion"/>
  </si>
  <si>
    <t>콩 Soybeans</t>
    <phoneticPr fontId="8" type="noConversion"/>
  </si>
  <si>
    <t>팥 Red beans</t>
    <phoneticPr fontId="8" type="noConversion"/>
  </si>
  <si>
    <t>녹두 Green beans</t>
    <phoneticPr fontId="8" type="noConversion"/>
  </si>
  <si>
    <t>기타 Other Pulses</t>
    <phoneticPr fontId="8" type="noConversion"/>
  </si>
  <si>
    <t>5-4. 두류</t>
    <phoneticPr fontId="8" type="noConversion"/>
  </si>
  <si>
    <t>고구마 Sweet potatoes</t>
    <phoneticPr fontId="8" type="noConversion"/>
  </si>
  <si>
    <t>감자 White potatoes</t>
    <phoneticPr fontId="8" type="noConversion"/>
  </si>
  <si>
    <t>면적
Area</t>
    <phoneticPr fontId="8" type="noConversion"/>
  </si>
  <si>
    <t>생산량
Production</t>
    <phoneticPr fontId="8" type="noConversion"/>
  </si>
  <si>
    <t>생산량 Production</t>
    <phoneticPr fontId="8" type="noConversion"/>
  </si>
  <si>
    <t>5-5. 서류</t>
    <phoneticPr fontId="8" type="noConversion"/>
  </si>
  <si>
    <t>Unit: ha, M/T</t>
    <phoneticPr fontId="8" type="noConversion"/>
  </si>
  <si>
    <t>수박 Water melons</t>
    <phoneticPr fontId="8" type="noConversion"/>
  </si>
  <si>
    <t>참외 Melons</t>
    <phoneticPr fontId="8" type="noConversion"/>
  </si>
  <si>
    <t>딸기 Strawberries</t>
    <phoneticPr fontId="8" type="noConversion"/>
  </si>
  <si>
    <t>오이 Cucumbers</t>
    <phoneticPr fontId="8" type="noConversion"/>
  </si>
  <si>
    <t>호박 Pumpkins</t>
    <phoneticPr fontId="8" type="noConversion"/>
  </si>
  <si>
    <t>토마토 Tomatoes</t>
    <phoneticPr fontId="8" type="noConversion"/>
  </si>
  <si>
    <t>가지 Eggplants</t>
    <phoneticPr fontId="8" type="noConversion"/>
  </si>
  <si>
    <t>멜론 Melons</t>
    <phoneticPr fontId="8" type="noConversion"/>
  </si>
  <si>
    <t>Fruit-bearing Vegetables</t>
    <phoneticPr fontId="5" type="noConversion"/>
  </si>
  <si>
    <t>과 채 류</t>
    <phoneticPr fontId="8" type="noConversion"/>
  </si>
  <si>
    <t>자료: 배원예유통과</t>
    <phoneticPr fontId="5" type="noConversion"/>
  </si>
  <si>
    <t>Source: Department of Pear Horticulture Distribution</t>
    <phoneticPr fontId="8" type="noConversion"/>
  </si>
  <si>
    <t>Leafy  and  Stem  Vegetables</t>
    <phoneticPr fontId="5" type="noConversion"/>
  </si>
  <si>
    <t>6-1. 채소류 생산량(과채류)</t>
    <phoneticPr fontId="8" type="noConversion"/>
  </si>
  <si>
    <t>6-1. Vegetable Production(Fruit-bearing Vegetables)</t>
    <phoneticPr fontId="8" type="noConversion"/>
  </si>
  <si>
    <t>6-2. 채소류 생산량(엽채류)</t>
    <phoneticPr fontId="8" type="noConversion"/>
  </si>
  <si>
    <t>6-2. Vegetable Production(Leafy and Stem Vegetables)</t>
    <phoneticPr fontId="8" type="noConversion"/>
  </si>
  <si>
    <t xml:space="preserve">     배추  Chinese Cabbage   </t>
    <phoneticPr fontId="8" type="noConversion"/>
  </si>
  <si>
    <t>시금치  Spinach</t>
    <phoneticPr fontId="8" type="noConversion"/>
  </si>
  <si>
    <t>양배추  Cabbage</t>
    <phoneticPr fontId="8" type="noConversion"/>
  </si>
  <si>
    <t>상추  Lettuce</t>
    <phoneticPr fontId="8" type="noConversion"/>
  </si>
  <si>
    <t xml:space="preserve"> 미나리  Dropwort</t>
    <phoneticPr fontId="8" type="noConversion"/>
  </si>
  <si>
    <t xml:space="preserve">  쑥갓  Crown Daisy</t>
    <phoneticPr fontId="8" type="noConversion"/>
  </si>
  <si>
    <t xml:space="preserve">  갓  leaf mustard</t>
    <phoneticPr fontId="8" type="noConversion"/>
  </si>
  <si>
    <t>엽 채 류</t>
    <phoneticPr fontId="8" type="noConversion"/>
  </si>
  <si>
    <t>6-3. 채소류 생산량(근채류, 조미채소)</t>
    <phoneticPr fontId="8" type="noConversion"/>
  </si>
  <si>
    <t>무 White Radish</t>
    <phoneticPr fontId="8" type="noConversion"/>
  </si>
  <si>
    <t>당근 Carrots</t>
    <phoneticPr fontId="8" type="noConversion"/>
  </si>
  <si>
    <t>고추 Red Peppers</t>
    <phoneticPr fontId="8" type="noConversion"/>
  </si>
  <si>
    <t>파 Green Onions</t>
    <phoneticPr fontId="8" type="noConversion"/>
  </si>
  <si>
    <t>생강 Ginger</t>
    <phoneticPr fontId="8" type="noConversion"/>
  </si>
  <si>
    <t>마늘 Garlic</t>
    <phoneticPr fontId="8" type="noConversion"/>
  </si>
  <si>
    <t xml:space="preserve"> Root Vegatables</t>
    <phoneticPr fontId="5" type="noConversion"/>
  </si>
  <si>
    <t xml:space="preserve">근 채 류 </t>
    <phoneticPr fontId="8" type="noConversion"/>
  </si>
  <si>
    <t>조 미 채 소</t>
    <phoneticPr fontId="8" type="noConversion"/>
  </si>
  <si>
    <t>Spice &amp; Culinary Vegetables</t>
    <phoneticPr fontId="5" type="noConversion"/>
  </si>
  <si>
    <t>6-3. Vegetable Production(Root Vegetables, Spice &amp; Culinary Vegetables)</t>
    <phoneticPr fontId="8" type="noConversion"/>
  </si>
  <si>
    <t>참깨 Sesame</t>
    <phoneticPr fontId="8" type="noConversion"/>
  </si>
  <si>
    <t>들깨 Perilla Seeds</t>
    <phoneticPr fontId="8" type="noConversion"/>
  </si>
  <si>
    <t>땅콩 Groundnuts</t>
    <phoneticPr fontId="8" type="noConversion"/>
  </si>
  <si>
    <t>유채(십자화과) Rapeseed</t>
    <phoneticPr fontId="8" type="noConversion"/>
  </si>
  <si>
    <t>7. Production of Oil seeds and Cash crops</t>
    <phoneticPr fontId="8" type="noConversion"/>
  </si>
  <si>
    <t>단위: 대</t>
    <phoneticPr fontId="8" type="noConversion"/>
  </si>
  <si>
    <t>Unit: number</t>
    <phoneticPr fontId="8" type="noConversion"/>
  </si>
  <si>
    <t>연 별</t>
    <phoneticPr fontId="5" type="noConversion"/>
  </si>
  <si>
    <t>읍면동별</t>
    <phoneticPr fontId="5" type="noConversion"/>
  </si>
  <si>
    <t>경운기</t>
    <phoneticPr fontId="5" type="noConversion"/>
  </si>
  <si>
    <t>Power tiller</t>
    <phoneticPr fontId="5" type="noConversion"/>
  </si>
  <si>
    <t>small</t>
  </si>
  <si>
    <t>Medium</t>
    <phoneticPr fontId="5" type="noConversion"/>
  </si>
  <si>
    <t>Large</t>
  </si>
  <si>
    <t>대형</t>
    <phoneticPr fontId="5" type="noConversion"/>
  </si>
  <si>
    <t>중형</t>
    <phoneticPr fontId="5" type="noConversion"/>
  </si>
  <si>
    <t>소형</t>
    <phoneticPr fontId="5" type="noConversion"/>
  </si>
  <si>
    <t>Source: Department of Agriculture Development</t>
    <phoneticPr fontId="8" type="noConversion"/>
  </si>
  <si>
    <t>스피드</t>
    <phoneticPr fontId="5" type="noConversion"/>
  </si>
  <si>
    <t>스프레이어(SS기)</t>
    <phoneticPr fontId="5" type="noConversion"/>
  </si>
  <si>
    <t>Speed sprayer</t>
    <phoneticPr fontId="5" type="noConversion"/>
  </si>
  <si>
    <t>Walking</t>
    <phoneticPr fontId="5" type="noConversion"/>
  </si>
  <si>
    <t>Taking</t>
    <phoneticPr fontId="5" type="noConversion"/>
  </si>
  <si>
    <t>보행형</t>
    <phoneticPr fontId="5" type="noConversion"/>
  </si>
  <si>
    <t>승용형</t>
    <phoneticPr fontId="5" type="noConversion"/>
  </si>
  <si>
    <t>관리기 Cultivator</t>
    <phoneticPr fontId="5" type="noConversion"/>
  </si>
  <si>
    <t>3 rows and less</t>
    <phoneticPr fontId="5" type="noConversion"/>
  </si>
  <si>
    <t>4 rows</t>
  </si>
  <si>
    <t>5 row and more</t>
  </si>
  <si>
    <t>곡 물</t>
    <phoneticPr fontId="5" type="noConversion"/>
  </si>
  <si>
    <t>건조기</t>
    <phoneticPr fontId="5" type="noConversion"/>
  </si>
  <si>
    <t>Grain dryer</t>
    <phoneticPr fontId="5" type="noConversion"/>
  </si>
  <si>
    <t>농산물건조기</t>
    <phoneticPr fontId="5" type="noConversion"/>
  </si>
  <si>
    <t>Agricultural</t>
    <phoneticPr fontId="5" type="noConversion"/>
  </si>
  <si>
    <t>dryer</t>
    <phoneticPr fontId="5" type="noConversion"/>
  </si>
  <si>
    <t>총 계</t>
    <phoneticPr fontId="5" type="noConversion"/>
  </si>
  <si>
    <t>동 력</t>
    <phoneticPr fontId="5" type="noConversion"/>
  </si>
  <si>
    <t>동력이앙기 Rice transplanter</t>
    <phoneticPr fontId="5" type="noConversion"/>
  </si>
  <si>
    <t>콤바인 Combine</t>
    <phoneticPr fontId="5" type="noConversion"/>
  </si>
  <si>
    <t>3조이하</t>
    <phoneticPr fontId="5" type="noConversion"/>
  </si>
  <si>
    <t>4조</t>
    <phoneticPr fontId="5" type="noConversion"/>
  </si>
  <si>
    <t>5조이상</t>
    <phoneticPr fontId="5" type="noConversion"/>
  </si>
  <si>
    <t>농용트랙터 Farm Tractor</t>
    <phoneticPr fontId="5" type="noConversion"/>
  </si>
  <si>
    <t>남평읍</t>
    <phoneticPr fontId="53" type="noConversion"/>
  </si>
  <si>
    <t>세지면</t>
    <phoneticPr fontId="53" type="noConversion"/>
  </si>
  <si>
    <t>왕곡면</t>
    <phoneticPr fontId="53" type="noConversion"/>
  </si>
  <si>
    <t>반남면</t>
    <phoneticPr fontId="53" type="noConversion"/>
  </si>
  <si>
    <t>공산면</t>
    <phoneticPr fontId="53" type="noConversion"/>
  </si>
  <si>
    <t>동강면</t>
    <phoneticPr fontId="53" type="noConversion"/>
  </si>
  <si>
    <t>다시면</t>
    <phoneticPr fontId="53" type="noConversion"/>
  </si>
  <si>
    <t>문평면</t>
    <phoneticPr fontId="53" type="noConversion"/>
  </si>
  <si>
    <t>노안면</t>
    <phoneticPr fontId="53" type="noConversion"/>
  </si>
  <si>
    <t>금천면</t>
    <phoneticPr fontId="53" type="noConversion"/>
  </si>
  <si>
    <t>산포면</t>
    <phoneticPr fontId="53" type="noConversion"/>
  </si>
  <si>
    <t>다도면</t>
    <phoneticPr fontId="53" type="noConversion"/>
  </si>
  <si>
    <t>봉황면</t>
    <phoneticPr fontId="53" type="noConversion"/>
  </si>
  <si>
    <t>송월동</t>
    <phoneticPr fontId="53" type="noConversion"/>
  </si>
  <si>
    <t>영강동</t>
    <phoneticPr fontId="53" type="noConversion"/>
  </si>
  <si>
    <t>금남동</t>
    <phoneticPr fontId="53" type="noConversion"/>
  </si>
  <si>
    <t>성북동</t>
    <phoneticPr fontId="53" type="noConversion"/>
  </si>
  <si>
    <t>영산동</t>
    <phoneticPr fontId="53" type="noConversion"/>
  </si>
  <si>
    <t>이창동</t>
    <phoneticPr fontId="5" type="noConversion"/>
  </si>
  <si>
    <t>빛가람동</t>
    <phoneticPr fontId="8" type="noConversion"/>
  </si>
  <si>
    <t>자료: 농촌진흥과「농업기계보유현황」</t>
    <phoneticPr fontId="5" type="noConversion"/>
  </si>
  <si>
    <t>8. Agricultural Machinery Holdings</t>
    <phoneticPr fontId="5" type="noConversion"/>
  </si>
  <si>
    <t>Unit: farm, households, head</t>
    <phoneticPr fontId="8" type="noConversion"/>
  </si>
  <si>
    <t>주: 1) 주요가축: 한육우, 젖소, 돼지, 닭 오리</t>
    <phoneticPr fontId="53" type="noConversion"/>
  </si>
  <si>
    <t xml:space="preserve">    3) 조사기준시점 : 12월 1일 기준</t>
    <phoneticPr fontId="53" type="noConversion"/>
  </si>
  <si>
    <t xml:space="preserve">    4) 닭 : 용도별 3천수이상 사육농가대상 전수조사(2006년부터)  </t>
    <phoneticPr fontId="53" type="noConversion"/>
  </si>
  <si>
    <t xml:space="preserve">    5) 오리 : 용도별 2천수이상 사육농가대상 전수조사(2011년부터)</t>
    <phoneticPr fontId="53" type="noConversion"/>
  </si>
  <si>
    <t>Note 3) Based on Dec.1</t>
    <phoneticPr fontId="53" type="noConversion"/>
  </si>
  <si>
    <t xml:space="preserve">자료: 축산과  </t>
    <phoneticPr fontId="53" type="noConversion"/>
  </si>
  <si>
    <t>Source: Stockbreeding Division</t>
    <phoneticPr fontId="84" type="noConversion"/>
  </si>
  <si>
    <t xml:space="preserve">    2) 기타가축: 말, 염소, 면양, 사슴, 토끼, 개, 칠면조, 거위, 꿀벌</t>
    <phoneticPr fontId="53" type="noConversion"/>
  </si>
  <si>
    <t>말 Horses</t>
    <phoneticPr fontId="8" type="noConversion"/>
  </si>
  <si>
    <t>면양 Sheep</t>
    <phoneticPr fontId="8" type="noConversion"/>
  </si>
  <si>
    <r>
      <t>젖소</t>
    </r>
    <r>
      <rPr>
        <sz val="10"/>
        <rFont val="-윤고딕320"/>
        <family val="3"/>
        <charset val="129"/>
      </rPr>
      <t xml:space="preserve"> </t>
    </r>
    <r>
      <rPr>
        <sz val="8"/>
        <rFont val="-윤고딕320"/>
        <family val="3"/>
        <charset val="129"/>
      </rPr>
      <t>Dairy cattle</t>
    </r>
    <phoneticPr fontId="8" type="noConversion"/>
  </si>
  <si>
    <r>
      <t>돼지</t>
    </r>
    <r>
      <rPr>
        <sz val="10"/>
        <rFont val="-윤고딕320"/>
        <family val="3"/>
        <charset val="129"/>
      </rPr>
      <t xml:space="preserve"> Pigs</t>
    </r>
    <phoneticPr fontId="8" type="noConversion"/>
  </si>
  <si>
    <t xml:space="preserve">    4) 닭: 용도별 3천수이상 사육농가대상 전수조사(2006년부터)  </t>
    <phoneticPr fontId="53" type="noConversion"/>
  </si>
  <si>
    <t xml:space="preserve">    5) 오리: 용도별 2천수이상 사육농가대상 전수조사(2011년부터)</t>
    <phoneticPr fontId="53" type="noConversion"/>
  </si>
  <si>
    <r>
      <t xml:space="preserve">한육우 </t>
    </r>
    <r>
      <rPr>
        <sz val="8"/>
        <rFont val="-윤고딕320"/>
        <family val="3"/>
        <charset val="129"/>
      </rPr>
      <t>Native and beef cattle</t>
    </r>
    <phoneticPr fontId="8" type="noConversion"/>
  </si>
  <si>
    <t>닭 Chicken</t>
    <phoneticPr fontId="8" type="noConversion"/>
  </si>
  <si>
    <t xml:space="preserve">오리 Ducks </t>
    <phoneticPr fontId="8" type="noConversion"/>
  </si>
  <si>
    <t>염소(유산양 포함) Goats</t>
    <phoneticPr fontId="8" type="noConversion"/>
  </si>
  <si>
    <t>Farm</t>
    <phoneticPr fontId="8" type="noConversion"/>
  </si>
  <si>
    <t>Head</t>
    <phoneticPr fontId="8" type="noConversion"/>
  </si>
  <si>
    <t>연 별</t>
    <phoneticPr fontId="8" type="noConversion"/>
  </si>
  <si>
    <t>9. Number of Livestock and Poultry and Livestock Farm(1)</t>
    <phoneticPr fontId="8" type="noConversion"/>
  </si>
  <si>
    <t>9. Number of Livestock and Poultry and Livestock Farm(2)</t>
    <phoneticPr fontId="8" type="noConversion"/>
  </si>
  <si>
    <t>사슴 Deer</t>
    <phoneticPr fontId="8" type="noConversion"/>
  </si>
  <si>
    <t>토끼 Rabbits</t>
    <phoneticPr fontId="8" type="noConversion"/>
  </si>
  <si>
    <t>개 Dogs</t>
    <phoneticPr fontId="8" type="noConversion"/>
  </si>
  <si>
    <t>칠면조 Tukeys</t>
    <phoneticPr fontId="8" type="noConversion"/>
  </si>
  <si>
    <t>거위 Geese</t>
    <phoneticPr fontId="8" type="noConversion"/>
  </si>
  <si>
    <t>꿀벌 Beehives</t>
    <phoneticPr fontId="8" type="noConversion"/>
  </si>
  <si>
    <t>단위: 마리</t>
    <phoneticPr fontId="5" type="noConversion"/>
  </si>
  <si>
    <t>Unit: head</t>
    <phoneticPr fontId="5" type="noConversion"/>
  </si>
  <si>
    <t>주: 기타는 오리바이러스성 간염, 닭전염성비기관지염, 브루셀라병 임</t>
    <phoneticPr fontId="5" type="noConversion"/>
  </si>
  <si>
    <t>자료: 축산과</t>
    <phoneticPr fontId="5" type="noConversion"/>
  </si>
  <si>
    <t>주: 구근류, 종자·종묘류 포함</t>
    <phoneticPr fontId="8" type="noConversion"/>
  </si>
  <si>
    <t>Note: Including Bulbous, seeds</t>
    <phoneticPr fontId="8" type="noConversion"/>
  </si>
  <si>
    <t>단위: ha, 천본, 천분, 천주, 천구</t>
    <phoneticPr fontId="5" type="noConversion"/>
  </si>
  <si>
    <t>Unit: ha, 1,000 flowers/trees/seeds/seedlings</t>
    <phoneticPr fontId="8" type="noConversion"/>
  </si>
  <si>
    <r>
      <t xml:space="preserve">기타 </t>
    </r>
    <r>
      <rPr>
        <vertAlign val="superscript"/>
        <sz val="10"/>
        <rFont val="-윤고딕320"/>
        <family val="3"/>
        <charset val="129"/>
      </rPr>
      <t>1)</t>
    </r>
    <phoneticPr fontId="8" type="noConversion"/>
  </si>
  <si>
    <t>20. Flowering Plants Cultivation</t>
    <phoneticPr fontId="5" type="noConversion"/>
  </si>
  <si>
    <t>10. Cases of Infectious Livestock Diseases</t>
    <phoneticPr fontId="5" type="noConversion"/>
  </si>
  <si>
    <t>단위: 개별</t>
    <phoneticPr fontId="5" type="noConversion"/>
  </si>
  <si>
    <t>(㎥)</t>
    <phoneticPr fontId="8" type="noConversion"/>
  </si>
  <si>
    <t>(㎏)</t>
    <phoneticPr fontId="8" type="noConversion"/>
  </si>
  <si>
    <t>(본)</t>
    <phoneticPr fontId="5" type="noConversion"/>
  </si>
  <si>
    <t>(㎥)</t>
  </si>
  <si>
    <t>material</t>
    <phoneticPr fontId="5" type="noConversion"/>
  </si>
  <si>
    <t>Soil and</t>
    <phoneticPr fontId="5" type="noConversion"/>
  </si>
  <si>
    <t>stone</t>
  </si>
  <si>
    <t>11. Production of Forestry Products</t>
    <phoneticPr fontId="5" type="noConversion"/>
  </si>
  <si>
    <t>단위: ha, ㎡</t>
    <phoneticPr fontId="8" type="noConversion"/>
  </si>
  <si>
    <t>Unit: ha, ㎡</t>
    <phoneticPr fontId="8" type="noConversion"/>
  </si>
  <si>
    <t>주벌 Final clearing</t>
    <phoneticPr fontId="8" type="noConversion"/>
  </si>
  <si>
    <t>기타 Others</t>
    <phoneticPr fontId="8" type="noConversion"/>
  </si>
  <si>
    <t>단위: ㏊, 천본</t>
    <phoneticPr fontId="8" type="noConversion"/>
  </si>
  <si>
    <t>Unit: ha, 1,000 seedlings</t>
    <phoneticPr fontId="8" type="noConversion"/>
  </si>
  <si>
    <r>
      <t xml:space="preserve">경제림조성
</t>
    </r>
    <r>
      <rPr>
        <sz val="10"/>
        <rFont val="arialnarrow"/>
        <family val="2"/>
      </rPr>
      <t>Commercial forest</t>
    </r>
    <phoneticPr fontId="8" type="noConversion"/>
  </si>
  <si>
    <r>
      <t xml:space="preserve">큰나무조림
</t>
    </r>
    <r>
      <rPr>
        <sz val="10"/>
        <rFont val="Arial Narrow"/>
        <family val="2"/>
      </rPr>
      <t>Mature forest</t>
    </r>
    <phoneticPr fontId="8" type="noConversion"/>
  </si>
  <si>
    <r>
      <t xml:space="preserve">지역특화조림
</t>
    </r>
    <r>
      <rPr>
        <sz val="10"/>
        <rFont val="Arial Narrow"/>
        <family val="2"/>
      </rPr>
      <t>Regionally specialized forest</t>
    </r>
    <phoneticPr fontId="8" type="noConversion"/>
  </si>
  <si>
    <r>
      <t xml:space="preserve">미세먼지 저감 조림
</t>
    </r>
    <r>
      <rPr>
        <sz val="10"/>
        <rFont val="Arial Narrow"/>
        <family val="2"/>
      </rPr>
      <t>Fine dust-reducing forest</t>
    </r>
    <phoneticPr fontId="8" type="noConversion"/>
  </si>
  <si>
    <r>
      <t xml:space="preserve">밀원수림 조성
</t>
    </r>
    <r>
      <rPr>
        <sz val="10"/>
        <rFont val="Arial Narrow"/>
        <family val="2"/>
      </rPr>
      <t xml:space="preserve">Bee forage forest </t>
    </r>
    <phoneticPr fontId="8" type="noConversion"/>
  </si>
  <si>
    <t>13. 조림</t>
    <phoneticPr fontId="8" type="noConversion"/>
  </si>
  <si>
    <t>13. Reforestation</t>
    <phoneticPr fontId="8" type="noConversion"/>
  </si>
  <si>
    <t>읍면동별</t>
    <phoneticPr fontId="5" type="noConversion"/>
  </si>
  <si>
    <t>무허가 벌채</t>
    <phoneticPr fontId="8" type="noConversion"/>
  </si>
  <si>
    <t>단위: 건수, ㏊, 천원</t>
    <phoneticPr fontId="8" type="noConversion"/>
  </si>
  <si>
    <t>Unit: cases, ㏊, 1,000 won</t>
    <phoneticPr fontId="8" type="noConversion"/>
  </si>
  <si>
    <t>Amount damaged</t>
    <phoneticPr fontId="8" type="noConversion"/>
  </si>
  <si>
    <t>14. Uncontrolled Forest Damages by Cause</t>
    <phoneticPr fontId="8" type="noConversion"/>
  </si>
  <si>
    <t>단위: ㎢</t>
    <phoneticPr fontId="8" type="noConversion"/>
  </si>
  <si>
    <t>Unit: ㎢</t>
    <phoneticPr fontId="8" type="noConversion"/>
  </si>
  <si>
    <t>Permits by use</t>
  </si>
  <si>
    <t>15. 산림형질변경 허가 내역</t>
    <phoneticPr fontId="8" type="noConversion"/>
  </si>
  <si>
    <t>15. Permits for Forest Conversion</t>
    <phoneticPr fontId="5" type="noConversion"/>
  </si>
  <si>
    <t>용도별 허가 내역</t>
    <phoneticPr fontId="8" type="noConversion"/>
  </si>
  <si>
    <t>광산
Mine</t>
    <phoneticPr fontId="8" type="noConversion"/>
  </si>
  <si>
    <t>도로
Road</t>
    <phoneticPr fontId="8" type="noConversion"/>
  </si>
  <si>
    <t>공장
Factory</t>
    <phoneticPr fontId="8" type="noConversion"/>
  </si>
  <si>
    <t>학교
School</t>
    <phoneticPr fontId="8" type="noConversion"/>
  </si>
  <si>
    <t>대지
Building land</t>
    <phoneticPr fontId="8" type="noConversion"/>
  </si>
  <si>
    <t>묘지
Grave yard</t>
    <phoneticPr fontId="8" type="noConversion"/>
  </si>
  <si>
    <t>초지
Pasture</t>
    <phoneticPr fontId="8" type="noConversion"/>
  </si>
  <si>
    <t>과수원
Orchard</t>
    <phoneticPr fontId="8" type="noConversion"/>
  </si>
  <si>
    <t>축사 및 창고
Cattle shed and
warehouse</t>
    <phoneticPr fontId="8" type="noConversion"/>
  </si>
  <si>
    <t>군사용지
Military
installation</t>
    <phoneticPr fontId="8" type="noConversion"/>
  </si>
  <si>
    <t>기타
Others</t>
    <phoneticPr fontId="8" type="noConversion"/>
  </si>
  <si>
    <t>토사방비
Soil erosion
Prevention</t>
    <phoneticPr fontId="8" type="noConversion"/>
  </si>
  <si>
    <t>생활환경
life environment</t>
    <phoneticPr fontId="8" type="noConversion"/>
  </si>
  <si>
    <t>비사.해안방비
sand shifting
prevention and
Coastal safety</t>
    <phoneticPr fontId="8" type="noConversion"/>
  </si>
  <si>
    <t>수원함양
Watershed conservation</t>
    <phoneticPr fontId="8" type="noConversion"/>
  </si>
  <si>
    <t>어촌
fish habitat</t>
    <phoneticPr fontId="8" type="noConversion"/>
  </si>
  <si>
    <t>경관
Land scape</t>
    <phoneticPr fontId="8" type="noConversion"/>
  </si>
  <si>
    <t>1종 classⅠ</t>
    <phoneticPr fontId="8" type="noConversion"/>
  </si>
  <si>
    <t>2종 classⅡ</t>
    <phoneticPr fontId="8" type="noConversion"/>
  </si>
  <si>
    <t>3종 classⅢ</t>
    <phoneticPr fontId="8" type="noConversion"/>
  </si>
  <si>
    <t>명승지
lion</t>
    <phoneticPr fontId="8" type="noConversion"/>
  </si>
  <si>
    <t>16. 보안림 지정 현황</t>
    <phoneticPr fontId="8" type="noConversion"/>
  </si>
  <si>
    <t>16. Forests Designated for Protection</t>
    <phoneticPr fontId="5" type="noConversion"/>
  </si>
  <si>
    <t>단위: ㏊</t>
    <phoneticPr fontId="8" type="noConversion"/>
  </si>
  <si>
    <t>Unit: ㏊</t>
    <phoneticPr fontId="8" type="noConversion"/>
  </si>
  <si>
    <t>고속도로변
the side of express</t>
    <phoneticPr fontId="8" type="noConversion"/>
  </si>
  <si>
    <t>17. Fishery Households and Population</t>
    <phoneticPr fontId="5" type="noConversion"/>
  </si>
  <si>
    <t>단위: 가구, 명</t>
    <phoneticPr fontId="5" type="noConversion"/>
  </si>
  <si>
    <t>Unit: households, persons</t>
    <phoneticPr fontId="5" type="noConversion"/>
  </si>
  <si>
    <t>Soerce: Livestock Division</t>
    <phoneticPr fontId="8" type="noConversion"/>
  </si>
  <si>
    <t>자료: 축산과</t>
    <phoneticPr fontId="8" type="noConversion"/>
  </si>
  <si>
    <t>어가 Fishing Households</t>
    <phoneticPr fontId="5" type="noConversion"/>
  </si>
  <si>
    <t xml:space="preserve">어가인구 </t>
    <phoneticPr fontId="5" type="noConversion"/>
  </si>
  <si>
    <t>어업종사자 Fishery workers</t>
    <phoneticPr fontId="5" type="noConversion"/>
  </si>
  <si>
    <t>겸업 Part time</t>
    <phoneticPr fontId="5" type="noConversion"/>
  </si>
  <si>
    <t>제1종</t>
    <phoneticPr fontId="5" type="noConversion"/>
  </si>
  <si>
    <t>제2종</t>
    <phoneticPr fontId="5" type="noConversion"/>
  </si>
  <si>
    <t>단위: 척, 톤</t>
    <phoneticPr fontId="5" type="noConversion"/>
  </si>
  <si>
    <t>Unit: number, ton</t>
    <phoneticPr fontId="5" type="noConversion"/>
  </si>
  <si>
    <t>총  계     Total</t>
    <phoneticPr fontId="5" type="noConversion"/>
  </si>
  <si>
    <t>1톤 미만</t>
    <phoneticPr fontId="5" type="noConversion"/>
  </si>
  <si>
    <t>1∼5톤 미만</t>
    <phoneticPr fontId="5" type="noConversion"/>
  </si>
  <si>
    <t>5∼10톤 미만</t>
    <phoneticPr fontId="5" type="noConversion"/>
  </si>
  <si>
    <t>10∼20톤 미만</t>
    <phoneticPr fontId="5" type="noConversion"/>
  </si>
  <si>
    <t>20∼30톤 미만</t>
    <phoneticPr fontId="5" type="noConversion"/>
  </si>
  <si>
    <t>30∼50톤 미만</t>
    <phoneticPr fontId="5" type="noConversion"/>
  </si>
  <si>
    <t>50∼100톤 미만</t>
    <phoneticPr fontId="5" type="noConversion"/>
  </si>
  <si>
    <t>100톤 이상</t>
    <phoneticPr fontId="5" type="noConversion"/>
  </si>
  <si>
    <t>동력   Power</t>
    <phoneticPr fontId="5" type="noConversion"/>
  </si>
  <si>
    <t>무동력  Non-power</t>
    <phoneticPr fontId="5" type="noConversion"/>
  </si>
  <si>
    <t>1∼Less than</t>
    <phoneticPr fontId="5" type="noConversion"/>
  </si>
  <si>
    <t>5∼Less than</t>
    <phoneticPr fontId="5" type="noConversion"/>
  </si>
  <si>
    <t>10∼Less than</t>
    <phoneticPr fontId="5" type="noConversion"/>
  </si>
  <si>
    <t>20∼Less than</t>
    <phoneticPr fontId="5" type="noConversion"/>
  </si>
  <si>
    <t>30∼Less than</t>
    <phoneticPr fontId="5" type="noConversion"/>
  </si>
  <si>
    <t>50∼Less than</t>
    <phoneticPr fontId="5" type="noConversion"/>
  </si>
  <si>
    <t>자료: 축산과「수산통계연보」</t>
    <phoneticPr fontId="5" type="noConversion"/>
  </si>
  <si>
    <t>18. 어선보유</t>
    <phoneticPr fontId="5" type="noConversion"/>
  </si>
  <si>
    <t>18. Fishing Vessel Ownership</t>
    <phoneticPr fontId="5" type="noConversion"/>
  </si>
  <si>
    <t>건수
No. of 
cases</t>
    <phoneticPr fontId="53" type="noConversion"/>
  </si>
  <si>
    <t>농가수
No. of 
households</t>
    <phoneticPr fontId="53" type="noConversion"/>
  </si>
  <si>
    <t>면적
Total 
area</t>
    <phoneticPr fontId="5" type="noConversion"/>
  </si>
  <si>
    <t>출하량
Shipments</t>
    <phoneticPr fontId="5" type="noConversion"/>
  </si>
  <si>
    <t>단위: 건, 가구, ha, 톤</t>
    <phoneticPr fontId="53" type="noConversion"/>
  </si>
  <si>
    <t>Unit: case, household, ha, ton</t>
    <phoneticPr fontId="53" type="noConversion"/>
  </si>
  <si>
    <t>건수
No. of 
Cases</t>
    <phoneticPr fontId="5" type="noConversion"/>
  </si>
  <si>
    <t>농가수
No. of 
Households</t>
    <phoneticPr fontId="5" type="noConversion"/>
  </si>
  <si>
    <t>19. Shipments of Eco-Friendly Agricultural·Livestock Products</t>
    <phoneticPr fontId="5" type="noConversion"/>
  </si>
  <si>
    <t>자료: 국립농산물품질관리원 전남지원 나주사무소</t>
    <phoneticPr fontId="53" type="noConversion"/>
  </si>
  <si>
    <t>Source: Naju branch, National Agriculture Products Quality Management Service</t>
    <phoneticPr fontId="53" type="noConversion"/>
  </si>
  <si>
    <t>자료: 공원녹지과「임업통계연보」</t>
    <phoneticPr fontId="8" type="noConversion"/>
  </si>
  <si>
    <t>source: Park and Landscape Division</t>
    <phoneticPr fontId="8" type="noConversion"/>
  </si>
  <si>
    <t>자료: 공원녹지과「목재수급통계」</t>
    <phoneticPr fontId="8" type="noConversion"/>
  </si>
  <si>
    <t>자료: 공원녹지과「조림지 활착상황」</t>
    <phoneticPr fontId="8" type="noConversion"/>
  </si>
  <si>
    <t>자료 : 공원녹지과「임업통계연보」</t>
    <phoneticPr fontId="8" type="noConversion"/>
  </si>
  <si>
    <t>-</t>
    <phoneticPr fontId="5" type="noConversion"/>
  </si>
  <si>
    <t>자료: 배원예유통과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</si>
</sst>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&quot;₩&quot;#,##0.00;[Red]&quot;₩&quot;\-#,##0.00"/>
    <numFmt numFmtId="178" formatCode="&quot;$&quot;#,##0_);[Red]\(&quot;$&quot;#,##0\)"/>
    <numFmt numFmtId="179" formatCode="_ &quot;₩&quot;* #,##0_ ;_ &quot;₩&quot;* \-#,##0_ ;_ &quot;₩&quot;* &quot;-&quot;_ ;_ @_ "/>
    <numFmt numFmtId="180" formatCode="&quot;₩&quot;#,##0;[Red]&quot;₩&quot;\-#,##0"/>
    <numFmt numFmtId="181" formatCode="&quot;$&quot;#,##0.00_);[Red]\(&quot;$&quot;#,##0.00\)"/>
    <numFmt numFmtId="182" formatCode="_ &quot;₩&quot;* #,##0.00_ ;_ &quot;₩&quot;* \-#,##0.00_ ;_ &quot;₩&quot;* &quot;-&quot;??_ ;_ @_ "/>
    <numFmt numFmtId="183" formatCode="_ * #,##0_ ;_ * \-#,##0_ ;_ * &quot;-&quot;_ ;_ @_ "/>
    <numFmt numFmtId="184" formatCode="_ * #,##0.00_ ;_ * \-#,##0.00_ ;_ * &quot;-&quot;??_ ;_ @_ "/>
    <numFmt numFmtId="185" formatCode="\$&quot;_x000c__x0009__x0001_-)_x0008__x0004__x0000__x0000__x0005__x0002_&quot;;[Red]\(\$#,##0\)"/>
    <numFmt numFmtId="186" formatCode="0.0000000000%"/>
    <numFmt numFmtId="187" formatCode="&quot;0412-&quot;00&quot;-&quot;0000"/>
    <numFmt numFmtId="188" formatCode="#,##0.0"/>
    <numFmt numFmtId="189" formatCode="#,##0.0\ ;\(#,##0.0\);&quot;-&quot;\ "/>
    <numFmt numFmtId="190" formatCode="_(&quot;$&quot;* #,##0.0_);_(&quot;$&quot;* \(#,##0.0\);_(&quot;$&quot;* &quot;-&quot;??_);_(@_)"/>
    <numFmt numFmtId="191" formatCode="&quot;0452-&quot;00&quot;-&quot;0000"/>
    <numFmt numFmtId="192" formatCode="&quot;?#,##0.00;[Red]\-&quot;&quot;?&quot;#,##0.00"/>
    <numFmt numFmtId="193" formatCode="&quot;R$&quot;#,##0.00;&quot;R$&quot;\-#,##0.00"/>
    <numFmt numFmtId="194" formatCode="_-* #,##0_-;&quot;₩&quot;\!\-* #,##0_-;_-* &quot;-&quot;_-;_-@_-"/>
    <numFmt numFmtId="195" formatCode="0_ "/>
    <numFmt numFmtId="196" formatCode="#,##0.0_ "/>
    <numFmt numFmtId="197" formatCode="#,##0.00_ "/>
    <numFmt numFmtId="198" formatCode="_-* #,##0.0_-;\-* #,##0.0_-;_-* &quot;-&quot;?_-;_-@_-"/>
    <numFmt numFmtId="199" formatCode="_-* #,##0.0_-;\-* #,##0.0_-;_-* &quot;-&quot;_-;_-@_-"/>
    <numFmt numFmtId="200" formatCode="0.0_);[Red]\(0.0\)"/>
    <numFmt numFmtId="201" formatCode="_ * #,##0.0_ ;_ * \-#,##0.0_ ;_ * &quot;-&quot;_ ;_ @_ "/>
    <numFmt numFmtId="202" formatCode="0.00_);[Red]\(0.00\)"/>
    <numFmt numFmtId="203" formatCode="0_);[Red]\(0\)"/>
    <numFmt numFmtId="204" formatCode="_-* #,##0_-;\-* #,##0_-;_-* &quot;-&quot;??_-;_-@_-"/>
    <numFmt numFmtId="206" formatCode="_(* #,##0_);_(* \(#,##0\);_(* &quot;-&quot;_);_(@_)"/>
    <numFmt numFmtId="207" formatCode="_-* #,##0.00_-;\-* #,##0.00_-;_-* &quot;-&quot;_-;_-@_-"/>
  </numFmts>
  <fonts count="91"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sz val="8"/>
      <name val="바탕"/>
      <family val="1"/>
      <charset val="129"/>
    </font>
    <font>
      <b/>
      <sz val="9"/>
      <name val="굴림"/>
      <family val="3"/>
      <charset val="129"/>
    </font>
    <font>
      <sz val="9"/>
      <name val="Times New Roman"/>
      <family val="1"/>
    </font>
    <font>
      <sz val="9"/>
      <name val="바탕"/>
      <family val="1"/>
      <charset val="129"/>
    </font>
    <font>
      <sz val="9"/>
      <name val="굴림체"/>
      <family val="3"/>
      <charset val="129"/>
    </font>
    <font>
      <sz val="14"/>
      <name val="바탕체"/>
      <family val="1"/>
      <charset val="129"/>
    </font>
    <font>
      <sz val="18"/>
      <name val="바탕체"/>
      <family val="1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1"/>
      <name val="돋움"/>
      <family val="3"/>
      <charset val="129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11"/>
      <name val="HY신명조"/>
      <family val="1"/>
      <charset val="129"/>
    </font>
    <font>
      <b/>
      <sz val="16"/>
      <color indexed="12"/>
      <name val="돋움체"/>
      <family val="3"/>
      <charset val="129"/>
    </font>
    <font>
      <sz val="14"/>
      <name val="뼻뮝"/>
      <family val="3"/>
      <charset val="129"/>
    </font>
    <font>
      <sz val="9"/>
      <name val="돋움"/>
      <family val="3"/>
      <charset val="129"/>
    </font>
    <font>
      <sz val="12"/>
      <name val="뼻뮝"/>
      <family val="3"/>
      <charset val="129"/>
    </font>
    <font>
      <sz val="10"/>
      <color indexed="8"/>
      <name val="맑은 고딕"/>
      <family val="3"/>
      <charset val="129"/>
    </font>
    <font>
      <sz val="12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b/>
      <sz val="10"/>
      <name val="굴림"/>
      <family val="3"/>
      <charset val="129"/>
    </font>
    <font>
      <b/>
      <sz val="18"/>
      <name val="바탕체"/>
      <family val="1"/>
      <charset val="129"/>
    </font>
    <font>
      <b/>
      <sz val="9"/>
      <name val="굴림체"/>
      <family val="3"/>
      <charset val="129"/>
    </font>
    <font>
      <sz val="10"/>
      <color indexed="8"/>
      <name val="바탕체"/>
      <family val="1"/>
      <charset val="129"/>
    </font>
    <font>
      <b/>
      <sz val="10"/>
      <name val="바탕체"/>
      <family val="1"/>
      <charset val="129"/>
    </font>
    <font>
      <sz val="10"/>
      <name val="Arial Narrow"/>
      <family val="2"/>
    </font>
    <font>
      <b/>
      <sz val="18"/>
      <name val="굴림체"/>
      <family val="3"/>
      <charset val="129"/>
    </font>
    <font>
      <sz val="8"/>
      <name val="돋움"/>
      <family val="3"/>
      <charset val="129"/>
    </font>
    <font>
      <sz val="11"/>
      <color indexed="8"/>
      <name val="굴림체"/>
      <family val="3"/>
      <charset val="129"/>
    </font>
    <font>
      <sz val="9"/>
      <name val="바탕체"/>
      <family val="1"/>
      <charset val="129"/>
    </font>
    <font>
      <sz val="18"/>
      <name val="굴림체"/>
      <family val="3"/>
      <charset val="129"/>
    </font>
    <font>
      <sz val="9"/>
      <name val="Arial Narrow"/>
      <family val="2"/>
    </font>
    <font>
      <sz val="9"/>
      <color indexed="10"/>
      <name val="Arial Narrow"/>
      <family val="2"/>
    </font>
    <font>
      <sz val="18"/>
      <name val="Arial Narrow"/>
      <family val="2"/>
    </font>
    <font>
      <sz val="10"/>
      <color rgb="FFFF0000"/>
      <name val="바탕체"/>
      <family val="1"/>
      <charset val="129"/>
    </font>
    <font>
      <b/>
      <sz val="11"/>
      <name val="돋움"/>
      <family val="3"/>
      <charset val="129"/>
    </font>
    <font>
      <sz val="10"/>
      <color indexed="8"/>
      <name val="Arial Narrow"/>
      <family val="2"/>
    </font>
    <font>
      <sz val="10"/>
      <name val="-윤고딕320"/>
      <family val="3"/>
      <charset val="129"/>
    </font>
    <font>
      <b/>
      <sz val="18"/>
      <name val="HY견명조"/>
      <family val="1"/>
      <charset val="129"/>
    </font>
    <font>
      <b/>
      <sz val="17"/>
      <name val="Arial Narrow"/>
      <family val="2"/>
    </font>
    <font>
      <b/>
      <sz val="10"/>
      <name val="-윤고딕320"/>
      <family val="3"/>
      <charset val="129"/>
    </font>
    <font>
      <b/>
      <sz val="11"/>
      <name val="-윤고딕320"/>
      <family val="3"/>
      <charset val="129"/>
    </font>
    <font>
      <b/>
      <sz val="11"/>
      <name val="Arial Narrow"/>
      <family val="2"/>
    </font>
    <font>
      <sz val="8"/>
      <color theme="1"/>
      <name val="맑은 고딕"/>
      <family val="3"/>
      <charset val="129"/>
      <scheme val="minor"/>
    </font>
    <font>
      <sz val="9"/>
      <color theme="1"/>
      <name val="바탕체"/>
      <family val="1"/>
      <charset val="129"/>
    </font>
    <font>
      <vertAlign val="superscript"/>
      <sz val="10"/>
      <name val="-윤고딕320"/>
      <family val="3"/>
      <charset val="129"/>
    </font>
    <font>
      <sz val="9"/>
      <name val="-윤고딕320"/>
      <family val="3"/>
      <charset val="129"/>
    </font>
    <font>
      <b/>
      <sz val="10"/>
      <name val="Arial Narrow"/>
      <family val="2"/>
    </font>
    <font>
      <sz val="10"/>
      <name val="-윤고딕"/>
      <family val="3"/>
      <charset val="129"/>
    </font>
    <font>
      <b/>
      <sz val="10"/>
      <name val="-윤고딕"/>
      <family val="3"/>
      <charset val="129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-윤고딕320"/>
      <family val="3"/>
      <charset val="129"/>
    </font>
    <font>
      <sz val="8"/>
      <name val="Arial Narrow"/>
      <family val="2"/>
    </font>
    <font>
      <sz val="10"/>
      <color rgb="FF000000"/>
      <name val="Arial Narrow"/>
      <family val="2"/>
    </font>
    <font>
      <b/>
      <sz val="11"/>
      <color indexed="8"/>
      <name val="Arial Narrow"/>
      <family val="2"/>
    </font>
    <font>
      <sz val="10"/>
      <name val="-윤고딕320"/>
      <family val="1"/>
      <charset val="129"/>
    </font>
    <font>
      <sz val="8"/>
      <name val="Times New Roman"/>
      <family val="1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name val="arial anrrow"/>
    </font>
    <font>
      <b/>
      <sz val="10"/>
      <name val="arial anrrow"/>
    </font>
    <font>
      <b/>
      <sz val="11"/>
      <name val="arial anrrow"/>
    </font>
    <font>
      <sz val="10"/>
      <name val="arial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theme="2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292">
    <xf numFmtId="176" fontId="0" fillId="0" borderId="0">
      <alignment horizontal="right"/>
    </xf>
    <xf numFmtId="0" fontId="15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3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0" fillId="0" borderId="0"/>
    <xf numFmtId="0" fontId="17" fillId="0" borderId="0"/>
    <xf numFmtId="0" fontId="18" fillId="0" borderId="0"/>
    <xf numFmtId="0" fontId="19" fillId="0" borderId="0"/>
    <xf numFmtId="0" fontId="18" fillId="0" borderId="0"/>
    <xf numFmtId="0" fontId="21" fillId="0" borderId="0"/>
    <xf numFmtId="0" fontId="24" fillId="0" borderId="0"/>
    <xf numFmtId="0" fontId="19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4" fillId="0" borderId="0"/>
    <xf numFmtId="0" fontId="19" fillId="0" borderId="0"/>
    <xf numFmtId="0" fontId="25" fillId="0" borderId="0"/>
    <xf numFmtId="0" fontId="26" fillId="0" borderId="0"/>
    <xf numFmtId="0" fontId="22" fillId="0" borderId="0"/>
    <xf numFmtId="0" fontId="22" fillId="0" borderId="0"/>
    <xf numFmtId="0" fontId="25" fillId="0" borderId="0"/>
    <xf numFmtId="0" fontId="26" fillId="0" borderId="0"/>
    <xf numFmtId="0" fontId="20" fillId="0" borderId="0"/>
    <xf numFmtId="0" fontId="21" fillId="0" borderId="0"/>
    <xf numFmtId="0" fontId="27" fillId="0" borderId="0"/>
    <xf numFmtId="183" fontId="16" fillId="0" borderId="0" applyFont="0" applyFill="0" applyBorder="0" applyAlignment="0" applyProtection="0"/>
    <xf numFmtId="185" fontId="28" fillId="0" borderId="0"/>
    <xf numFmtId="184" fontId="16" fillId="0" borderId="0" applyFont="0" applyFill="0" applyBorder="0" applyAlignment="0" applyProtection="0"/>
    <xf numFmtId="17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29" fillId="0" borderId="0"/>
    <xf numFmtId="0" fontId="30" fillId="0" borderId="0" applyFill="0" applyBorder="0" applyAlignment="0" applyProtection="0"/>
    <xf numFmtId="187" fontId="28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28" fillId="0" borderId="0"/>
    <xf numFmtId="2" fontId="30" fillId="0" borderId="0" applyFill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</xf>
    <xf numFmtId="0" fontId="33" fillId="0" borderId="6" applyNumberFormat="0" applyAlignment="0" applyProtection="0">
      <alignment horizontal="left" vertical="center"/>
    </xf>
    <xf numFmtId="0" fontId="33" fillId="0" borderId="7">
      <alignment horizontal="left" vertical="center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0" fontId="31" fillId="3" borderId="8" applyNumberFormat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9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28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36" fillId="0" borderId="0"/>
    <xf numFmtId="0" fontId="30" fillId="0" borderId="10" applyNumberFormat="0" applyFill="0" applyAlignment="0" applyProtection="0"/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37" fillId="0" borderId="0" applyFill="0" applyBorder="0" applyProtection="0">
      <alignment horizontal="left" shrinkToFit="1"/>
    </xf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38" fillId="0" borderId="0">
      <alignment horizontal="centerContinuous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horizontal="center" vertical="center"/>
    </xf>
    <xf numFmtId="0" fontId="41" fillId="0" borderId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94" fontId="28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6" fillId="0" borderId="0"/>
    <xf numFmtId="0" fontId="15" fillId="0" borderId="0"/>
    <xf numFmtId="38" fontId="43" fillId="0" borderId="0" applyFont="0" applyFill="0" applyBorder="0" applyAlignment="0">
      <alignment vertical="center"/>
    </xf>
    <xf numFmtId="183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" fillId="0" borderId="0"/>
    <xf numFmtId="0" fontId="15" fillId="0" borderId="0"/>
    <xf numFmtId="0" fontId="45" fillId="0" borderId="0">
      <alignment vertical="center"/>
    </xf>
    <xf numFmtId="0" fontId="4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42" fontId="28" fillId="0" borderId="0" applyFont="0" applyFill="0" applyBorder="0" applyAlignment="0" applyProtection="0">
      <alignment vertical="center"/>
    </xf>
    <xf numFmtId="0" fontId="15" fillId="0" borderId="0"/>
    <xf numFmtId="0" fontId="3" fillId="0" borderId="0">
      <alignment vertical="center"/>
    </xf>
    <xf numFmtId="176" fontId="4" fillId="0" borderId="0">
      <alignment horizontal="right"/>
    </xf>
    <xf numFmtId="41" fontId="28" fillId="0" borderId="0" applyFont="0" applyFill="0" applyBorder="0" applyAlignment="0" applyProtection="0"/>
    <xf numFmtId="183" fontId="49" fillId="0" borderId="0" applyFont="0" applyFill="0" applyBorder="0" applyAlignment="0" applyProtection="0"/>
    <xf numFmtId="19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49" fillId="0" borderId="0">
      <alignment horizontal="right"/>
    </xf>
    <xf numFmtId="176" fontId="4" fillId="0" borderId="0">
      <alignment horizontal="right"/>
    </xf>
    <xf numFmtId="183" fontId="15" fillId="0" borderId="0" applyFont="0" applyFill="0" applyBorder="0" applyAlignment="0" applyProtection="0"/>
    <xf numFmtId="0" fontId="2" fillId="0" borderId="0">
      <alignment vertical="center"/>
    </xf>
    <xf numFmtId="41" fontId="4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2" fillId="0" borderId="0"/>
  </cellStyleXfs>
  <cellXfs count="829">
    <xf numFmtId="176" fontId="0" fillId="0" borderId="0" xfId="0">
      <alignment horizontal="right"/>
    </xf>
    <xf numFmtId="176" fontId="7" fillId="0" borderId="0" xfId="0" applyFont="1" applyFill="1" applyBorder="1" applyAlignment="1" applyProtection="1">
      <alignment horizontal="right"/>
    </xf>
    <xf numFmtId="176" fontId="6" fillId="0" borderId="0" xfId="0" applyFont="1" applyFill="1" applyProtection="1">
      <alignment horizontal="right"/>
    </xf>
    <xf numFmtId="176" fontId="6" fillId="0" borderId="0" xfId="0" applyFont="1" applyFill="1" applyBorder="1" applyProtection="1">
      <alignment horizontal="right"/>
    </xf>
    <xf numFmtId="176" fontId="12" fillId="0" borderId="0" xfId="0" applyFont="1" applyFill="1" applyBorder="1" applyAlignment="1" applyProtection="1">
      <alignment horizontal="right"/>
    </xf>
    <xf numFmtId="176" fontId="0" fillId="0" borderId="0" xfId="0" applyFill="1" applyProtection="1">
      <alignment horizontal="right"/>
    </xf>
    <xf numFmtId="176" fontId="0" fillId="0" borderId="0" xfId="0" applyFill="1" applyBorder="1" applyProtection="1">
      <alignment horizontal="right"/>
    </xf>
    <xf numFmtId="176" fontId="7" fillId="0" borderId="0" xfId="0" applyFont="1" applyFill="1" applyProtection="1">
      <alignment horizontal="right"/>
    </xf>
    <xf numFmtId="0" fontId="51" fillId="0" borderId="0" xfId="264" applyFont="1" applyFill="1" applyProtection="1"/>
    <xf numFmtId="176" fontId="13" fillId="0" borderId="0" xfId="0" applyFont="1" applyFill="1" applyAlignment="1">
      <alignment horizontal="centerContinuous"/>
    </xf>
    <xf numFmtId="176" fontId="0" fillId="0" borderId="0" xfId="0" applyFill="1">
      <alignment horizontal="right"/>
    </xf>
    <xf numFmtId="176" fontId="0" fillId="0" borderId="0" xfId="0" applyFill="1" applyBorder="1">
      <alignment horizontal="right"/>
    </xf>
    <xf numFmtId="176" fontId="14" fillId="0" borderId="0" xfId="0" applyFont="1" applyFill="1" applyProtection="1">
      <alignment horizontal="right"/>
    </xf>
    <xf numFmtId="176" fontId="13" fillId="0" borderId="0" xfId="0" applyFont="1" applyFill="1" applyProtection="1">
      <alignment horizontal="right"/>
    </xf>
    <xf numFmtId="176" fontId="13" fillId="0" borderId="0" xfId="0" applyFont="1" applyFill="1" applyAlignment="1" applyProtection="1">
      <alignment horizontal="centerContinuous"/>
    </xf>
    <xf numFmtId="176" fontId="12" fillId="0" borderId="0" xfId="0" applyFont="1" applyFill="1" applyProtection="1">
      <alignment horizontal="right"/>
    </xf>
    <xf numFmtId="176" fontId="12" fillId="0" borderId="0" xfId="0" applyFont="1" applyFill="1" applyAlignment="1" applyProtection="1">
      <alignment horizontal="right" vertical="center"/>
    </xf>
    <xf numFmtId="176" fontId="7" fillId="0" borderId="0" xfId="0" applyFont="1" applyFill="1" applyBorder="1" applyAlignment="1" applyProtection="1">
      <alignment horizontal="right" vertical="center"/>
    </xf>
    <xf numFmtId="176" fontId="9" fillId="0" borderId="0" xfId="0" applyFont="1" applyFill="1" applyBorder="1" applyAlignment="1" applyProtection="1">
      <alignment horizontal="right" vertical="center"/>
    </xf>
    <xf numFmtId="176" fontId="7" fillId="0" borderId="0" xfId="0" applyFont="1" applyFill="1" applyAlignment="1" applyProtection="1">
      <alignment horizontal="left"/>
    </xf>
    <xf numFmtId="176" fontId="13" fillId="0" borderId="0" xfId="0" applyFont="1" applyFill="1" applyBorder="1" applyAlignment="1" applyProtection="1">
      <alignment horizontal="centerContinuous"/>
    </xf>
    <xf numFmtId="176" fontId="12" fillId="0" borderId="0" xfId="0" applyFont="1" applyFill="1" applyBorder="1" applyProtection="1">
      <alignment horizontal="right"/>
    </xf>
    <xf numFmtId="176" fontId="29" fillId="0" borderId="0" xfId="0" applyFont="1" applyFill="1" applyBorder="1" applyProtection="1">
      <alignment horizontal="right"/>
    </xf>
    <xf numFmtId="176" fontId="29" fillId="0" borderId="0" xfId="0" applyFont="1" applyFill="1" applyProtection="1">
      <alignment horizontal="right"/>
    </xf>
    <xf numFmtId="176" fontId="6" fillId="0" borderId="0" xfId="0" applyFont="1" applyFill="1" applyBorder="1" applyAlignment="1" applyProtection="1">
      <alignment horizontal="center"/>
    </xf>
    <xf numFmtId="176" fontId="6" fillId="0" borderId="0" xfId="0" applyFont="1" applyFill="1" applyAlignment="1" applyProtection="1">
      <alignment horizontal="center"/>
    </xf>
    <xf numFmtId="176" fontId="9" fillId="0" borderId="0" xfId="0" applyFont="1" applyFill="1" applyBorder="1" applyProtection="1">
      <alignment horizontal="right"/>
    </xf>
    <xf numFmtId="176" fontId="7" fillId="0" borderId="0" xfId="0" applyFont="1" applyFill="1" applyAlignment="1" applyProtection="1">
      <alignment horizontal="right" vertical="center"/>
    </xf>
    <xf numFmtId="176" fontId="10" fillId="0" borderId="0" xfId="0" applyFont="1" applyFill="1" applyProtection="1">
      <alignment horizontal="right"/>
    </xf>
    <xf numFmtId="176" fontId="7" fillId="0" borderId="0" xfId="0" applyFont="1" applyFill="1" applyBorder="1" applyProtection="1">
      <alignment horizontal="right"/>
    </xf>
    <xf numFmtId="176" fontId="29" fillId="0" borderId="0" xfId="0" applyFont="1" applyFill="1" applyAlignment="1" applyProtection="1">
      <alignment horizontal="right" vertical="center"/>
    </xf>
    <xf numFmtId="176" fontId="0" fillId="0" borderId="0" xfId="0" applyFill="1" applyAlignment="1" applyProtection="1">
      <alignment horizontal="right" vertical="center"/>
    </xf>
    <xf numFmtId="176" fontId="13" fillId="0" borderId="0" xfId="0" applyFont="1" applyFill="1" applyBorder="1" applyProtection="1">
      <alignment horizontal="right"/>
    </xf>
    <xf numFmtId="0" fontId="13" fillId="0" borderId="0" xfId="0" applyNumberFormat="1" applyFont="1" applyFill="1" applyAlignment="1" applyProtection="1">
      <alignment horizontal="centerContinuous"/>
    </xf>
    <xf numFmtId="0" fontId="0" fillId="0" borderId="0" xfId="0" applyNumberFormat="1" applyFill="1" applyProtection="1">
      <alignment horizontal="right"/>
    </xf>
    <xf numFmtId="176" fontId="10" fillId="0" borderId="0" xfId="0" applyFont="1" applyFill="1" applyAlignment="1" applyProtection="1">
      <alignment horizontal="right" vertical="center"/>
    </xf>
    <xf numFmtId="176" fontId="6" fillId="0" borderId="0" xfId="0" applyFont="1" applyFill="1" applyAlignment="1" applyProtection="1">
      <alignment horizontal="right"/>
    </xf>
    <xf numFmtId="176" fontId="7" fillId="0" borderId="0" xfId="273" applyFont="1" applyFill="1" applyBorder="1" applyAlignment="1" applyProtection="1">
      <alignment horizontal="right" vertical="center"/>
    </xf>
    <xf numFmtId="176" fontId="7" fillId="0" borderId="0" xfId="273" applyFont="1" applyFill="1" applyBorder="1" applyAlignment="1" applyProtection="1">
      <alignment horizontal="center" vertical="center"/>
    </xf>
    <xf numFmtId="176" fontId="4" fillId="0" borderId="0" xfId="273" applyFill="1" applyBorder="1" applyProtection="1">
      <alignment horizontal="right"/>
    </xf>
    <xf numFmtId="176" fontId="14" fillId="0" borderId="0" xfId="273" applyFont="1" applyFill="1" applyProtection="1">
      <alignment horizontal="right"/>
    </xf>
    <xf numFmtId="176" fontId="13" fillId="0" borderId="0" xfId="273" applyFont="1" applyFill="1" applyBorder="1" applyAlignment="1" applyProtection="1">
      <alignment horizontal="centerContinuous"/>
    </xf>
    <xf numFmtId="176" fontId="13" fillId="0" borderId="0" xfId="273" applyFont="1" applyFill="1" applyProtection="1">
      <alignment horizontal="right"/>
    </xf>
    <xf numFmtId="176" fontId="4" fillId="0" borderId="0" xfId="273" applyFill="1" applyProtection="1">
      <alignment horizontal="right"/>
    </xf>
    <xf numFmtId="176" fontId="7" fillId="0" borderId="0" xfId="273" applyFont="1" applyFill="1" applyAlignment="1" applyProtection="1">
      <alignment horizontal="right"/>
    </xf>
    <xf numFmtId="176" fontId="12" fillId="0" borderId="0" xfId="273" applyFont="1" applyFill="1" applyAlignment="1" applyProtection="1">
      <alignment horizontal="right"/>
    </xf>
    <xf numFmtId="176" fontId="7" fillId="0" borderId="0" xfId="273" applyFont="1" applyFill="1" applyBorder="1" applyAlignment="1" applyProtection="1"/>
    <xf numFmtId="176" fontId="7" fillId="0" borderId="0" xfId="273" applyFont="1" applyFill="1" applyProtection="1">
      <alignment horizontal="right"/>
    </xf>
    <xf numFmtId="176" fontId="12" fillId="0" borderId="0" xfId="273" applyFont="1" applyFill="1" applyAlignment="1" applyProtection="1">
      <alignment horizontal="left"/>
    </xf>
    <xf numFmtId="176" fontId="9" fillId="0" borderId="0" xfId="273" applyFont="1" applyFill="1" applyBorder="1" applyAlignment="1" applyProtection="1">
      <alignment horizontal="right" vertical="center"/>
    </xf>
    <xf numFmtId="176" fontId="7" fillId="0" borderId="0" xfId="273" applyFont="1" applyFill="1" applyBorder="1" applyAlignment="1" applyProtection="1">
      <alignment horizontal="center"/>
    </xf>
    <xf numFmtId="176" fontId="13" fillId="0" borderId="0" xfId="273" applyFont="1" applyFill="1" applyAlignment="1" applyProtection="1">
      <alignment horizontal="centerContinuous"/>
    </xf>
    <xf numFmtId="176" fontId="12" fillId="0" borderId="0" xfId="273" applyFont="1" applyFill="1" applyProtection="1">
      <alignment horizontal="right"/>
    </xf>
    <xf numFmtId="176" fontId="12" fillId="0" borderId="0" xfId="273" applyFont="1" applyFill="1" applyBorder="1" applyProtection="1">
      <alignment horizontal="right"/>
    </xf>
    <xf numFmtId="176" fontId="12" fillId="0" borderId="0" xfId="273" applyFont="1" applyFill="1" applyAlignment="1" applyProtection="1">
      <alignment horizontal="right" vertical="center"/>
    </xf>
    <xf numFmtId="196" fontId="4" fillId="0" borderId="0" xfId="273" applyNumberFormat="1" applyFill="1" applyProtection="1">
      <alignment horizontal="right"/>
    </xf>
    <xf numFmtId="196" fontId="12" fillId="0" borderId="0" xfId="273" applyNumberFormat="1" applyFont="1" applyFill="1" applyProtection="1">
      <alignment horizontal="right"/>
    </xf>
    <xf numFmtId="176" fontId="6" fillId="0" borderId="0" xfId="273" applyFont="1" applyFill="1" applyProtection="1">
      <alignment horizontal="right"/>
    </xf>
    <xf numFmtId="196" fontId="13" fillId="0" borderId="0" xfId="273" applyNumberFormat="1" applyFont="1" applyFill="1" applyAlignment="1" applyProtection="1">
      <alignment horizontal="centerContinuous"/>
    </xf>
    <xf numFmtId="176" fontId="10" fillId="0" borderId="0" xfId="273" applyFont="1" applyFill="1" applyAlignment="1" applyProtection="1">
      <alignment horizontal="right" vertical="center"/>
    </xf>
    <xf numFmtId="176" fontId="6" fillId="0" borderId="0" xfId="273" applyFont="1" applyFill="1" applyAlignment="1" applyProtection="1">
      <alignment horizontal="center"/>
    </xf>
    <xf numFmtId="196" fontId="6" fillId="0" borderId="0" xfId="273" applyNumberFormat="1" applyFont="1" applyFill="1" applyProtection="1">
      <alignment horizontal="right"/>
    </xf>
    <xf numFmtId="176" fontId="46" fillId="0" borderId="0" xfId="273" applyFont="1" applyFill="1" applyProtection="1">
      <alignment horizontal="right"/>
    </xf>
    <xf numFmtId="176" fontId="29" fillId="0" borderId="0" xfId="273" applyFont="1" applyFill="1" applyAlignment="1" applyProtection="1">
      <alignment horizontal="center" vertical="center"/>
    </xf>
    <xf numFmtId="176" fontId="7" fillId="0" borderId="0" xfId="273" applyFont="1" applyFill="1" applyAlignment="1" applyProtection="1">
      <alignment horizontal="center" vertical="center"/>
    </xf>
    <xf numFmtId="176" fontId="4" fillId="0" borderId="0" xfId="273" applyFill="1" applyAlignment="1" applyProtection="1">
      <alignment horizontal="center" vertical="center"/>
    </xf>
    <xf numFmtId="176" fontId="4" fillId="0" borderId="0" xfId="273" applyFill="1" applyBorder="1" applyAlignment="1" applyProtection="1">
      <alignment horizontal="center" vertical="center"/>
    </xf>
    <xf numFmtId="176" fontId="46" fillId="0" borderId="0" xfId="0" applyFont="1" applyFill="1" applyAlignment="1" applyProtection="1">
      <alignment horizontal="right" vertical="center"/>
    </xf>
    <xf numFmtId="0" fontId="57" fillId="0" borderId="0" xfId="264" applyFont="1" applyFill="1" applyAlignment="1" applyProtection="1">
      <alignment vertical="top"/>
    </xf>
    <xf numFmtId="0" fontId="58" fillId="0" borderId="0" xfId="264" applyFont="1" applyFill="1" applyAlignment="1" applyProtection="1">
      <alignment vertical="top"/>
    </xf>
    <xf numFmtId="0" fontId="59" fillId="0" borderId="0" xfId="264" applyFont="1" applyFill="1" applyAlignment="1" applyProtection="1">
      <alignment horizontal="centerContinuous"/>
    </xf>
    <xf numFmtId="0" fontId="51" fillId="0" borderId="0" xfId="264" applyFont="1" applyFill="1" applyAlignment="1" applyProtection="1">
      <alignment horizontal="centerContinuous"/>
    </xf>
    <xf numFmtId="0" fontId="51" fillId="0" borderId="0" xfId="264" applyFont="1" applyFill="1" applyAlignment="1" applyProtection="1"/>
    <xf numFmtId="0" fontId="6" fillId="0" borderId="0" xfId="264" applyFont="1" applyFill="1" applyAlignment="1" applyProtection="1">
      <alignment vertical="center"/>
    </xf>
    <xf numFmtId="0" fontId="6" fillId="0" borderId="0" xfId="264" applyFont="1" applyFill="1" applyProtection="1"/>
    <xf numFmtId="195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Font="1" applyFill="1" applyBorder="1" applyAlignment="1" applyProtection="1">
      <alignment horizontal="right" vertical="center"/>
    </xf>
    <xf numFmtId="176" fontId="48" fillId="0" borderId="0" xfId="0" applyFont="1" applyFill="1" applyBorder="1" applyAlignment="1" applyProtection="1">
      <alignment horizontal="right" vertical="center"/>
    </xf>
    <xf numFmtId="176" fontId="12" fillId="0" borderId="0" xfId="0" applyFont="1" applyFill="1" applyBorder="1" applyAlignment="1" applyProtection="1">
      <alignment horizontal="left"/>
    </xf>
    <xf numFmtId="176" fontId="12" fillId="0" borderId="0" xfId="0" applyFont="1" applyFill="1" applyBorder="1" applyAlignment="1" applyProtection="1"/>
    <xf numFmtId="176" fontId="13" fillId="0" borderId="0" xfId="0" applyFont="1" applyFill="1" applyAlignment="1"/>
    <xf numFmtId="176" fontId="0" fillId="0" borderId="0" xfId="0" applyFill="1" applyBorder="1" applyAlignment="1"/>
    <xf numFmtId="176" fontId="50" fillId="0" borderId="0" xfId="0" applyFont="1" applyFill="1">
      <alignment horizontal="right"/>
    </xf>
    <xf numFmtId="176" fontId="10" fillId="0" borderId="0" xfId="0" applyFont="1" applyFill="1" applyAlignment="1">
      <alignment horizontal="right" vertical="center"/>
    </xf>
    <xf numFmtId="176" fontId="9" fillId="0" borderId="0" xfId="0" applyFont="1" applyFill="1" applyAlignment="1">
      <alignment horizontal="right" vertical="center"/>
    </xf>
    <xf numFmtId="176" fontId="10" fillId="0" borderId="0" xfId="0" applyFont="1" applyAlignment="1">
      <alignment horizontal="center" vertical="center"/>
    </xf>
    <xf numFmtId="176" fontId="7" fillId="0" borderId="0" xfId="0" applyFont="1">
      <alignment horizontal="right"/>
    </xf>
    <xf numFmtId="176" fontId="7" fillId="0" borderId="0" xfId="0" applyFont="1" applyAlignment="1">
      <alignment horizontal="left"/>
    </xf>
    <xf numFmtId="176" fontId="0" fillId="0" borderId="0" xfId="0" applyFill="1" applyAlignment="1" applyProtection="1">
      <alignment horizontal="right"/>
    </xf>
    <xf numFmtId="176" fontId="28" fillId="0" borderId="0" xfId="0" applyFont="1" applyFill="1" applyAlignment="1">
      <alignment vertical="center"/>
    </xf>
    <xf numFmtId="176" fontId="7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40" fillId="0" borderId="0" xfId="0" applyFont="1" applyFill="1" applyAlignment="1">
      <alignment vertical="center"/>
    </xf>
    <xf numFmtId="176" fontId="48" fillId="0" borderId="0" xfId="0" applyNumberFormat="1" applyFont="1" applyFill="1" applyBorder="1" applyAlignment="1" applyProtection="1">
      <alignment horizontal="right" vertical="center"/>
    </xf>
    <xf numFmtId="176" fontId="50" fillId="0" borderId="0" xfId="0" applyFont="1" applyFill="1" applyBorder="1" applyAlignment="1" applyProtection="1">
      <alignment horizontal="right" vertical="center"/>
    </xf>
    <xf numFmtId="176" fontId="56" fillId="0" borderId="0" xfId="0" applyNumberFormat="1" applyFont="1" applyFill="1" applyBorder="1" applyAlignment="1" applyProtection="1">
      <alignment horizontal="left" vertical="center"/>
    </xf>
    <xf numFmtId="176" fontId="7" fillId="0" borderId="0" xfId="0" applyFont="1" applyFill="1" applyBorder="1" applyAlignment="1" applyProtection="1">
      <alignment horizontal="center"/>
    </xf>
    <xf numFmtId="176" fontId="12" fillId="0" borderId="0" xfId="0" applyFont="1" applyFill="1" applyAlignment="1" applyProtection="1">
      <alignment horizontal="left"/>
    </xf>
    <xf numFmtId="176" fontId="60" fillId="0" borderId="0" xfId="0" applyFont="1" applyFill="1" applyProtection="1">
      <alignment horizontal="right"/>
    </xf>
    <xf numFmtId="176" fontId="46" fillId="0" borderId="0" xfId="0" applyFont="1" applyFill="1" applyProtection="1">
      <alignment horizontal="right"/>
    </xf>
    <xf numFmtId="202" fontId="0" fillId="0" borderId="0" xfId="0" applyNumberFormat="1" applyFill="1" applyProtection="1">
      <alignment horizontal="right"/>
    </xf>
    <xf numFmtId="176" fontId="7" fillId="0" borderId="0" xfId="0" applyFont="1" applyFill="1" applyBorder="1" applyAlignment="1" applyProtection="1">
      <alignment horizontal="right" vertical="center" shrinkToFit="1"/>
    </xf>
    <xf numFmtId="176" fontId="9" fillId="0" borderId="0" xfId="0" applyFont="1" applyFill="1" applyAlignment="1">
      <alignment vertical="center"/>
    </xf>
    <xf numFmtId="176" fontId="47" fillId="0" borderId="0" xfId="273" applyFont="1" applyFill="1" applyProtection="1">
      <alignment horizontal="right"/>
    </xf>
    <xf numFmtId="176" fontId="6" fillId="0" borderId="0" xfId="273" applyFont="1" applyFill="1" applyBorder="1" applyAlignment="1" applyProtection="1">
      <alignment horizontal="center" wrapText="1"/>
    </xf>
    <xf numFmtId="176" fontId="10" fillId="0" borderId="0" xfId="0" applyFont="1" applyFill="1" applyBorder="1" applyAlignment="1" applyProtection="1">
      <alignment horizontal="right" vertical="center"/>
    </xf>
    <xf numFmtId="0" fontId="6" fillId="0" borderId="0" xfId="264" applyFont="1" applyFill="1" applyBorder="1" applyProtection="1"/>
    <xf numFmtId="0" fontId="14" fillId="0" borderId="0" xfId="264" applyFont="1" applyFill="1" applyAlignment="1" applyProtection="1">
      <alignment vertical="center"/>
    </xf>
    <xf numFmtId="0" fontId="46" fillId="0" borderId="0" xfId="264" applyFont="1" applyFill="1" applyProtection="1"/>
    <xf numFmtId="176" fontId="47" fillId="0" borderId="0" xfId="0" applyFont="1" applyFill="1" applyAlignment="1" applyProtection="1">
      <alignment horizontal="right" vertical="center"/>
    </xf>
    <xf numFmtId="176" fontId="47" fillId="0" borderId="0" xfId="0" applyFont="1" applyFill="1" applyAlignment="1" applyProtection="1">
      <alignment horizontal="centerContinuous" vertical="center"/>
    </xf>
    <xf numFmtId="176" fontId="0" fillId="0" borderId="0" xfId="0" applyAlignment="1">
      <alignment horizontal="right" vertical="center"/>
    </xf>
    <xf numFmtId="176" fontId="61" fillId="0" borderId="0" xfId="0" applyFont="1" applyFill="1" applyAlignment="1">
      <alignment vertical="center"/>
    </xf>
    <xf numFmtId="176" fontId="14" fillId="0" borderId="0" xfId="0" applyFont="1" applyFill="1" applyAlignment="1" applyProtection="1">
      <alignment horizontal="right" vertical="center"/>
    </xf>
    <xf numFmtId="176" fontId="52" fillId="0" borderId="0" xfId="273" applyFont="1" applyFill="1" applyAlignment="1" applyProtection="1">
      <alignment horizontal="right" vertical="center"/>
    </xf>
    <xf numFmtId="176" fontId="14" fillId="0" borderId="0" xfId="273" applyFont="1" applyFill="1" applyAlignment="1" applyProtection="1">
      <alignment horizontal="right" vertical="center"/>
    </xf>
    <xf numFmtId="176" fontId="47" fillId="0" borderId="0" xfId="273" applyFont="1" applyFill="1" applyAlignment="1" applyProtection="1">
      <alignment horizontal="right" vertical="center"/>
    </xf>
    <xf numFmtId="176" fontId="13" fillId="0" borderId="0" xfId="0" applyFont="1" applyFill="1" applyAlignment="1" applyProtection="1">
      <alignment vertical="center"/>
    </xf>
    <xf numFmtId="176" fontId="50" fillId="0" borderId="0" xfId="0" applyFont="1" applyFill="1" applyAlignment="1" applyProtection="1">
      <alignment horizontal="right" vertical="center"/>
    </xf>
    <xf numFmtId="176" fontId="52" fillId="0" borderId="0" xfId="0" applyFont="1" applyFill="1" applyAlignment="1" applyProtection="1">
      <alignment horizontal="right" vertical="center"/>
    </xf>
    <xf numFmtId="176" fontId="14" fillId="0" borderId="0" xfId="0" applyFont="1" applyFill="1" applyAlignment="1">
      <alignment horizontal="right" vertical="center"/>
    </xf>
    <xf numFmtId="176" fontId="11" fillId="0" borderId="0" xfId="0" applyFont="1" applyFill="1" applyBorder="1" applyAlignment="1" applyProtection="1">
      <alignment horizontal="center" vertical="center"/>
    </xf>
    <xf numFmtId="41" fontId="54" fillId="0" borderId="0" xfId="268" applyFont="1" applyFill="1" applyBorder="1" applyAlignment="1" applyProtection="1">
      <alignment vertical="center" shrinkToFit="1"/>
    </xf>
    <xf numFmtId="41" fontId="12" fillId="0" borderId="0" xfId="0" applyNumberFormat="1" applyFont="1" applyFill="1" applyBorder="1" applyAlignment="1" applyProtection="1">
      <alignment horizontal="right" vertical="center"/>
    </xf>
    <xf numFmtId="176" fontId="10" fillId="0" borderId="0" xfId="0" applyFont="1" applyFill="1" applyBorder="1" applyAlignment="1" applyProtection="1">
      <alignment horizontal="center" vertical="center"/>
    </xf>
    <xf numFmtId="41" fontId="12" fillId="0" borderId="0" xfId="0" applyNumberFormat="1" applyFont="1" applyFill="1" applyBorder="1" applyAlignment="1" applyProtection="1">
      <alignment horizontal="right" vertical="center"/>
      <protection locked="0"/>
    </xf>
    <xf numFmtId="41" fontId="62" fillId="0" borderId="0" xfId="0" applyNumberFormat="1" applyFont="1" applyFill="1" applyBorder="1" applyAlignment="1" applyProtection="1">
      <alignment horizontal="right" vertical="center"/>
      <protection locked="0"/>
    </xf>
    <xf numFmtId="41" fontId="51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Fill="1" applyBorder="1" applyAlignment="1" applyProtection="1">
      <alignment horizontal="right"/>
    </xf>
    <xf numFmtId="176" fontId="7" fillId="0" borderId="0" xfId="0" applyFont="1" applyFill="1" applyBorder="1" applyAlignment="1">
      <alignment horizontal="right" vertical="center"/>
    </xf>
    <xf numFmtId="176" fontId="7" fillId="0" borderId="0" xfId="0" applyFont="1" applyFill="1" applyAlignment="1" applyProtection="1">
      <alignment horizontal="left"/>
    </xf>
    <xf numFmtId="176" fontId="13" fillId="0" borderId="0" xfId="0" applyFont="1" applyFill="1" applyBorder="1" applyAlignment="1" applyProtection="1">
      <alignment horizontal="center"/>
    </xf>
    <xf numFmtId="176" fontId="47" fillId="0" borderId="0" xfId="0" applyFont="1" applyAlignment="1">
      <alignment horizontal="center" vertical="center"/>
    </xf>
    <xf numFmtId="176" fontId="13" fillId="0" borderId="0" xfId="0" applyFont="1" applyFill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vertical="center"/>
      <protection locked="0"/>
    </xf>
    <xf numFmtId="176" fontId="63" fillId="0" borderId="22" xfId="0" applyFont="1" applyFill="1" applyBorder="1" applyAlignment="1" applyProtection="1">
      <alignment horizontal="center" vertical="center"/>
    </xf>
    <xf numFmtId="176" fontId="63" fillId="0" borderId="4" xfId="0" applyFont="1" applyFill="1" applyBorder="1" applyAlignment="1" applyProtection="1">
      <alignment horizontal="center" vertical="center"/>
    </xf>
    <xf numFmtId="176" fontId="63" fillId="0" borderId="11" xfId="0" applyFont="1" applyFill="1" applyBorder="1" applyAlignment="1" applyProtection="1">
      <alignment horizontal="center" vertical="center"/>
    </xf>
    <xf numFmtId="176" fontId="63" fillId="0" borderId="14" xfId="0" applyFont="1" applyFill="1" applyBorder="1" applyAlignment="1" applyProtection="1">
      <alignment vertical="center"/>
    </xf>
    <xf numFmtId="176" fontId="63" fillId="0" borderId="12" xfId="0" applyFont="1" applyFill="1" applyBorder="1" applyAlignment="1" applyProtection="1">
      <alignment vertical="center"/>
    </xf>
    <xf numFmtId="176" fontId="63" fillId="0" borderId="23" xfId="0" applyFont="1" applyFill="1" applyBorder="1" applyAlignment="1" applyProtection="1">
      <alignment horizontal="center" vertical="center" wrapText="1"/>
    </xf>
    <xf numFmtId="176" fontId="63" fillId="0" borderId="24" xfId="0" applyFont="1" applyFill="1" applyBorder="1" applyAlignment="1" applyProtection="1">
      <alignment horizontal="center" vertical="center" wrapText="1"/>
    </xf>
    <xf numFmtId="176" fontId="63" fillId="0" borderId="24" xfId="0" applyFont="1" applyFill="1" applyBorder="1" applyAlignment="1" applyProtection="1">
      <alignment horizontal="center" vertical="center"/>
    </xf>
    <xf numFmtId="176" fontId="63" fillId="0" borderId="13" xfId="0" applyFont="1" applyFill="1" applyBorder="1" applyAlignment="1" applyProtection="1">
      <alignment horizontal="center" vertical="center"/>
    </xf>
    <xf numFmtId="176" fontId="63" fillId="0" borderId="14" xfId="0" applyFont="1" applyFill="1" applyBorder="1" applyAlignment="1" applyProtection="1">
      <alignment horizontal="center" vertical="center"/>
    </xf>
    <xf numFmtId="176" fontId="63" fillId="0" borderId="3" xfId="0" applyFont="1" applyFill="1" applyBorder="1" applyAlignment="1" applyProtection="1">
      <alignment horizontal="center" vertical="center"/>
    </xf>
    <xf numFmtId="176" fontId="63" fillId="0" borderId="12" xfId="0" applyFont="1" applyFill="1" applyBorder="1" applyAlignment="1" applyProtection="1">
      <alignment horizontal="center" vertical="center"/>
    </xf>
    <xf numFmtId="176" fontId="55" fillId="0" borderId="0" xfId="0" applyFont="1" applyFill="1" applyAlignment="1" applyProtection="1">
      <alignment horizontal="left"/>
    </xf>
    <xf numFmtId="176" fontId="55" fillId="0" borderId="0" xfId="0" applyFont="1" applyFill="1" applyAlignment="1" applyProtection="1">
      <alignment horizontal="center"/>
    </xf>
    <xf numFmtId="176" fontId="55" fillId="0" borderId="0" xfId="0" applyFont="1" applyFill="1" applyBorder="1" applyAlignment="1" applyProtection="1"/>
    <xf numFmtId="176" fontId="55" fillId="0" borderId="0" xfId="0" applyFont="1" applyFill="1" applyBorder="1" applyAlignment="1" applyProtection="1">
      <alignment horizontal="right"/>
    </xf>
    <xf numFmtId="176" fontId="55" fillId="0" borderId="0" xfId="0" applyFont="1" applyFill="1" applyProtection="1">
      <alignment horizontal="right"/>
    </xf>
    <xf numFmtId="0" fontId="55" fillId="0" borderId="0" xfId="290" applyFont="1" applyAlignment="1">
      <alignment vertical="center"/>
    </xf>
    <xf numFmtId="41" fontId="55" fillId="0" borderId="0" xfId="0" applyNumberFormat="1" applyFont="1" applyFill="1" applyBorder="1" applyAlignment="1" applyProtection="1">
      <alignment vertical="center"/>
      <protection locked="0"/>
    </xf>
    <xf numFmtId="41" fontId="55" fillId="0" borderId="0" xfId="0" applyNumberFormat="1" applyFont="1" applyFill="1" applyBorder="1" applyAlignment="1" applyProtection="1">
      <alignment vertical="center"/>
    </xf>
    <xf numFmtId="41" fontId="55" fillId="0" borderId="0" xfId="268" applyNumberFormat="1" applyFont="1" applyFill="1" applyBorder="1" applyAlignment="1" applyProtection="1">
      <alignment vertical="center"/>
    </xf>
    <xf numFmtId="176" fontId="4" fillId="0" borderId="0" xfId="0" applyFont="1" applyFill="1" applyProtection="1">
      <alignment horizontal="right"/>
    </xf>
    <xf numFmtId="0" fontId="63" fillId="0" borderId="0" xfId="0" quotePrefix="1" applyNumberFormat="1" applyFont="1" applyFill="1" applyBorder="1" applyAlignment="1" applyProtection="1">
      <alignment horizontal="center" vertical="center"/>
    </xf>
    <xf numFmtId="0" fontId="63" fillId="0" borderId="4" xfId="0" quotePrefix="1" applyNumberFormat="1" applyFont="1" applyFill="1" applyBorder="1" applyAlignment="1" applyProtection="1">
      <alignment horizontal="center" vertical="center"/>
    </xf>
    <xf numFmtId="0" fontId="66" fillId="0" borderId="11" xfId="0" quotePrefix="1" applyNumberFormat="1" applyFont="1" applyFill="1" applyBorder="1" applyAlignment="1" applyProtection="1">
      <alignment horizontal="center" vertical="center"/>
    </xf>
    <xf numFmtId="0" fontId="67" fillId="0" borderId="11" xfId="0" quotePrefix="1" applyNumberFormat="1" applyFont="1" applyFill="1" applyBorder="1" applyAlignment="1" applyProtection="1">
      <alignment horizontal="center" vertical="center"/>
    </xf>
    <xf numFmtId="176" fontId="55" fillId="0" borderId="0" xfId="0" applyFont="1" applyFill="1" applyAlignment="1" applyProtection="1">
      <alignment horizontal="centerContinuous"/>
    </xf>
    <xf numFmtId="176" fontId="55" fillId="0" borderId="0" xfId="0" applyFont="1" applyFill="1" applyBorder="1" applyAlignment="1" applyProtection="1">
      <alignment horizontal="center"/>
    </xf>
    <xf numFmtId="176" fontId="55" fillId="0" borderId="0" xfId="0" applyFont="1" applyFill="1" applyBorder="1" applyAlignment="1" applyProtection="1">
      <alignment horizontal="right"/>
    </xf>
    <xf numFmtId="176" fontId="63" fillId="0" borderId="24" xfId="0" applyFont="1" applyFill="1" applyBorder="1" applyAlignment="1" applyProtection="1">
      <alignment horizontal="centerContinuous" vertical="center"/>
    </xf>
    <xf numFmtId="176" fontId="63" fillId="0" borderId="22" xfId="0" applyFont="1" applyFill="1" applyBorder="1" applyAlignment="1" applyProtection="1">
      <alignment horizontal="center" vertical="center"/>
    </xf>
    <xf numFmtId="176" fontId="63" fillId="0" borderId="0" xfId="0" applyFont="1" applyFill="1" applyBorder="1" applyAlignment="1" applyProtection="1">
      <alignment horizontal="centerContinuous" vertical="center"/>
    </xf>
    <xf numFmtId="176" fontId="63" fillId="0" borderId="11" xfId="0" applyFont="1" applyFill="1" applyBorder="1" applyAlignment="1" applyProtection="1">
      <alignment horizontal="center" vertical="center"/>
    </xf>
    <xf numFmtId="176" fontId="63" fillId="0" borderId="3" xfId="0" applyFont="1" applyFill="1" applyBorder="1" applyAlignment="1" applyProtection="1">
      <alignment horizontal="center" vertical="center" wrapText="1"/>
    </xf>
    <xf numFmtId="176" fontId="63" fillId="0" borderId="2" xfId="0" applyFont="1" applyFill="1" applyBorder="1" applyAlignment="1" applyProtection="1">
      <alignment horizontal="center" vertical="center"/>
    </xf>
    <xf numFmtId="176" fontId="63" fillId="0" borderId="16" xfId="0" applyFont="1" applyFill="1" applyBorder="1" applyAlignment="1" applyProtection="1">
      <alignment horizontal="center" vertical="center"/>
    </xf>
    <xf numFmtId="176" fontId="63" fillId="0" borderId="2" xfId="0" applyFont="1" applyFill="1" applyBorder="1" applyAlignment="1" applyProtection="1">
      <alignment horizontal="centerContinuous" vertical="center"/>
    </xf>
    <xf numFmtId="176" fontId="63" fillId="0" borderId="1" xfId="0" applyFont="1" applyFill="1" applyBorder="1" applyAlignment="1" applyProtection="1">
      <alignment horizontal="center" vertical="center"/>
    </xf>
    <xf numFmtId="41" fontId="9" fillId="0" borderId="0" xfId="0" applyNumberFormat="1" applyFont="1" applyFill="1" applyBorder="1" applyAlignment="1" applyProtection="1">
      <alignment vertical="center" shrinkToFit="1"/>
    </xf>
    <xf numFmtId="41" fontId="9" fillId="0" borderId="0" xfId="0" applyNumberFormat="1" applyFont="1" applyFill="1" applyBorder="1" applyAlignment="1" applyProtection="1">
      <alignment horizontal="center" vertical="center"/>
    </xf>
    <xf numFmtId="0" fontId="70" fillId="0" borderId="0" xfId="289" applyNumberFormat="1" applyFont="1" applyBorder="1" applyAlignment="1">
      <alignment horizontal="left" vertical="center"/>
    </xf>
    <xf numFmtId="3" fontId="70" fillId="0" borderId="0" xfId="289" applyNumberFormat="1" applyFont="1" applyBorder="1" applyAlignment="1">
      <alignment horizontal="left" vertical="center"/>
    </xf>
    <xf numFmtId="176" fontId="63" fillId="0" borderId="5" xfId="0" applyFont="1" applyFill="1" applyBorder="1" applyAlignment="1" applyProtection="1">
      <alignment horizontal="center" vertical="center"/>
    </xf>
    <xf numFmtId="176" fontId="63" fillId="0" borderId="0" xfId="0" applyFont="1" applyFill="1" applyBorder="1" applyAlignment="1" applyProtection="1">
      <alignment horizontal="center" vertical="center"/>
    </xf>
    <xf numFmtId="0" fontId="63" fillId="0" borderId="15" xfId="0" quotePrefix="1" applyNumberFormat="1" applyFont="1" applyFill="1" applyBorder="1" applyAlignment="1" applyProtection="1">
      <alignment horizontal="center" vertical="center"/>
    </xf>
    <xf numFmtId="41" fontId="51" fillId="0" borderId="1" xfId="0" applyNumberFormat="1" applyFont="1" applyFill="1" applyBorder="1" applyAlignment="1" applyProtection="1">
      <alignment vertical="center" shrinkToFit="1"/>
    </xf>
    <xf numFmtId="41" fontId="51" fillId="0" borderId="1" xfId="0" applyNumberFormat="1" applyFont="1" applyFill="1" applyBorder="1" applyAlignment="1" applyProtection="1">
      <alignment horizontal="center" vertical="center"/>
    </xf>
    <xf numFmtId="41" fontId="51" fillId="0" borderId="0" xfId="0" applyNumberFormat="1" applyFont="1" applyFill="1" applyBorder="1" applyAlignment="1" applyProtection="1">
      <alignment vertical="center" shrinkToFit="1"/>
    </xf>
    <xf numFmtId="41" fontId="51" fillId="0" borderId="0" xfId="0" applyNumberFormat="1" applyFont="1" applyFill="1" applyBorder="1" applyAlignment="1" applyProtection="1">
      <alignment horizontal="center" vertical="center"/>
    </xf>
    <xf numFmtId="41" fontId="68" fillId="0" borderId="2" xfId="0" applyNumberFormat="1" applyFont="1" applyFill="1" applyBorder="1" applyAlignment="1" applyProtection="1">
      <alignment vertical="center" shrinkToFit="1"/>
    </xf>
    <xf numFmtId="41" fontId="68" fillId="0" borderId="2" xfId="0" applyNumberFormat="1" applyFont="1" applyFill="1" applyBorder="1" applyAlignment="1" applyProtection="1">
      <alignment horizontal="center" vertical="center"/>
    </xf>
    <xf numFmtId="176" fontId="55" fillId="0" borderId="0" xfId="0" applyFont="1" applyFill="1" applyAlignment="1">
      <alignment horizontal="left"/>
    </xf>
    <xf numFmtId="176" fontId="0" fillId="0" borderId="0" xfId="0" applyFont="1" applyFill="1">
      <alignment horizontal="right"/>
    </xf>
    <xf numFmtId="176" fontId="55" fillId="0" borderId="0" xfId="0" applyFont="1" applyFill="1" applyBorder="1">
      <alignment horizontal="right"/>
    </xf>
    <xf numFmtId="176" fontId="0" fillId="0" borderId="0" xfId="0" applyFont="1" applyFill="1" applyBorder="1">
      <alignment horizontal="right"/>
    </xf>
    <xf numFmtId="176" fontId="55" fillId="0" borderId="0" xfId="0" applyFont="1" applyFill="1" applyBorder="1" applyAlignment="1"/>
    <xf numFmtId="176" fontId="55" fillId="0" borderId="0" xfId="0" applyFont="1" applyFill="1" applyAlignment="1">
      <alignment horizontal="right"/>
    </xf>
    <xf numFmtId="176" fontId="63" fillId="0" borderId="24" xfId="0" applyFont="1" applyFill="1" applyBorder="1" applyAlignment="1">
      <alignment horizontal="center" vertical="center"/>
    </xf>
    <xf numFmtId="176" fontId="63" fillId="0" borderId="0" xfId="0" applyFont="1" applyFill="1" applyBorder="1" applyAlignment="1">
      <alignment horizontal="center" vertical="center"/>
    </xf>
    <xf numFmtId="176" fontId="63" fillId="0" borderId="2" xfId="0" applyFont="1" applyFill="1" applyBorder="1" applyAlignment="1">
      <alignment horizontal="center" vertical="center"/>
    </xf>
    <xf numFmtId="176" fontId="63" fillId="0" borderId="3" xfId="0" applyFont="1" applyFill="1" applyBorder="1" applyAlignment="1">
      <alignment horizontal="center" vertical="center"/>
    </xf>
    <xf numFmtId="0" fontId="69" fillId="0" borderId="0" xfId="289" applyFont="1" applyBorder="1" applyAlignment="1">
      <alignment horizontal="left" vertical="top"/>
    </xf>
    <xf numFmtId="176" fontId="55" fillId="0" borderId="0" xfId="0" applyFont="1" applyFill="1">
      <alignment horizontal="right"/>
    </xf>
    <xf numFmtId="195" fontId="55" fillId="0" borderId="0" xfId="0" applyNumberFormat="1" applyFont="1" applyFill="1" applyBorder="1" applyAlignment="1">
      <alignment vertical="center"/>
    </xf>
    <xf numFmtId="176" fontId="55" fillId="0" borderId="0" xfId="0" applyFont="1" applyFill="1" applyBorder="1" applyAlignment="1">
      <alignment horizontal="right"/>
    </xf>
    <xf numFmtId="176" fontId="63" fillId="0" borderId="14" xfId="0" applyFont="1" applyFill="1" applyBorder="1" applyAlignment="1">
      <alignment horizontal="center" vertical="center"/>
    </xf>
    <xf numFmtId="176" fontId="10" fillId="0" borderId="0" xfId="0" applyFont="1" applyFill="1" applyAlignment="1">
      <alignment horizontal="center" vertical="center"/>
    </xf>
    <xf numFmtId="176" fontId="63" fillId="0" borderId="13" xfId="0" applyFont="1" applyFill="1" applyBorder="1" applyAlignment="1">
      <alignment horizontal="center" vertical="center"/>
    </xf>
    <xf numFmtId="0" fontId="63" fillId="0" borderId="4" xfId="0" quotePrefix="1" applyNumberFormat="1" applyFont="1" applyFill="1" applyBorder="1" applyAlignment="1">
      <alignment horizontal="center" vertical="center"/>
    </xf>
    <xf numFmtId="0" fontId="66" fillId="0" borderId="11" xfId="0" quotePrefix="1" applyNumberFormat="1" applyFont="1" applyFill="1" applyBorder="1" applyAlignment="1">
      <alignment horizontal="center" vertical="center"/>
    </xf>
    <xf numFmtId="176" fontId="51" fillId="0" borderId="0" xfId="0" applyFont="1" applyFill="1" applyBorder="1" applyAlignment="1">
      <alignment vertical="center"/>
    </xf>
    <xf numFmtId="176" fontId="51" fillId="0" borderId="0" xfId="0" applyFont="1" applyFill="1" applyBorder="1" applyAlignment="1" applyProtection="1">
      <alignment vertical="center"/>
      <protection locked="0"/>
    </xf>
    <xf numFmtId="197" fontId="51" fillId="0" borderId="0" xfId="0" applyNumberFormat="1" applyFont="1" applyFill="1" applyBorder="1" applyAlignment="1">
      <alignment vertical="center"/>
    </xf>
    <xf numFmtId="176" fontId="63" fillId="0" borderId="12" xfId="0" applyFont="1" applyFill="1" applyBorder="1" applyAlignment="1">
      <alignment horizontal="center" vertical="center"/>
    </xf>
    <xf numFmtId="176" fontId="63" fillId="0" borderId="25" xfId="0" applyFont="1" applyFill="1" applyBorder="1" applyAlignment="1">
      <alignment horizontal="center" vertical="center"/>
    </xf>
    <xf numFmtId="41" fontId="51" fillId="0" borderId="5" xfId="268" applyFont="1" applyFill="1" applyBorder="1" applyAlignment="1" applyProtection="1">
      <alignment vertical="center"/>
    </xf>
    <xf numFmtId="41" fontId="51" fillId="0" borderId="0" xfId="268" applyFont="1" applyFill="1" applyBorder="1" applyAlignment="1" applyProtection="1">
      <alignment vertical="center"/>
    </xf>
    <xf numFmtId="41" fontId="51" fillId="0" borderId="5" xfId="268" applyFont="1" applyFill="1" applyBorder="1" applyAlignment="1" applyProtection="1">
      <alignment vertical="center"/>
      <protection locked="0"/>
    </xf>
    <xf numFmtId="41" fontId="51" fillId="0" borderId="0" xfId="268" applyFont="1" applyFill="1" applyBorder="1" applyAlignment="1" applyProtection="1">
      <alignment vertical="center"/>
      <protection locked="0"/>
    </xf>
    <xf numFmtId="41" fontId="68" fillId="0" borderId="2" xfId="268" applyFont="1" applyFill="1" applyBorder="1" applyAlignment="1" applyProtection="1">
      <alignment vertical="center"/>
      <protection locked="0"/>
    </xf>
    <xf numFmtId="41" fontId="68" fillId="0" borderId="2" xfId="268" applyFont="1" applyFill="1" applyBorder="1" applyAlignment="1" applyProtection="1">
      <alignment vertical="center"/>
    </xf>
    <xf numFmtId="176" fontId="68" fillId="0" borderId="2" xfId="0" applyFont="1" applyFill="1" applyBorder="1" applyAlignment="1">
      <alignment horizontal="right" vertical="center"/>
    </xf>
    <xf numFmtId="176" fontId="68" fillId="0" borderId="2" xfId="0" applyFont="1" applyFill="1" applyBorder="1" applyAlignment="1" applyProtection="1">
      <alignment horizontal="right" vertical="center"/>
      <protection locked="0"/>
    </xf>
    <xf numFmtId="197" fontId="68" fillId="0" borderId="2" xfId="0" applyNumberFormat="1" applyFont="1" applyFill="1" applyBorder="1" applyAlignment="1">
      <alignment horizontal="right" vertical="center"/>
    </xf>
    <xf numFmtId="176" fontId="63" fillId="0" borderId="23" xfId="0" applyFont="1" applyFill="1" applyBorder="1" applyAlignment="1" applyProtection="1">
      <alignment horizontal="center" vertical="center"/>
    </xf>
    <xf numFmtId="176" fontId="63" fillId="0" borderId="24" xfId="0" applyFont="1" applyFill="1" applyBorder="1" applyAlignment="1" applyProtection="1">
      <alignment horizontal="center" vertical="center"/>
    </xf>
    <xf numFmtId="176" fontId="63" fillId="0" borderId="2" xfId="0" applyFont="1" applyFill="1" applyBorder="1" applyAlignment="1" applyProtection="1">
      <alignment horizontal="center" vertical="center" wrapText="1"/>
    </xf>
    <xf numFmtId="176" fontId="63" fillId="0" borderId="2" xfId="0" applyFont="1" applyFill="1" applyBorder="1" applyAlignment="1" applyProtection="1">
      <alignment horizontal="center" vertical="center"/>
    </xf>
    <xf numFmtId="176" fontId="63" fillId="0" borderId="11" xfId="0" applyFont="1" applyFill="1" applyBorder="1" applyAlignment="1" applyProtection="1">
      <alignment horizontal="center" vertical="center"/>
    </xf>
    <xf numFmtId="176" fontId="63" fillId="0" borderId="22" xfId="0" applyFont="1" applyFill="1" applyBorder="1" applyAlignment="1" applyProtection="1">
      <alignment horizontal="center" vertical="center"/>
    </xf>
    <xf numFmtId="176" fontId="63" fillId="0" borderId="5" xfId="0" applyFont="1" applyFill="1" applyBorder="1" applyAlignment="1" applyProtection="1">
      <alignment horizontal="center" vertical="center"/>
    </xf>
    <xf numFmtId="176" fontId="63" fillId="0" borderId="0" xfId="0" applyFont="1" applyFill="1" applyBorder="1" applyAlignment="1" applyProtection="1">
      <alignment horizontal="center" vertical="center"/>
    </xf>
    <xf numFmtId="176" fontId="0" fillId="0" borderId="0" xfId="0" applyFont="1">
      <alignment horizontal="right"/>
    </xf>
    <xf numFmtId="176" fontId="0" fillId="0" borderId="0" xfId="0" applyFont="1" applyBorder="1">
      <alignment horizontal="right"/>
    </xf>
    <xf numFmtId="176" fontId="55" fillId="0" borderId="0" xfId="0" applyFont="1" applyBorder="1" applyAlignment="1">
      <alignment horizontal="right"/>
    </xf>
    <xf numFmtId="176" fontId="63" fillId="0" borderId="22" xfId="0" applyFont="1" applyBorder="1" applyAlignment="1">
      <alignment horizontal="center" vertical="center"/>
    </xf>
    <xf numFmtId="176" fontId="63" fillId="0" borderId="4" xfId="0" applyFont="1" applyBorder="1" applyAlignment="1">
      <alignment horizontal="center" vertical="center"/>
    </xf>
    <xf numFmtId="176" fontId="63" fillId="0" borderId="11" xfId="0" applyFont="1" applyBorder="1" applyAlignment="1">
      <alignment horizontal="center" vertical="center"/>
    </xf>
    <xf numFmtId="176" fontId="63" fillId="0" borderId="23" xfId="0" applyFont="1" applyBorder="1" applyAlignment="1">
      <alignment horizontal="center" vertical="center"/>
    </xf>
    <xf numFmtId="176" fontId="63" fillId="0" borderId="23" xfId="0" applyFont="1" applyBorder="1" applyAlignment="1">
      <alignment horizontal="center" vertical="center" wrapText="1"/>
    </xf>
    <xf numFmtId="176" fontId="63" fillId="0" borderId="23" xfId="0" applyFont="1" applyFill="1" applyBorder="1" applyAlignment="1">
      <alignment horizontal="center" vertical="center" wrapText="1"/>
    </xf>
    <xf numFmtId="176" fontId="63" fillId="0" borderId="24" xfId="0" applyFont="1" applyFill="1" applyBorder="1" applyAlignment="1">
      <alignment horizontal="center" vertical="center" wrapText="1"/>
    </xf>
    <xf numFmtId="176" fontId="63" fillId="0" borderId="26" xfId="0" applyFont="1" applyFill="1" applyBorder="1" applyAlignment="1">
      <alignment horizontal="center" vertical="center" wrapText="1"/>
    </xf>
    <xf numFmtId="176" fontId="63" fillId="0" borderId="5" xfId="0" applyFont="1" applyBorder="1" applyAlignment="1">
      <alignment horizontal="center" vertical="center"/>
    </xf>
    <xf numFmtId="176" fontId="63" fillId="0" borderId="5" xfId="0" applyFont="1" applyBorder="1" applyAlignment="1">
      <alignment horizontal="center" vertical="center" wrapText="1"/>
    </xf>
    <xf numFmtId="176" fontId="63" fillId="0" borderId="14" xfId="0" applyFont="1" applyBorder="1" applyAlignment="1">
      <alignment horizontal="center" vertical="center" wrapText="1"/>
    </xf>
    <xf numFmtId="176" fontId="63" fillId="0" borderId="13" xfId="0" applyFont="1" applyBorder="1" applyAlignment="1">
      <alignment horizontal="center" vertical="center" wrapText="1"/>
    </xf>
    <xf numFmtId="176" fontId="63" fillId="0" borderId="1" xfId="0" applyFont="1" applyBorder="1" applyAlignment="1">
      <alignment horizontal="center" vertical="center" wrapText="1"/>
    </xf>
    <xf numFmtId="176" fontId="63" fillId="0" borderId="3" xfId="0" applyFont="1" applyBorder="1" applyAlignment="1">
      <alignment horizontal="center" vertical="center"/>
    </xf>
    <xf numFmtId="176" fontId="63" fillId="0" borderId="3" xfId="0" applyFont="1" applyBorder="1" applyAlignment="1">
      <alignment horizontal="center" vertical="center" wrapText="1"/>
    </xf>
    <xf numFmtId="176" fontId="63" fillId="0" borderId="12" xfId="0" applyFont="1" applyBorder="1" applyAlignment="1">
      <alignment horizontal="center" vertical="center" wrapText="1"/>
    </xf>
    <xf numFmtId="176" fontId="63" fillId="0" borderId="2" xfId="0" applyFont="1" applyBorder="1" applyAlignment="1">
      <alignment horizontal="center" vertical="center" wrapText="1"/>
    </xf>
    <xf numFmtId="0" fontId="63" fillId="0" borderId="4" xfId="0" quotePrefix="1" applyNumberFormat="1" applyFont="1" applyBorder="1" applyAlignment="1">
      <alignment horizontal="center" vertical="center"/>
    </xf>
    <xf numFmtId="0" fontId="63" fillId="0" borderId="0" xfId="0" quotePrefix="1" applyNumberFormat="1" applyFont="1" applyBorder="1" applyAlignment="1">
      <alignment horizontal="center" vertical="center"/>
    </xf>
    <xf numFmtId="176" fontId="68" fillId="0" borderId="2" xfId="0" applyFont="1" applyFill="1" applyBorder="1" applyAlignment="1" applyProtection="1">
      <alignment vertical="center"/>
      <protection locked="0"/>
    </xf>
    <xf numFmtId="176" fontId="68" fillId="0" borderId="2" xfId="268" applyNumberFormat="1" applyFont="1" applyFill="1" applyBorder="1" applyAlignment="1" applyProtection="1">
      <alignment vertical="center"/>
      <protection locked="0"/>
    </xf>
    <xf numFmtId="176" fontId="68" fillId="0" borderId="2" xfId="0" applyFont="1" applyBorder="1" applyAlignment="1">
      <alignment horizontal="right" vertical="center"/>
    </xf>
    <xf numFmtId="176" fontId="68" fillId="0" borderId="2" xfId="268" applyNumberFormat="1" applyFont="1" applyFill="1" applyBorder="1" applyAlignment="1" applyProtection="1">
      <alignment vertical="center" wrapText="1"/>
      <protection locked="0"/>
    </xf>
    <xf numFmtId="176" fontId="51" fillId="0" borderId="5" xfId="0" applyFont="1" applyBorder="1" applyAlignment="1">
      <alignment vertical="center"/>
    </xf>
    <xf numFmtId="176" fontId="51" fillId="0" borderId="0" xfId="0" applyFont="1" applyBorder="1" applyAlignment="1">
      <alignment vertical="center"/>
    </xf>
    <xf numFmtId="176" fontId="51" fillId="0" borderId="0" xfId="0" applyFont="1" applyBorder="1" applyAlignment="1">
      <alignment horizontal="right" vertical="center"/>
    </xf>
    <xf numFmtId="176" fontId="51" fillId="0" borderId="5" xfId="0" applyFont="1" applyFill="1" applyBorder="1" applyAlignment="1" applyProtection="1">
      <alignment vertical="center"/>
      <protection locked="0"/>
    </xf>
    <xf numFmtId="176" fontId="51" fillId="0" borderId="0" xfId="268" applyNumberFormat="1" applyFont="1" applyFill="1" applyBorder="1" applyAlignment="1" applyProtection="1">
      <alignment vertical="center"/>
      <protection locked="0"/>
    </xf>
    <xf numFmtId="176" fontId="55" fillId="0" borderId="0" xfId="0" applyFont="1">
      <alignment horizontal="right"/>
    </xf>
    <xf numFmtId="176" fontId="55" fillId="0" borderId="0" xfId="0" applyFont="1" applyBorder="1">
      <alignment horizontal="right"/>
    </xf>
    <xf numFmtId="3" fontId="0" fillId="0" borderId="0" xfId="289" applyNumberFormat="1" applyFont="1" applyBorder="1" applyAlignment="1">
      <alignment horizontal="left" vertical="center"/>
    </xf>
    <xf numFmtId="176" fontId="47" fillId="0" borderId="0" xfId="0" applyFont="1" applyBorder="1" applyAlignment="1">
      <alignment horizontal="center" vertical="center"/>
    </xf>
    <xf numFmtId="176" fontId="55" fillId="0" borderId="0" xfId="0" applyFont="1" applyBorder="1" applyAlignment="1">
      <alignment horizontal="left"/>
    </xf>
    <xf numFmtId="0" fontId="67" fillId="0" borderId="11" xfId="0" quotePrefix="1" applyNumberFormat="1" applyFont="1" applyBorder="1" applyAlignment="1">
      <alignment horizontal="center" vertical="center"/>
    </xf>
    <xf numFmtId="176" fontId="7" fillId="0" borderId="0" xfId="0" applyFont="1" applyBorder="1" applyAlignment="1">
      <alignment horizontal="left"/>
    </xf>
    <xf numFmtId="176" fontId="55" fillId="0" borderId="0" xfId="0" applyFont="1" applyFill="1" applyBorder="1" applyProtection="1">
      <alignment horizontal="right"/>
    </xf>
    <xf numFmtId="176" fontId="55" fillId="0" borderId="0" xfId="0" applyFont="1" applyFill="1" applyAlignment="1" applyProtection="1">
      <alignment horizontal="right"/>
    </xf>
    <xf numFmtId="176" fontId="74" fillId="0" borderId="22" xfId="0" applyFont="1" applyFill="1" applyBorder="1" applyAlignment="1" applyProtection="1">
      <alignment horizontal="center" vertical="center"/>
    </xf>
    <xf numFmtId="176" fontId="74" fillId="0" borderId="27" xfId="0" applyFont="1" applyFill="1" applyBorder="1" applyAlignment="1" applyProtection="1">
      <alignment horizontal="centerContinuous" vertical="center"/>
    </xf>
    <xf numFmtId="176" fontId="74" fillId="0" borderId="28" xfId="0" applyFont="1" applyFill="1" applyBorder="1" applyAlignment="1" applyProtection="1">
      <alignment horizontal="centerContinuous" vertical="center"/>
    </xf>
    <xf numFmtId="176" fontId="74" fillId="0" borderId="29" xfId="0" applyFont="1" applyFill="1" applyBorder="1" applyAlignment="1" applyProtection="1">
      <alignment horizontal="centerContinuous" vertical="center"/>
    </xf>
    <xf numFmtId="176" fontId="74" fillId="0" borderId="0" xfId="0" applyFont="1" applyFill="1" applyAlignment="1" applyProtection="1">
      <alignment horizontal="right" vertical="center"/>
    </xf>
    <xf numFmtId="176" fontId="74" fillId="0" borderId="4" xfId="0" applyFont="1" applyFill="1" applyBorder="1" applyAlignment="1" applyProtection="1">
      <alignment horizontal="center" vertical="center"/>
    </xf>
    <xf numFmtId="176" fontId="74" fillId="0" borderId="14" xfId="0" applyFont="1" applyFill="1" applyBorder="1" applyAlignment="1" applyProtection="1">
      <alignment horizontal="center" vertical="center"/>
    </xf>
    <xf numFmtId="176" fontId="74" fillId="0" borderId="5" xfId="0" applyFont="1" applyFill="1" applyBorder="1" applyAlignment="1" applyProtection="1">
      <alignment horizontal="center" vertical="center"/>
    </xf>
    <xf numFmtId="176" fontId="74" fillId="0" borderId="11" xfId="0" applyFont="1" applyFill="1" applyBorder="1" applyAlignment="1" applyProtection="1">
      <alignment horizontal="center" vertical="center"/>
    </xf>
    <xf numFmtId="176" fontId="74" fillId="0" borderId="12" xfId="0" applyFont="1" applyFill="1" applyBorder="1" applyAlignment="1" applyProtection="1">
      <alignment horizontal="center" vertical="center"/>
    </xf>
    <xf numFmtId="176" fontId="74" fillId="0" borderId="3" xfId="0" applyFont="1" applyFill="1" applyBorder="1" applyAlignment="1" applyProtection="1">
      <alignment horizontal="center" vertical="center"/>
    </xf>
    <xf numFmtId="195" fontId="74" fillId="0" borderId="4" xfId="0" applyNumberFormat="1" applyFont="1" applyFill="1" applyBorder="1" applyAlignment="1" applyProtection="1">
      <alignment horizontal="center" vertical="center"/>
    </xf>
    <xf numFmtId="195" fontId="75" fillId="0" borderId="11" xfId="0" applyNumberFormat="1" applyFont="1" applyFill="1" applyBorder="1" applyAlignment="1" applyProtection="1">
      <alignment horizontal="center" vertical="center"/>
    </xf>
    <xf numFmtId="41" fontId="68" fillId="0" borderId="2" xfId="0" applyNumberFormat="1" applyFont="1" applyFill="1" applyBorder="1" applyAlignment="1" applyProtection="1">
      <alignment vertical="center"/>
      <protection locked="0"/>
    </xf>
    <xf numFmtId="176" fontId="68" fillId="0" borderId="2" xfId="0" applyNumberFormat="1" applyFont="1" applyFill="1" applyBorder="1" applyAlignment="1" applyProtection="1">
      <alignment vertical="center"/>
      <protection locked="0"/>
    </xf>
    <xf numFmtId="176" fontId="77" fillId="0" borderId="0" xfId="0" applyFont="1" applyFill="1" applyBorder="1" applyAlignment="1" applyProtection="1">
      <alignment horizontal="right" vertical="center"/>
    </xf>
    <xf numFmtId="176" fontId="77" fillId="0" borderId="0" xfId="0" applyNumberFormat="1" applyFont="1" applyFill="1" applyBorder="1" applyAlignment="1" applyProtection="1">
      <alignment vertical="center"/>
    </xf>
    <xf numFmtId="41" fontId="77" fillId="0" borderId="0" xfId="0" applyNumberFormat="1" applyFont="1" applyFill="1" applyBorder="1" applyAlignment="1" applyProtection="1">
      <alignment vertical="center"/>
      <protection locked="0"/>
    </xf>
    <xf numFmtId="176" fontId="77" fillId="0" borderId="0" xfId="0" applyNumberFormat="1" applyFont="1" applyFill="1" applyBorder="1" applyAlignment="1" applyProtection="1">
      <alignment vertical="center"/>
      <protection locked="0"/>
    </xf>
    <xf numFmtId="41" fontId="51" fillId="0" borderId="5" xfId="0" applyNumberFormat="1" applyFont="1" applyFill="1" applyBorder="1" applyAlignment="1" applyProtection="1">
      <alignment vertical="center" shrinkToFit="1"/>
    </xf>
    <xf numFmtId="176" fontId="51" fillId="0" borderId="0" xfId="0" applyFont="1" applyFill="1" applyBorder="1" applyAlignment="1" applyProtection="1">
      <alignment horizontal="right" vertical="center"/>
      <protection locked="0"/>
    </xf>
    <xf numFmtId="41" fontId="51" fillId="0" borderId="0" xfId="0" applyNumberFormat="1" applyFont="1" applyFill="1" applyBorder="1" applyAlignment="1" applyProtection="1">
      <alignment vertical="center"/>
      <protection locked="0"/>
    </xf>
    <xf numFmtId="176" fontId="51" fillId="0" borderId="0" xfId="0" applyNumberFormat="1" applyFont="1" applyFill="1" applyBorder="1" applyAlignment="1" applyProtection="1">
      <alignment vertical="center"/>
      <protection locked="0"/>
    </xf>
    <xf numFmtId="176" fontId="64" fillId="0" borderId="0" xfId="0" applyFont="1" applyFill="1" applyAlignment="1" applyProtection="1">
      <alignment horizontal="centerContinuous" vertical="center"/>
    </xf>
    <xf numFmtId="176" fontId="55" fillId="0" borderId="0" xfId="0" applyFont="1" applyFill="1" applyAlignment="1" applyProtection="1"/>
    <xf numFmtId="176" fontId="0" fillId="0" borderId="0" xfId="0" applyFont="1" applyFill="1" applyProtection="1">
      <alignment horizontal="right"/>
    </xf>
    <xf numFmtId="176" fontId="63" fillId="0" borderId="13" xfId="0" applyFont="1" applyFill="1" applyBorder="1" applyAlignment="1" applyProtection="1">
      <alignment horizontal="center" vertical="center"/>
    </xf>
    <xf numFmtId="176" fontId="63" fillId="0" borderId="18" xfId="0" applyFont="1" applyFill="1" applyBorder="1" applyAlignment="1" applyProtection="1">
      <alignment horizontal="center" vertical="center"/>
    </xf>
    <xf numFmtId="176" fontId="63" fillId="0" borderId="3" xfId="0" applyFont="1" applyFill="1" applyBorder="1" applyAlignment="1" applyProtection="1">
      <alignment horizontal="center" vertical="center"/>
    </xf>
    <xf numFmtId="176" fontId="63" fillId="0" borderId="12" xfId="0" applyFont="1" applyFill="1" applyBorder="1" applyAlignment="1" applyProtection="1">
      <alignment horizontal="centerContinuous" vertical="center"/>
    </xf>
    <xf numFmtId="176" fontId="55" fillId="0" borderId="0" xfId="0" applyFont="1" applyFill="1" applyBorder="1" applyAlignment="1" applyProtection="1">
      <alignment horizontal="left"/>
    </xf>
    <xf numFmtId="176" fontId="0" fillId="0" borderId="0" xfId="0" applyFont="1" applyFill="1" applyBorder="1" applyProtection="1">
      <alignment horizontal="right"/>
    </xf>
    <xf numFmtId="176" fontId="52" fillId="0" borderId="0" xfId="0" applyFont="1" applyFill="1" applyAlignment="1" applyProtection="1">
      <alignment vertical="center"/>
    </xf>
    <xf numFmtId="195" fontId="63" fillId="0" borderId="4" xfId="0" applyNumberFormat="1" applyFont="1" applyFill="1" applyBorder="1" applyAlignment="1" applyProtection="1">
      <alignment horizontal="center" vertical="center"/>
    </xf>
    <xf numFmtId="176" fontId="77" fillId="0" borderId="5" xfId="0" applyFont="1" applyFill="1" applyBorder="1" applyAlignment="1" applyProtection="1">
      <alignment vertical="center"/>
    </xf>
    <xf numFmtId="176" fontId="77" fillId="0" borderId="0" xfId="0" applyFont="1" applyFill="1" applyBorder="1" applyAlignment="1" applyProtection="1">
      <alignment vertical="center"/>
    </xf>
    <xf numFmtId="41" fontId="77" fillId="0" borderId="0" xfId="0" applyNumberFormat="1" applyFont="1" applyFill="1" applyBorder="1" applyAlignment="1" applyProtection="1">
      <alignment horizontal="right" vertical="center" indent="1"/>
    </xf>
    <xf numFmtId="41" fontId="77" fillId="0" borderId="0" xfId="0" applyNumberFormat="1" applyFont="1" applyFill="1" applyBorder="1" applyAlignment="1" applyProtection="1">
      <alignment vertical="center"/>
    </xf>
    <xf numFmtId="176" fontId="51" fillId="0" borderId="5" xfId="0" applyNumberFormat="1" applyFont="1" applyFill="1" applyBorder="1" applyAlignment="1" applyProtection="1">
      <alignment vertical="center"/>
    </xf>
    <xf numFmtId="176" fontId="51" fillId="0" borderId="0" xfId="0" applyNumberFormat="1" applyFont="1" applyFill="1" applyBorder="1" applyAlignment="1" applyProtection="1">
      <alignment vertical="center"/>
    </xf>
    <xf numFmtId="41" fontId="51" fillId="0" borderId="0" xfId="0" applyNumberFormat="1" applyFont="1" applyFill="1" applyBorder="1" applyAlignment="1" applyProtection="1">
      <alignment horizontal="right" vertical="center" indent="1"/>
    </xf>
    <xf numFmtId="41" fontId="51" fillId="0" borderId="0" xfId="0" applyNumberFormat="1" applyFont="1" applyFill="1" applyBorder="1" applyAlignment="1" applyProtection="1">
      <alignment vertical="center"/>
    </xf>
    <xf numFmtId="195" fontId="67" fillId="0" borderId="11" xfId="0" applyNumberFormat="1" applyFont="1" applyFill="1" applyBorder="1" applyAlignment="1" applyProtection="1">
      <alignment horizontal="center" vertical="center"/>
    </xf>
    <xf numFmtId="176" fontId="68" fillId="0" borderId="2" xfId="0" applyNumberFormat="1" applyFont="1" applyFill="1" applyBorder="1" applyAlignment="1" applyProtection="1">
      <alignment vertical="center"/>
    </xf>
    <xf numFmtId="41" fontId="68" fillId="0" borderId="2" xfId="0" applyNumberFormat="1" applyFont="1" applyFill="1" applyBorder="1" applyAlignment="1" applyProtection="1">
      <alignment horizontal="right" vertical="center" indent="1"/>
    </xf>
    <xf numFmtId="41" fontId="68" fillId="0" borderId="2" xfId="0" applyNumberFormat="1" applyFont="1" applyFill="1" applyBorder="1" applyAlignment="1" applyProtection="1">
      <alignment horizontal="right" vertical="center"/>
    </xf>
    <xf numFmtId="176" fontId="63" fillId="0" borderId="22" xfId="279" applyFont="1" applyFill="1" applyBorder="1" applyAlignment="1" applyProtection="1">
      <alignment horizontal="center" vertical="center"/>
    </xf>
    <xf numFmtId="176" fontId="63" fillId="0" borderId="4" xfId="279" applyFont="1" applyFill="1" applyBorder="1" applyAlignment="1" applyProtection="1">
      <alignment horizontal="center" vertical="center"/>
    </xf>
    <xf numFmtId="176" fontId="63" fillId="0" borderId="14" xfId="279" applyFont="1" applyFill="1" applyBorder="1" applyAlignment="1" applyProtection="1">
      <alignment horizontal="center" vertical="center"/>
    </xf>
    <xf numFmtId="176" fontId="63" fillId="0" borderId="11" xfId="279" applyFont="1" applyFill="1" applyBorder="1" applyAlignment="1" applyProtection="1">
      <alignment horizontal="center" vertical="center"/>
    </xf>
    <xf numFmtId="176" fontId="63" fillId="0" borderId="12" xfId="279" applyFont="1" applyFill="1" applyBorder="1" applyAlignment="1" applyProtection="1">
      <alignment horizontal="center" vertical="center"/>
    </xf>
    <xf numFmtId="176" fontId="63" fillId="0" borderId="8" xfId="279" applyFont="1" applyFill="1" applyBorder="1" applyAlignment="1" applyProtection="1">
      <alignment horizontal="center" vertical="center"/>
    </xf>
    <xf numFmtId="176" fontId="63" fillId="0" borderId="13" xfId="279" applyFont="1" applyFill="1" applyBorder="1" applyAlignment="1" applyProtection="1">
      <alignment horizontal="center" vertical="center"/>
    </xf>
    <xf numFmtId="176" fontId="63" fillId="0" borderId="15" xfId="279" applyFont="1" applyFill="1" applyBorder="1" applyAlignment="1" applyProtection="1">
      <alignment horizontal="center" vertical="center"/>
    </xf>
    <xf numFmtId="195" fontId="66" fillId="0" borderId="11" xfId="0" applyNumberFormat="1" applyFont="1" applyFill="1" applyBorder="1" applyAlignment="1" applyProtection="1">
      <alignment horizontal="center" vertical="center"/>
    </xf>
    <xf numFmtId="176" fontId="51" fillId="0" borderId="0" xfId="0" applyFont="1" applyFill="1" applyBorder="1" applyAlignment="1" applyProtection="1">
      <alignment horizontal="right" vertical="center"/>
    </xf>
    <xf numFmtId="41" fontId="68" fillId="0" borderId="2" xfId="279" applyNumberFormat="1" applyFont="1" applyFill="1" applyBorder="1" applyAlignment="1" applyProtection="1">
      <alignment horizontal="right" vertical="center"/>
    </xf>
    <xf numFmtId="41" fontId="68" fillId="0" borderId="2" xfId="0" applyNumberFormat="1" applyFont="1" applyFill="1" applyBorder="1" applyAlignment="1" applyProtection="1">
      <alignment horizontal="right" vertical="center"/>
      <protection locked="0"/>
    </xf>
    <xf numFmtId="41" fontId="78" fillId="0" borderId="2" xfId="279" applyNumberFormat="1" applyFont="1" applyFill="1" applyBorder="1" applyAlignment="1" applyProtection="1">
      <alignment horizontal="right" vertical="center"/>
      <protection locked="0"/>
    </xf>
    <xf numFmtId="41" fontId="68" fillId="0" borderId="2" xfId="279" applyNumberFormat="1" applyFont="1" applyFill="1" applyBorder="1" applyAlignment="1" applyProtection="1">
      <alignment horizontal="right" vertical="center"/>
      <protection locked="0"/>
    </xf>
    <xf numFmtId="41" fontId="51" fillId="0" borderId="0" xfId="279" applyNumberFormat="1" applyFont="1" applyFill="1" applyBorder="1" applyAlignment="1" applyProtection="1">
      <alignment horizontal="right" vertical="center"/>
    </xf>
    <xf numFmtId="41" fontId="51" fillId="0" borderId="0" xfId="279" applyNumberFormat="1" applyFont="1" applyFill="1" applyBorder="1" applyAlignment="1" applyProtection="1">
      <alignment horizontal="right" vertical="center"/>
      <protection locked="0"/>
    </xf>
    <xf numFmtId="41" fontId="51" fillId="0" borderId="5" xfId="279" applyNumberFormat="1" applyFont="1" applyFill="1" applyBorder="1" applyAlignment="1" applyProtection="1">
      <alignment horizontal="right" vertical="center"/>
    </xf>
    <xf numFmtId="41" fontId="77" fillId="0" borderId="0" xfId="279" applyNumberFormat="1" applyFont="1" applyFill="1" applyBorder="1" applyAlignment="1" applyProtection="1">
      <alignment horizontal="right" vertical="center"/>
      <protection locked="0"/>
    </xf>
    <xf numFmtId="176" fontId="78" fillId="0" borderId="2" xfId="0" applyFont="1" applyFill="1" applyBorder="1" applyAlignment="1" applyProtection="1">
      <alignment horizontal="right" vertical="center"/>
    </xf>
    <xf numFmtId="176" fontId="68" fillId="0" borderId="2" xfId="0" applyFont="1" applyFill="1" applyBorder="1" applyAlignment="1" applyProtection="1">
      <alignment horizontal="right" vertical="center"/>
    </xf>
    <xf numFmtId="176" fontId="50" fillId="0" borderId="0" xfId="0" applyFont="1" applyFill="1" applyBorder="1" applyProtection="1">
      <alignment horizontal="right"/>
    </xf>
    <xf numFmtId="176" fontId="79" fillId="0" borderId="12" xfId="279" applyFont="1" applyFill="1" applyBorder="1" applyAlignment="1" applyProtection="1">
      <alignment horizontal="center" vertical="center"/>
    </xf>
    <xf numFmtId="176" fontId="63" fillId="0" borderId="1" xfId="279" applyFont="1" applyFill="1" applyBorder="1" applyAlignment="1" applyProtection="1">
      <alignment horizontal="center" vertical="center"/>
    </xf>
    <xf numFmtId="176" fontId="63" fillId="0" borderId="17" xfId="279" applyFont="1" applyFill="1" applyBorder="1" applyAlignment="1" applyProtection="1">
      <alignment horizontal="center" vertical="center"/>
    </xf>
    <xf numFmtId="176" fontId="63" fillId="0" borderId="0" xfId="0" applyFont="1" applyFill="1" applyAlignment="1" applyProtection="1">
      <alignment horizontal="right" vertical="center"/>
    </xf>
    <xf numFmtId="41" fontId="51" fillId="0" borderId="0" xfId="279" applyNumberFormat="1" applyFont="1" applyFill="1" applyBorder="1" applyAlignment="1" applyProtection="1">
      <alignment vertical="center" shrinkToFit="1"/>
    </xf>
    <xf numFmtId="41" fontId="51" fillId="0" borderId="0" xfId="279" applyNumberFormat="1" applyFont="1" applyFill="1" applyBorder="1" applyAlignment="1" applyProtection="1">
      <alignment vertical="center" shrinkToFit="1"/>
      <protection locked="0"/>
    </xf>
    <xf numFmtId="41" fontId="77" fillId="0" borderId="0" xfId="279" applyNumberFormat="1" applyFont="1" applyFill="1" applyBorder="1" applyAlignment="1" applyProtection="1">
      <alignment vertical="center" shrinkToFit="1"/>
      <protection locked="0"/>
    </xf>
    <xf numFmtId="41" fontId="68" fillId="0" borderId="2" xfId="279" applyNumberFormat="1" applyFont="1" applyFill="1" applyBorder="1" applyAlignment="1" applyProtection="1">
      <alignment vertical="center" shrinkToFit="1"/>
    </xf>
    <xf numFmtId="41" fontId="68" fillId="0" borderId="2" xfId="279" applyNumberFormat="1" applyFont="1" applyFill="1" applyBorder="1" applyAlignment="1" applyProtection="1">
      <alignment vertical="center" shrinkToFit="1"/>
      <protection locked="0"/>
    </xf>
    <xf numFmtId="41" fontId="78" fillId="0" borderId="2" xfId="279" applyNumberFormat="1" applyFont="1" applyFill="1" applyBorder="1" applyAlignment="1" applyProtection="1">
      <alignment vertical="center" shrinkToFit="1"/>
      <protection locked="0"/>
    </xf>
    <xf numFmtId="176" fontId="63" fillId="0" borderId="29" xfId="279" applyFont="1" applyFill="1" applyBorder="1" applyAlignment="1" applyProtection="1">
      <alignment horizontal="centerContinuous" vertical="center"/>
    </xf>
    <xf numFmtId="176" fontId="63" fillId="0" borderId="27" xfId="279" applyFont="1" applyFill="1" applyBorder="1" applyAlignment="1" applyProtection="1">
      <alignment horizontal="centerContinuous" vertical="center"/>
    </xf>
    <xf numFmtId="176" fontId="63" fillId="0" borderId="28" xfId="279" applyFont="1" applyFill="1" applyBorder="1" applyAlignment="1" applyProtection="1">
      <alignment horizontal="centerContinuous" vertical="center"/>
    </xf>
    <xf numFmtId="176" fontId="63" fillId="0" borderId="5" xfId="279" applyFont="1" applyFill="1" applyBorder="1" applyAlignment="1" applyProtection="1">
      <alignment horizontal="center" vertical="center"/>
    </xf>
    <xf numFmtId="176" fontId="63" fillId="0" borderId="3" xfId="279" applyFont="1" applyFill="1" applyBorder="1" applyAlignment="1" applyProtection="1">
      <alignment horizontal="center" vertical="center"/>
    </xf>
    <xf numFmtId="176" fontId="63" fillId="0" borderId="2" xfId="279" applyFont="1" applyFill="1" applyBorder="1" applyAlignment="1" applyProtection="1">
      <alignment horizontal="center" vertical="center"/>
    </xf>
    <xf numFmtId="176" fontId="63" fillId="0" borderId="0" xfId="279" applyFont="1" applyFill="1" applyBorder="1" applyAlignment="1" applyProtection="1">
      <alignment vertical="center"/>
    </xf>
    <xf numFmtId="176" fontId="63" fillId="0" borderId="0" xfId="0" applyFont="1" applyFill="1" applyBorder="1" applyAlignment="1" applyProtection="1">
      <alignment horizontal="right" vertical="center"/>
    </xf>
    <xf numFmtId="176" fontId="79" fillId="0" borderId="3" xfId="279" applyFont="1" applyFill="1" applyBorder="1" applyAlignment="1" applyProtection="1">
      <alignment horizontal="center" vertical="center"/>
    </xf>
    <xf numFmtId="41" fontId="51" fillId="0" borderId="0" xfId="279" applyNumberFormat="1" applyFont="1" applyFill="1" applyBorder="1" applyAlignment="1" applyProtection="1">
      <alignment horizontal="right" vertical="center" shrinkToFit="1"/>
    </xf>
    <xf numFmtId="41" fontId="51" fillId="0" borderId="0" xfId="279" applyNumberFormat="1" applyFont="1" applyFill="1" applyBorder="1" applyAlignment="1" applyProtection="1">
      <alignment horizontal="right" vertical="center" shrinkToFit="1"/>
      <protection locked="0"/>
    </xf>
    <xf numFmtId="41" fontId="51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51" fillId="0" borderId="5" xfId="279" applyNumberFormat="1" applyFont="1" applyFill="1" applyBorder="1" applyAlignment="1" applyProtection="1">
      <alignment horizontal="right" vertical="center" shrinkToFit="1"/>
    </xf>
    <xf numFmtId="41" fontId="68" fillId="0" borderId="2" xfId="279" applyNumberFormat="1" applyFont="1" applyFill="1" applyBorder="1" applyAlignment="1" applyProtection="1">
      <alignment horizontal="right" vertical="center" shrinkToFit="1"/>
    </xf>
    <xf numFmtId="41" fontId="68" fillId="0" borderId="2" xfId="279" applyNumberFormat="1" applyFont="1" applyFill="1" applyBorder="1" applyAlignment="1" applyProtection="1">
      <alignment horizontal="right" vertical="center" shrinkToFit="1"/>
      <protection locked="0"/>
    </xf>
    <xf numFmtId="41" fontId="6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67" fillId="0" borderId="11" xfId="0" applyNumberFormat="1" applyFont="1" applyFill="1" applyBorder="1" applyAlignment="1" applyProtection="1">
      <alignment horizontal="center" vertical="center"/>
    </xf>
    <xf numFmtId="0" fontId="63" fillId="0" borderId="4" xfId="0" applyNumberFormat="1" applyFont="1" applyFill="1" applyBorder="1" applyAlignment="1" applyProtection="1">
      <alignment horizontal="center" vertical="center"/>
    </xf>
    <xf numFmtId="0" fontId="63" fillId="0" borderId="0" xfId="0" applyNumberFormat="1" applyFont="1" applyFill="1" applyAlignment="1" applyProtection="1">
      <alignment horizontal="right"/>
    </xf>
    <xf numFmtId="0" fontId="63" fillId="0" borderId="11" xfId="0" applyNumberFormat="1" applyFont="1" applyFill="1" applyBorder="1" applyAlignment="1" applyProtection="1">
      <alignment horizontal="center" vertical="center"/>
    </xf>
    <xf numFmtId="0" fontId="63" fillId="0" borderId="17" xfId="0" applyNumberFormat="1" applyFont="1" applyFill="1" applyBorder="1" applyAlignment="1" applyProtection="1">
      <alignment horizontal="center" vertical="center"/>
    </xf>
    <xf numFmtId="0" fontId="63" fillId="0" borderId="0" xfId="0" applyNumberFormat="1" applyFont="1" applyFill="1" applyBorder="1" applyAlignment="1" applyProtection="1">
      <alignment horizontal="right"/>
    </xf>
    <xf numFmtId="0" fontId="63" fillId="0" borderId="8" xfId="0" applyNumberFormat="1" applyFont="1" applyFill="1" applyBorder="1" applyAlignment="1" applyProtection="1">
      <alignment horizontal="center" vertical="center"/>
    </xf>
    <xf numFmtId="0" fontId="63" fillId="0" borderId="22" xfId="0" applyNumberFormat="1" applyFont="1" applyFill="1" applyBorder="1" applyAlignment="1" applyProtection="1">
      <alignment horizontal="center" vertical="center"/>
    </xf>
    <xf numFmtId="176" fontId="51" fillId="0" borderId="0" xfId="0" applyNumberFormat="1" applyFont="1" applyFill="1" applyBorder="1" applyAlignment="1" applyProtection="1">
      <alignment horizontal="right" vertical="center"/>
      <protection locked="0"/>
    </xf>
    <xf numFmtId="176" fontId="51" fillId="0" borderId="0" xfId="0" applyFont="1" applyFill="1" applyBorder="1" applyAlignment="1">
      <alignment horizontal="right" vertical="center"/>
    </xf>
    <xf numFmtId="41" fontId="51" fillId="0" borderId="1" xfId="0" applyNumberFormat="1" applyFont="1" applyFill="1" applyBorder="1" applyAlignment="1" applyProtection="1">
      <alignment horizontal="right" vertical="center"/>
      <protection locked="0"/>
    </xf>
    <xf numFmtId="0" fontId="63" fillId="0" borderId="11" xfId="0" applyNumberFormat="1" applyFont="1" applyFill="1" applyBorder="1" applyAlignment="1" applyProtection="1">
      <alignment vertical="center"/>
    </xf>
    <xf numFmtId="0" fontId="55" fillId="0" borderId="0" xfId="0" applyNumberFormat="1" applyFont="1" applyFill="1" applyAlignment="1" applyProtection="1">
      <alignment horizontal="left"/>
    </xf>
    <xf numFmtId="176" fontId="63" fillId="0" borderId="15" xfId="0" applyFont="1" applyFill="1" applyBorder="1" applyAlignment="1" applyProtection="1">
      <alignment horizontal="center" vertical="center"/>
    </xf>
    <xf numFmtId="176" fontId="63" fillId="0" borderId="8" xfId="0" applyFont="1" applyFill="1" applyBorder="1" applyAlignment="1" applyProtection="1">
      <alignment horizontal="center" vertical="center"/>
    </xf>
    <xf numFmtId="176" fontId="63" fillId="0" borderId="17" xfId="0" applyFont="1" applyFill="1" applyBorder="1" applyAlignment="1" applyProtection="1">
      <alignment horizontal="center" vertical="center"/>
    </xf>
    <xf numFmtId="176" fontId="79" fillId="0" borderId="12" xfId="0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centerContinuous"/>
    </xf>
    <xf numFmtId="0" fontId="55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Protection="1">
      <alignment horizontal="right"/>
    </xf>
    <xf numFmtId="176" fontId="63" fillId="0" borderId="24" xfId="0" applyFont="1" applyFill="1" applyBorder="1" applyAlignment="1" applyProtection="1">
      <alignment vertical="center"/>
    </xf>
    <xf numFmtId="176" fontId="63" fillId="0" borderId="26" xfId="0" applyFont="1" applyFill="1" applyBorder="1" applyAlignment="1" applyProtection="1">
      <alignment vertical="center"/>
    </xf>
    <xf numFmtId="0" fontId="63" fillId="0" borderId="4" xfId="0" applyNumberFormat="1" applyFont="1" applyFill="1" applyBorder="1" applyAlignment="1" applyProtection="1">
      <alignment horizontal="center" vertical="center" shrinkToFit="1"/>
    </xf>
    <xf numFmtId="203" fontId="51" fillId="0" borderId="0" xfId="0" applyNumberFormat="1" applyFont="1" applyFill="1" applyBorder="1" applyAlignment="1" applyProtection="1">
      <alignment horizontal="right" vertical="center" shrinkToFit="1"/>
    </xf>
    <xf numFmtId="41" fontId="51" fillId="0" borderId="0" xfId="0" applyNumberFormat="1" applyFont="1" applyFill="1" applyBorder="1" applyAlignment="1" applyProtection="1">
      <alignment horizontal="right" vertical="center" shrinkToFit="1"/>
    </xf>
    <xf numFmtId="176" fontId="51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51" fillId="0" borderId="0" xfId="0" applyNumberFormat="1" applyFont="1" applyFill="1" applyBorder="1" applyAlignment="1" applyProtection="1">
      <alignment horizontal="right" vertical="center" shrinkToFit="1"/>
    </xf>
    <xf numFmtId="176" fontId="68" fillId="0" borderId="2" xfId="0" applyNumberFormat="1" applyFont="1" applyFill="1" applyBorder="1" applyAlignment="1" applyProtection="1">
      <alignment horizontal="right" vertical="center"/>
    </xf>
    <xf numFmtId="0" fontId="55" fillId="0" borderId="0" xfId="0" applyNumberFormat="1" applyFont="1" applyFill="1" applyBorder="1" applyAlignment="1" applyProtection="1"/>
    <xf numFmtId="0" fontId="55" fillId="0" borderId="0" xfId="0" applyNumberFormat="1" applyFont="1" applyFill="1" applyBorder="1" applyProtection="1">
      <alignment horizontal="right"/>
    </xf>
    <xf numFmtId="176" fontId="63" fillId="0" borderId="26" xfId="0" applyFont="1" applyFill="1" applyBorder="1" applyAlignment="1" applyProtection="1">
      <alignment horizontal="center" vertical="center"/>
    </xf>
    <xf numFmtId="176" fontId="79" fillId="0" borderId="3" xfId="0" applyFont="1" applyFill="1" applyBorder="1" applyAlignment="1" applyProtection="1">
      <alignment horizontal="center" vertical="center"/>
    </xf>
    <xf numFmtId="0" fontId="63" fillId="0" borderId="0" xfId="0" applyNumberFormat="1" applyFont="1" applyFill="1" applyBorder="1" applyAlignment="1" applyProtection="1">
      <alignment horizontal="center" vertical="center" shrinkToFit="1"/>
    </xf>
    <xf numFmtId="41" fontId="51" fillId="0" borderId="13" xfId="0" applyNumberFormat="1" applyFont="1" applyFill="1" applyBorder="1" applyAlignment="1" applyProtection="1">
      <alignment vertical="center" shrinkToFit="1"/>
    </xf>
    <xf numFmtId="0" fontId="69" fillId="0" borderId="0" xfId="289" applyFont="1" applyBorder="1" applyAlignment="1">
      <alignment vertical="top"/>
    </xf>
    <xf numFmtId="176" fontId="51" fillId="0" borderId="2" xfId="0" applyFont="1" applyFill="1" applyBorder="1" applyAlignment="1" applyProtection="1">
      <alignment horizontal="center" vertical="center"/>
    </xf>
    <xf numFmtId="41" fontId="51" fillId="0" borderId="0" xfId="0" applyNumberFormat="1" applyFont="1" applyFill="1" applyBorder="1" applyAlignment="1" applyProtection="1">
      <alignment vertical="center" shrinkToFit="1"/>
      <protection locked="0"/>
    </xf>
    <xf numFmtId="176" fontId="51" fillId="0" borderId="0" xfId="268" applyNumberFormat="1" applyFont="1" applyFill="1" applyBorder="1" applyAlignment="1" applyProtection="1">
      <alignment vertical="center" shrinkToFit="1"/>
      <protection locked="0"/>
    </xf>
    <xf numFmtId="41" fontId="51" fillId="0" borderId="4" xfId="0" applyNumberFormat="1" applyFont="1" applyFill="1" applyBorder="1" applyAlignment="1" applyProtection="1">
      <alignment vertical="center" shrinkToFit="1"/>
      <protection locked="0"/>
    </xf>
    <xf numFmtId="41" fontId="76" fillId="0" borderId="2" xfId="0" applyNumberFormat="1" applyFont="1" applyFill="1" applyBorder="1" applyAlignment="1" applyProtection="1">
      <alignment vertical="center" shrinkToFit="1"/>
    </xf>
    <xf numFmtId="176" fontId="63" fillId="0" borderId="4" xfId="0" applyFont="1" applyFill="1" applyBorder="1" applyAlignment="1" applyProtection="1">
      <alignment horizontal="center" vertical="center"/>
    </xf>
    <xf numFmtId="198" fontId="51" fillId="0" borderId="0" xfId="0" applyNumberFormat="1" applyFont="1" applyFill="1" applyBorder="1" applyAlignment="1" applyProtection="1">
      <alignment horizontal="right" vertical="center"/>
      <protection locked="0"/>
    </xf>
    <xf numFmtId="198" fontId="51" fillId="0" borderId="5" xfId="0" applyNumberFormat="1" applyFont="1" applyFill="1" applyBorder="1" applyAlignment="1" applyProtection="1">
      <alignment horizontal="right" vertical="center"/>
      <protection locked="0"/>
    </xf>
    <xf numFmtId="198" fontId="68" fillId="0" borderId="2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NumberFormat="1" applyFont="1" applyFill="1" applyAlignment="1" applyProtection="1"/>
    <xf numFmtId="176" fontId="72" fillId="0" borderId="12" xfId="0" applyFont="1" applyFill="1" applyBorder="1" applyAlignment="1" applyProtection="1">
      <alignment horizontal="center" vertical="center" wrapText="1"/>
    </xf>
    <xf numFmtId="176" fontId="63" fillId="0" borderId="25" xfId="0" applyFont="1" applyFill="1" applyBorder="1" applyAlignment="1" applyProtection="1">
      <alignment horizontal="center" vertical="center" wrapText="1"/>
    </xf>
    <xf numFmtId="176" fontId="63" fillId="0" borderId="14" xfId="0" applyFont="1" applyFill="1" applyBorder="1" applyAlignment="1" applyProtection="1">
      <alignment horizontal="center" vertical="center" wrapText="1"/>
    </xf>
    <xf numFmtId="176" fontId="63" fillId="0" borderId="16" xfId="0" applyFont="1" applyFill="1" applyBorder="1" applyAlignment="1" applyProtection="1">
      <alignment horizontal="center" vertical="center" wrapText="1"/>
    </xf>
    <xf numFmtId="176" fontId="63" fillId="0" borderId="5" xfId="0" applyFont="1" applyFill="1" applyBorder="1" applyAlignment="1" applyProtection="1">
      <alignment horizontal="center" vertical="center" wrapText="1"/>
    </xf>
    <xf numFmtId="176" fontId="63" fillId="0" borderId="13" xfId="0" applyFont="1" applyFill="1" applyBorder="1" applyAlignment="1" applyProtection="1">
      <alignment horizontal="center" vertical="center" wrapText="1"/>
    </xf>
    <xf numFmtId="176" fontId="63" fillId="0" borderId="4" xfId="0" applyFont="1" applyFill="1" applyBorder="1" applyAlignment="1" applyProtection="1">
      <alignment horizontal="center" vertical="center" wrapText="1"/>
    </xf>
    <xf numFmtId="176" fontId="63" fillId="0" borderId="8" xfId="0" applyFont="1" applyFill="1" applyBorder="1" applyAlignment="1" applyProtection="1">
      <alignment horizontal="center" vertical="center" wrapText="1"/>
    </xf>
    <xf numFmtId="176" fontId="63" fillId="0" borderId="12" xfId="0" applyFont="1" applyFill="1" applyBorder="1" applyAlignment="1" applyProtection="1">
      <alignment horizontal="center" vertical="center" wrapText="1"/>
    </xf>
    <xf numFmtId="176" fontId="80" fillId="0" borderId="8" xfId="0" applyFont="1" applyFill="1" applyBorder="1" applyAlignment="1" applyProtection="1">
      <alignment horizontal="center" vertical="center"/>
    </xf>
    <xf numFmtId="176" fontId="81" fillId="0" borderId="0" xfId="0" applyNumberFormat="1" applyFont="1" applyFill="1" applyBorder="1" applyAlignment="1">
      <alignment horizontal="right" vertical="center" wrapText="1"/>
    </xf>
    <xf numFmtId="41" fontId="51" fillId="0" borderId="0" xfId="268" applyFont="1" applyFill="1" applyBorder="1" applyAlignment="1" applyProtection="1">
      <alignment vertical="center" shrinkToFit="1"/>
    </xf>
    <xf numFmtId="41" fontId="62" fillId="0" borderId="0" xfId="268" applyFont="1" applyFill="1" applyBorder="1" applyAlignment="1" applyProtection="1">
      <alignment vertical="center" shrinkToFit="1"/>
    </xf>
    <xf numFmtId="176" fontId="73" fillId="0" borderId="5" xfId="0" applyFont="1" applyFill="1" applyBorder="1" applyAlignment="1" applyProtection="1">
      <alignment horizontal="right"/>
    </xf>
    <xf numFmtId="41" fontId="82" fillId="0" borderId="5" xfId="268" applyFont="1" applyFill="1" applyBorder="1" applyAlignment="1" applyProtection="1">
      <alignment vertical="center" shrinkToFit="1"/>
    </xf>
    <xf numFmtId="41" fontId="82" fillId="0" borderId="0" xfId="268" applyFont="1" applyFill="1" applyBorder="1" applyAlignment="1" applyProtection="1">
      <alignment vertical="center" shrinkToFit="1"/>
    </xf>
    <xf numFmtId="176" fontId="83" fillId="0" borderId="4" xfId="0" applyFont="1" applyFill="1" applyBorder="1" applyAlignment="1">
      <alignment horizontal="center" vertical="center"/>
    </xf>
    <xf numFmtId="176" fontId="83" fillId="0" borderId="11" xfId="0" applyFont="1" applyFill="1" applyBorder="1" applyAlignment="1">
      <alignment horizontal="center" vertical="center"/>
    </xf>
    <xf numFmtId="176" fontId="73" fillId="0" borderId="3" xfId="0" applyFont="1" applyFill="1" applyBorder="1" applyAlignment="1" applyProtection="1">
      <alignment horizontal="right"/>
    </xf>
    <xf numFmtId="176" fontId="81" fillId="0" borderId="2" xfId="0" applyNumberFormat="1" applyFont="1" applyFill="1" applyBorder="1" applyAlignment="1">
      <alignment horizontal="right" vertical="center" wrapText="1"/>
    </xf>
    <xf numFmtId="0" fontId="67" fillId="0" borderId="0" xfId="0" applyNumberFormat="1" applyFont="1" applyFill="1" applyBorder="1" applyAlignment="1" applyProtection="1">
      <alignment horizontal="center" vertical="center"/>
    </xf>
    <xf numFmtId="206" fontId="70" fillId="0" borderId="0" xfId="291" applyNumberFormat="1" applyFont="1" applyBorder="1" applyAlignment="1">
      <alignment vertical="center"/>
    </xf>
    <xf numFmtId="0" fontId="55" fillId="0" borderId="0" xfId="291" applyFont="1" applyBorder="1" applyAlignment="1">
      <alignment vertical="center"/>
    </xf>
    <xf numFmtId="176" fontId="55" fillId="0" borderId="0" xfId="0" applyFont="1" applyAlignment="1">
      <alignment vertical="center"/>
    </xf>
    <xf numFmtId="206" fontId="55" fillId="0" borderId="0" xfId="291" applyNumberFormat="1" applyFont="1" applyBorder="1" applyAlignment="1">
      <alignment vertical="center"/>
    </xf>
    <xf numFmtId="206" fontId="55" fillId="0" borderId="0" xfId="0" applyNumberFormat="1" applyFont="1" applyAlignment="1">
      <alignment vertical="center"/>
    </xf>
    <xf numFmtId="206" fontId="70" fillId="0" borderId="0" xfId="0" applyNumberFormat="1" applyFont="1" applyAlignment="1">
      <alignment vertical="center"/>
    </xf>
    <xf numFmtId="0" fontId="70" fillId="0" borderId="0" xfId="264" applyFont="1" applyBorder="1" applyAlignment="1">
      <alignment vertical="center"/>
    </xf>
    <xf numFmtId="176" fontId="70" fillId="0" borderId="0" xfId="0" applyFont="1" applyAlignment="1">
      <alignment vertical="center"/>
    </xf>
    <xf numFmtId="206" fontId="70" fillId="0" borderId="0" xfId="0" applyNumberFormat="1" applyFont="1" applyAlignment="1">
      <alignment horizontal="left" vertical="center"/>
    </xf>
    <xf numFmtId="176" fontId="63" fillId="0" borderId="27" xfId="0" applyFont="1" applyFill="1" applyBorder="1" applyAlignment="1" applyProtection="1">
      <alignment horizontal="centerContinuous" vertical="center"/>
    </xf>
    <xf numFmtId="176" fontId="63" fillId="0" borderId="28" xfId="0" applyFont="1" applyFill="1" applyBorder="1" applyAlignment="1" applyProtection="1">
      <alignment horizontal="centerContinuous" vertical="center"/>
    </xf>
    <xf numFmtId="176" fontId="63" fillId="0" borderId="29" xfId="0" applyFont="1" applyFill="1" applyBorder="1" applyAlignment="1" applyProtection="1">
      <alignment horizontal="centerContinuous" vertical="center"/>
    </xf>
    <xf numFmtId="206" fontId="70" fillId="0" borderId="0" xfId="0" applyNumberFormat="1" applyFont="1" applyBorder="1" applyAlignment="1">
      <alignment vertical="center"/>
    </xf>
    <xf numFmtId="206" fontId="70" fillId="0" borderId="0" xfId="0" applyNumberFormat="1" applyFont="1" applyBorder="1" applyAlignment="1">
      <alignment horizontal="left" vertical="center"/>
    </xf>
    <xf numFmtId="176" fontId="63" fillId="0" borderId="4" xfId="0" applyFont="1" applyFill="1" applyBorder="1" applyAlignment="1">
      <alignment horizontal="center" vertical="center"/>
    </xf>
    <xf numFmtId="176" fontId="63" fillId="0" borderId="11" xfId="0" applyFont="1" applyFill="1" applyBorder="1" applyAlignment="1">
      <alignment horizontal="center" vertical="center"/>
    </xf>
    <xf numFmtId="183" fontId="81" fillId="0" borderId="0" xfId="262" applyFont="1" applyFill="1" applyBorder="1" applyAlignment="1">
      <alignment horizontal="right" vertical="center" wrapText="1"/>
    </xf>
    <xf numFmtId="183" fontId="81" fillId="0" borderId="0" xfId="262" applyFont="1" applyBorder="1" applyAlignment="1">
      <alignment horizontal="right" vertical="center" wrapText="1"/>
    </xf>
    <xf numFmtId="183" fontId="81" fillId="0" borderId="0" xfId="262" applyFont="1" applyBorder="1" applyAlignment="1">
      <alignment horizontal="right" vertical="center"/>
    </xf>
    <xf numFmtId="183" fontId="51" fillId="0" borderId="0" xfId="262" applyFont="1" applyFill="1" applyBorder="1" applyAlignment="1">
      <alignment horizontal="right" vertical="center"/>
    </xf>
    <xf numFmtId="183" fontId="81" fillId="0" borderId="5" xfId="262" applyFont="1" applyBorder="1" applyAlignment="1">
      <alignment horizontal="right" vertical="center" wrapText="1"/>
    </xf>
    <xf numFmtId="183" fontId="81" fillId="0" borderId="3" xfId="262" applyFont="1" applyBorder="1" applyAlignment="1">
      <alignment horizontal="right" vertical="center"/>
    </xf>
    <xf numFmtId="183" fontId="81" fillId="0" borderId="20" xfId="262" applyFont="1" applyBorder="1" applyAlignment="1">
      <alignment horizontal="right" vertical="center"/>
    </xf>
    <xf numFmtId="183" fontId="81" fillId="0" borderId="2" xfId="262" applyFont="1" applyFill="1" applyBorder="1" applyAlignment="1">
      <alignment horizontal="right" vertical="center"/>
    </xf>
    <xf numFmtId="183" fontId="81" fillId="0" borderId="2" xfId="262" applyFont="1" applyBorder="1" applyAlignment="1">
      <alignment horizontal="right" vertical="center" wrapText="1"/>
    </xf>
    <xf numFmtId="183" fontId="51" fillId="0" borderId="0" xfId="262" applyFont="1" applyFill="1" applyBorder="1" applyAlignment="1" applyProtection="1">
      <alignment horizontal="right" vertical="center"/>
    </xf>
    <xf numFmtId="183" fontId="51" fillId="0" borderId="0" xfId="262" applyFont="1" applyFill="1" applyAlignment="1" applyProtection="1">
      <alignment horizontal="right" vertical="center"/>
    </xf>
    <xf numFmtId="183" fontId="51" fillId="0" borderId="0" xfId="262" applyFont="1" applyFill="1" applyBorder="1" applyAlignment="1" applyProtection="1">
      <alignment horizontal="right" vertical="center"/>
      <protection locked="0"/>
    </xf>
    <xf numFmtId="0" fontId="67" fillId="0" borderId="4" xfId="0" applyNumberFormat="1" applyFont="1" applyFill="1" applyBorder="1" applyAlignment="1" applyProtection="1">
      <alignment horizontal="center" vertical="center"/>
    </xf>
    <xf numFmtId="183" fontId="68" fillId="0" borderId="0" xfId="262" applyFont="1" applyFill="1" applyBorder="1" applyAlignment="1" applyProtection="1">
      <alignment horizontal="right" vertical="center"/>
    </xf>
    <xf numFmtId="183" fontId="81" fillId="0" borderId="5" xfId="262" applyFont="1" applyFill="1" applyBorder="1" applyAlignment="1">
      <alignment horizontal="center" vertical="center"/>
    </xf>
    <xf numFmtId="183" fontId="81" fillId="0" borderId="0" xfId="262" applyFont="1" applyFill="1" applyBorder="1" applyAlignment="1">
      <alignment horizontal="center" vertical="center"/>
    </xf>
    <xf numFmtId="183" fontId="81" fillId="0" borderId="2" xfId="262" applyFont="1" applyFill="1" applyBorder="1" applyAlignment="1">
      <alignment horizontal="center" vertical="center"/>
    </xf>
    <xf numFmtId="183" fontId="81" fillId="0" borderId="2" xfId="262" applyFont="1" applyBorder="1" applyAlignment="1">
      <alignment horizontal="right" vertical="center"/>
    </xf>
    <xf numFmtId="183" fontId="51" fillId="0" borderId="5" xfId="262" applyFont="1" applyFill="1" applyBorder="1" applyAlignment="1" applyProtection="1">
      <alignment horizontal="right" vertical="center"/>
    </xf>
    <xf numFmtId="183" fontId="51" fillId="0" borderId="0" xfId="262" applyFont="1" applyFill="1" applyBorder="1" applyAlignment="1" applyProtection="1">
      <alignment horizontal="center" vertical="center"/>
      <protection locked="0"/>
    </xf>
    <xf numFmtId="183" fontId="68" fillId="0" borderId="5" xfId="262" applyFont="1" applyFill="1" applyBorder="1" applyAlignment="1" applyProtection="1">
      <alignment horizontal="right" vertical="center"/>
    </xf>
    <xf numFmtId="176" fontId="55" fillId="0" borderId="0" xfId="0" applyFont="1" applyFill="1" applyAlignment="1" applyProtection="1">
      <alignment horizontal="left"/>
    </xf>
    <xf numFmtId="41" fontId="55" fillId="0" borderId="0" xfId="0" applyNumberFormat="1" applyFont="1" applyFill="1" applyAlignment="1" applyProtection="1">
      <alignment horizontal="left"/>
    </xf>
    <xf numFmtId="41" fontId="55" fillId="0" borderId="0" xfId="0" applyNumberFormat="1" applyFont="1" applyFill="1" applyBorder="1" applyAlignment="1" applyProtection="1">
      <alignment horizontal="left" vertical="center"/>
    </xf>
    <xf numFmtId="41" fontId="76" fillId="0" borderId="3" xfId="0" applyNumberFormat="1" applyFont="1" applyFill="1" applyBorder="1" applyAlignment="1" applyProtection="1">
      <alignment vertical="center" shrinkToFit="1"/>
    </xf>
    <xf numFmtId="41" fontId="68" fillId="0" borderId="3" xfId="0" applyNumberFormat="1" applyFont="1" applyFill="1" applyBorder="1" applyAlignment="1" applyProtection="1">
      <alignment vertical="center" shrinkToFit="1"/>
    </xf>
    <xf numFmtId="176" fontId="85" fillId="0" borderId="0" xfId="0" applyFont="1" applyFill="1" applyBorder="1" applyAlignment="1" applyProtection="1">
      <alignment horizontal="right" vertical="center"/>
    </xf>
    <xf numFmtId="41" fontId="68" fillId="0" borderId="2" xfId="0" applyNumberFormat="1" applyFont="1" applyFill="1" applyBorder="1" applyAlignment="1" applyProtection="1">
      <alignment vertical="center" shrinkToFit="1"/>
      <protection locked="0"/>
    </xf>
    <xf numFmtId="176" fontId="68" fillId="0" borderId="2" xfId="268" applyNumberFormat="1" applyFont="1" applyFill="1" applyBorder="1" applyAlignment="1" applyProtection="1">
      <alignment vertical="center" shrinkToFit="1"/>
      <protection locked="0"/>
    </xf>
    <xf numFmtId="41" fontId="68" fillId="0" borderId="11" xfId="0" applyNumberFormat="1" applyFont="1" applyFill="1" applyBorder="1" applyAlignment="1" applyProtection="1">
      <alignment vertical="center" shrinkToFit="1"/>
      <protection locked="0"/>
    </xf>
    <xf numFmtId="204" fontId="68" fillId="0" borderId="2" xfId="0" applyNumberFormat="1" applyFont="1" applyFill="1" applyBorder="1" applyAlignment="1" applyProtection="1">
      <alignment vertical="center" shrinkToFit="1"/>
      <protection locked="0"/>
    </xf>
    <xf numFmtId="0" fontId="55" fillId="0" borderId="0" xfId="264" applyFont="1" applyFill="1" applyBorder="1" applyAlignment="1" applyProtection="1"/>
    <xf numFmtId="0" fontId="55" fillId="0" borderId="0" xfId="264" applyFont="1" applyFill="1" applyBorder="1" applyAlignment="1" applyProtection="1">
      <alignment horizontal="right"/>
    </xf>
    <xf numFmtId="0" fontId="63" fillId="0" borderId="23" xfId="264" applyFont="1" applyFill="1" applyBorder="1" applyAlignment="1" applyProtection="1">
      <alignment horizontal="centerContinuous" vertical="center"/>
    </xf>
    <xf numFmtId="0" fontId="63" fillId="0" borderId="22" xfId="264" applyFont="1" applyFill="1" applyBorder="1" applyAlignment="1" applyProtection="1">
      <alignment horizontal="centerContinuous" vertical="center"/>
    </xf>
    <xf numFmtId="0" fontId="63" fillId="0" borderId="24" xfId="264" applyFont="1" applyFill="1" applyBorder="1" applyAlignment="1" applyProtection="1">
      <alignment horizontal="centerContinuous" vertical="center"/>
    </xf>
    <xf numFmtId="0" fontId="63" fillId="0" borderId="3" xfId="264" applyFont="1" applyFill="1" applyBorder="1" applyAlignment="1" applyProtection="1">
      <alignment horizontal="centerContinuous" vertical="center"/>
    </xf>
    <xf numFmtId="0" fontId="63" fillId="0" borderId="11" xfId="264" applyFont="1" applyFill="1" applyBorder="1" applyAlignment="1" applyProtection="1">
      <alignment horizontal="centerContinuous" vertical="center"/>
    </xf>
    <xf numFmtId="0" fontId="63" fillId="0" borderId="2" xfId="264" applyFont="1" applyFill="1" applyBorder="1" applyAlignment="1" applyProtection="1">
      <alignment horizontal="centerContinuous" vertical="center"/>
    </xf>
    <xf numFmtId="0" fontId="63" fillId="0" borderId="12" xfId="264" applyFont="1" applyFill="1" applyBorder="1" applyAlignment="1" applyProtection="1">
      <alignment horizontal="center" vertical="center"/>
    </xf>
    <xf numFmtId="0" fontId="63" fillId="0" borderId="11" xfId="264" applyFont="1" applyFill="1" applyBorder="1" applyAlignment="1" applyProtection="1">
      <alignment horizontal="center" vertical="center"/>
    </xf>
    <xf numFmtId="0" fontId="55" fillId="0" borderId="0" xfId="264" applyFont="1" applyFill="1" applyBorder="1" applyAlignment="1" applyProtection="1">
      <alignment vertical="center"/>
    </xf>
    <xf numFmtId="201" fontId="55" fillId="0" borderId="0" xfId="244" applyNumberFormat="1" applyFont="1" applyFill="1" applyBorder="1" applyAlignment="1" applyProtection="1"/>
    <xf numFmtId="201" fontId="55" fillId="0" borderId="0" xfId="244" applyNumberFormat="1" applyFont="1" applyFill="1" applyBorder="1" applyProtection="1"/>
    <xf numFmtId="0" fontId="55" fillId="0" borderId="0" xfId="264" applyFont="1" applyFill="1" applyProtection="1"/>
    <xf numFmtId="0" fontId="55" fillId="0" borderId="0" xfId="264" applyFont="1" applyFill="1" applyBorder="1" applyProtection="1"/>
    <xf numFmtId="183" fontId="55" fillId="0" borderId="0" xfId="244" applyFont="1" applyFill="1" applyBorder="1" applyProtection="1"/>
    <xf numFmtId="0" fontId="51" fillId="0" borderId="0" xfId="264" applyFont="1" applyFill="1" applyAlignment="1" applyProtection="1">
      <alignment horizontal="left"/>
    </xf>
    <xf numFmtId="0" fontId="63" fillId="0" borderId="4" xfId="244" applyNumberFormat="1" applyFont="1" applyFill="1" applyBorder="1" applyAlignment="1" applyProtection="1">
      <alignment horizontal="center" vertical="center"/>
    </xf>
    <xf numFmtId="0" fontId="67" fillId="0" borderId="11" xfId="244" applyNumberFormat="1" applyFont="1" applyFill="1" applyBorder="1" applyAlignment="1" applyProtection="1">
      <alignment horizontal="center" vertical="center"/>
    </xf>
    <xf numFmtId="0" fontId="86" fillId="0" borderId="0" xfId="264" applyFont="1" applyFill="1" applyProtection="1"/>
    <xf numFmtId="196" fontId="51" fillId="0" borderId="0" xfId="238" applyNumberFormat="1" applyFont="1" applyFill="1" applyBorder="1" applyAlignment="1" applyProtection="1">
      <alignment horizontal="right" vertical="center"/>
    </xf>
    <xf numFmtId="41" fontId="51" fillId="0" borderId="0" xfId="238" applyFont="1" applyFill="1" applyBorder="1" applyAlignment="1" applyProtection="1">
      <alignment horizontal="right" vertical="center"/>
    </xf>
    <xf numFmtId="41" fontId="51" fillId="0" borderId="0" xfId="238" applyFont="1" applyFill="1" applyBorder="1" applyAlignment="1" applyProtection="1">
      <alignment horizontal="right" vertical="center"/>
      <protection locked="0"/>
    </xf>
    <xf numFmtId="199" fontId="51" fillId="0" borderId="0" xfId="238" applyNumberFormat="1" applyFont="1" applyFill="1" applyBorder="1" applyAlignment="1" applyProtection="1">
      <alignment horizontal="right" vertical="center"/>
      <protection locked="0"/>
    </xf>
    <xf numFmtId="196" fontId="51" fillId="0" borderId="5" xfId="238" applyNumberFormat="1" applyFont="1" applyFill="1" applyBorder="1" applyAlignment="1" applyProtection="1">
      <alignment horizontal="right" vertical="center"/>
    </xf>
    <xf numFmtId="196" fontId="68" fillId="0" borderId="2" xfId="238" applyNumberFormat="1" applyFont="1" applyFill="1" applyBorder="1" applyAlignment="1" applyProtection="1">
      <alignment horizontal="right" vertical="center"/>
    </xf>
    <xf numFmtId="41" fontId="68" fillId="0" borderId="2" xfId="238" applyFont="1" applyFill="1" applyBorder="1" applyAlignment="1" applyProtection="1">
      <alignment horizontal="right" vertical="center"/>
      <protection locked="0"/>
    </xf>
    <xf numFmtId="199" fontId="68" fillId="0" borderId="2" xfId="238" applyNumberFormat="1" applyFont="1" applyFill="1" applyBorder="1" applyAlignment="1" applyProtection="1">
      <alignment horizontal="right" vertical="center"/>
      <protection locked="0"/>
    </xf>
    <xf numFmtId="176" fontId="68" fillId="0" borderId="2" xfId="238" applyNumberFormat="1" applyFont="1" applyFill="1" applyBorder="1" applyAlignment="1" applyProtection="1">
      <alignment horizontal="right" vertical="center"/>
    </xf>
    <xf numFmtId="0" fontId="57" fillId="0" borderId="0" xfId="264" applyFont="1" applyFill="1" applyBorder="1" applyAlignment="1" applyProtection="1">
      <alignment vertical="top"/>
    </xf>
    <xf numFmtId="0" fontId="51" fillId="0" borderId="0" xfId="264" applyFont="1" applyFill="1" applyBorder="1" applyAlignment="1" applyProtection="1">
      <alignment horizontal="centerContinuous"/>
    </xf>
    <xf numFmtId="0" fontId="63" fillId="0" borderId="2" xfId="264" applyFont="1" applyFill="1" applyBorder="1" applyAlignment="1" applyProtection="1">
      <alignment horizontal="center" vertical="center"/>
    </xf>
    <xf numFmtId="0" fontId="51" fillId="0" borderId="0" xfId="264" applyFont="1" applyFill="1" applyBorder="1" applyProtection="1"/>
    <xf numFmtId="176" fontId="63" fillId="0" borderId="25" xfId="0" applyFont="1" applyFill="1" applyBorder="1" applyAlignment="1" applyProtection="1">
      <alignment horizontal="center" vertical="center"/>
    </xf>
    <xf numFmtId="41" fontId="87" fillId="0" borderId="5" xfId="0" applyNumberFormat="1" applyFont="1" applyFill="1" applyBorder="1" applyAlignment="1" applyProtection="1">
      <alignment horizontal="center" vertical="center"/>
    </xf>
    <xf numFmtId="41" fontId="87" fillId="0" borderId="0" xfId="0" applyNumberFormat="1" applyFont="1" applyFill="1" applyBorder="1" applyAlignment="1" applyProtection="1">
      <alignment horizontal="center" vertical="center"/>
    </xf>
    <xf numFmtId="41" fontId="87" fillId="0" borderId="2" xfId="0" applyNumberFormat="1" applyFont="1" applyFill="1" applyBorder="1" applyAlignment="1" applyProtection="1">
      <alignment horizontal="center" vertical="center"/>
    </xf>
    <xf numFmtId="41" fontId="89" fillId="0" borderId="0" xfId="0" applyNumberFormat="1" applyFont="1" applyFill="1" applyBorder="1" applyAlignment="1" applyProtection="1">
      <alignment horizontal="center" vertical="center"/>
    </xf>
    <xf numFmtId="41" fontId="87" fillId="0" borderId="0" xfId="0" applyNumberFormat="1" applyFont="1" applyFill="1" applyBorder="1" applyAlignment="1" applyProtection="1">
      <alignment horizontal="center" vertical="center"/>
      <protection locked="0"/>
    </xf>
    <xf numFmtId="176" fontId="55" fillId="0" borderId="0" xfId="273" applyFont="1" applyFill="1" applyAlignment="1" applyProtection="1">
      <alignment horizontal="left"/>
    </xf>
    <xf numFmtId="176" fontId="55" fillId="0" borderId="0" xfId="273" applyFont="1" applyFill="1" applyProtection="1">
      <alignment horizontal="right"/>
    </xf>
    <xf numFmtId="176" fontId="55" fillId="0" borderId="0" xfId="273" applyFont="1" applyFill="1" applyBorder="1" applyProtection="1">
      <alignment horizontal="right"/>
    </xf>
    <xf numFmtId="176" fontId="72" fillId="0" borderId="4" xfId="273" applyFont="1" applyFill="1" applyBorder="1" applyAlignment="1" applyProtection="1">
      <alignment horizontal="center" vertical="center"/>
    </xf>
    <xf numFmtId="176" fontId="72" fillId="0" borderId="14" xfId="273" applyFont="1" applyFill="1" applyBorder="1" applyAlignment="1" applyProtection="1">
      <alignment horizontal="center" vertical="center"/>
    </xf>
    <xf numFmtId="176" fontId="72" fillId="0" borderId="11" xfId="273" applyFont="1" applyFill="1" applyBorder="1" applyAlignment="1" applyProtection="1">
      <alignment horizontal="center" vertical="center"/>
    </xf>
    <xf numFmtId="176" fontId="72" fillId="0" borderId="12" xfId="273" applyFont="1" applyFill="1" applyBorder="1" applyAlignment="1" applyProtection="1">
      <alignment horizontal="center" vertical="center"/>
    </xf>
    <xf numFmtId="183" fontId="63" fillId="0" borderId="0" xfId="280" applyFont="1" applyFill="1" applyBorder="1" applyAlignment="1">
      <alignment horizontal="center" vertical="center" wrapText="1"/>
    </xf>
    <xf numFmtId="176" fontId="63" fillId="0" borderId="0" xfId="273" applyFont="1" applyFill="1" applyAlignment="1" applyProtection="1">
      <alignment horizontal="right" vertical="center"/>
    </xf>
    <xf numFmtId="176" fontId="63" fillId="0" borderId="4" xfId="273" applyFont="1" applyFill="1" applyBorder="1" applyAlignment="1" applyProtection="1">
      <alignment horizontal="center" vertical="center"/>
    </xf>
    <xf numFmtId="176" fontId="63" fillId="0" borderId="14" xfId="273" applyFont="1" applyFill="1" applyBorder="1" applyAlignment="1" applyProtection="1">
      <alignment horizontal="center" vertical="center"/>
    </xf>
    <xf numFmtId="176" fontId="63" fillId="0" borderId="5" xfId="273" applyFont="1" applyFill="1" applyBorder="1" applyAlignment="1" applyProtection="1">
      <alignment horizontal="center" vertical="center"/>
    </xf>
    <xf numFmtId="176" fontId="63" fillId="0" borderId="0" xfId="273" applyFont="1" applyFill="1" applyBorder="1" applyAlignment="1" applyProtection="1">
      <alignment horizontal="center" vertical="center"/>
    </xf>
    <xf numFmtId="183" fontId="63" fillId="0" borderId="14" xfId="280" applyFont="1" applyFill="1" applyBorder="1" applyAlignment="1">
      <alignment horizontal="center" vertical="center" wrapText="1"/>
    </xf>
    <xf numFmtId="176" fontId="63" fillId="0" borderId="11" xfId="273" applyFont="1" applyFill="1" applyBorder="1" applyAlignment="1" applyProtection="1">
      <alignment horizontal="center" vertical="center"/>
    </xf>
    <xf numFmtId="176" fontId="63" fillId="0" borderId="12" xfId="273" applyFont="1" applyFill="1" applyBorder="1" applyAlignment="1" applyProtection="1">
      <alignment horizontal="center" vertical="center"/>
    </xf>
    <xf numFmtId="176" fontId="63" fillId="0" borderId="3" xfId="273" applyFont="1" applyFill="1" applyBorder="1" applyAlignment="1" applyProtection="1">
      <alignment horizontal="center" vertical="center"/>
    </xf>
    <xf numFmtId="176" fontId="63" fillId="0" borderId="2" xfId="273" applyFont="1" applyFill="1" applyBorder="1" applyAlignment="1" applyProtection="1">
      <alignment horizontal="center" vertical="center"/>
    </xf>
    <xf numFmtId="183" fontId="63" fillId="0" borderId="12" xfId="280" applyFont="1" applyFill="1" applyBorder="1" applyAlignment="1">
      <alignment horizontal="center" vertical="center" wrapText="1"/>
    </xf>
    <xf numFmtId="183" fontId="63" fillId="0" borderId="2" xfId="280" applyFont="1" applyFill="1" applyBorder="1" applyAlignment="1">
      <alignment horizontal="center" vertical="center" wrapText="1"/>
    </xf>
    <xf numFmtId="176" fontId="79" fillId="0" borderId="14" xfId="273" applyFont="1" applyFill="1" applyBorder="1" applyAlignment="1" applyProtection="1">
      <alignment horizontal="center" vertical="center"/>
    </xf>
    <xf numFmtId="176" fontId="63" fillId="0" borderId="22" xfId="273" applyFont="1" applyFill="1" applyBorder="1" applyAlignment="1" applyProtection="1">
      <alignment horizontal="center" vertical="center"/>
    </xf>
    <xf numFmtId="176" fontId="63" fillId="0" borderId="25" xfId="273" applyFont="1" applyFill="1" applyBorder="1" applyAlignment="1" applyProtection="1">
      <alignment horizontal="center" vertical="center"/>
    </xf>
    <xf numFmtId="176" fontId="63" fillId="0" borderId="23" xfId="273" applyFont="1" applyFill="1" applyBorder="1" applyAlignment="1" applyProtection="1">
      <alignment horizontal="center" vertical="center"/>
    </xf>
    <xf numFmtId="176" fontId="63" fillId="0" borderId="24" xfId="273" applyFont="1" applyFill="1" applyBorder="1" applyAlignment="1" applyProtection="1">
      <alignment horizontal="center" vertical="center"/>
    </xf>
    <xf numFmtId="183" fontId="63" fillId="0" borderId="25" xfId="280" applyFont="1" applyFill="1" applyBorder="1" applyAlignment="1">
      <alignment horizontal="center" vertical="center" wrapText="1"/>
    </xf>
    <xf numFmtId="183" fontId="63" fillId="0" borderId="24" xfId="280" applyFont="1" applyFill="1" applyBorder="1" applyAlignment="1">
      <alignment horizontal="center" vertical="center" wrapText="1"/>
    </xf>
    <xf numFmtId="41" fontId="51" fillId="0" borderId="0" xfId="273" applyNumberFormat="1" applyFont="1" applyFill="1" applyBorder="1" applyAlignment="1" applyProtection="1">
      <alignment horizontal="right" vertical="center"/>
      <protection locked="0"/>
    </xf>
    <xf numFmtId="41" fontId="51" fillId="0" borderId="0" xfId="273" applyNumberFormat="1" applyFont="1" applyFill="1" applyBorder="1" applyAlignment="1" applyProtection="1">
      <alignment horizontal="right" vertical="center" shrinkToFit="1"/>
      <protection locked="0"/>
    </xf>
    <xf numFmtId="41" fontId="51" fillId="0" borderId="0" xfId="273" quotePrefix="1" applyNumberFormat="1" applyFont="1" applyFill="1" applyBorder="1" applyAlignment="1" applyProtection="1">
      <alignment horizontal="right" vertical="center" shrinkToFit="1"/>
      <protection locked="0"/>
    </xf>
    <xf numFmtId="41" fontId="51" fillId="0" borderId="5" xfId="273" applyNumberFormat="1" applyFont="1" applyFill="1" applyBorder="1" applyAlignment="1" applyProtection="1">
      <alignment horizontal="right" vertical="center"/>
      <protection locked="0"/>
    </xf>
    <xf numFmtId="41" fontId="51" fillId="0" borderId="2" xfId="0" applyNumberFormat="1" applyFont="1" applyFill="1" applyBorder="1" applyAlignment="1" applyProtection="1">
      <alignment horizontal="center" vertical="center"/>
      <protection locked="0"/>
    </xf>
    <xf numFmtId="0" fontId="63" fillId="0" borderId="4" xfId="273" quotePrefix="1" applyNumberFormat="1" applyFont="1" applyFill="1" applyBorder="1" applyAlignment="1" applyProtection="1">
      <alignment horizontal="center" vertical="center"/>
    </xf>
    <xf numFmtId="176" fontId="86" fillId="0" borderId="0" xfId="273" applyFont="1" applyFill="1" applyBorder="1" applyAlignment="1" applyProtection="1">
      <alignment horizontal="right" vertical="center"/>
    </xf>
    <xf numFmtId="0" fontId="67" fillId="0" borderId="11" xfId="273" quotePrefix="1" applyNumberFormat="1" applyFont="1" applyFill="1" applyBorder="1" applyAlignment="1" applyProtection="1">
      <alignment horizontal="center" vertical="center"/>
    </xf>
    <xf numFmtId="41" fontId="82" fillId="0" borderId="2" xfId="0" applyNumberFormat="1" applyFont="1" applyFill="1" applyBorder="1" applyAlignment="1" applyProtection="1">
      <alignment horizontal="right" vertical="center"/>
      <protection locked="0"/>
    </xf>
    <xf numFmtId="176" fontId="55" fillId="0" borderId="0" xfId="273" applyFont="1" applyFill="1" applyBorder="1" applyAlignment="1" applyProtection="1"/>
    <xf numFmtId="176" fontId="55" fillId="0" borderId="0" xfId="273" applyFont="1" applyFill="1" applyBorder="1" applyAlignment="1" applyProtection="1">
      <alignment horizontal="center"/>
    </xf>
    <xf numFmtId="176" fontId="13" fillId="0" borderId="0" xfId="273" applyFont="1" applyFill="1" applyBorder="1" applyProtection="1">
      <alignment horizontal="right"/>
    </xf>
    <xf numFmtId="176" fontId="72" fillId="0" borderId="22" xfId="273" applyFont="1" applyFill="1" applyBorder="1" applyAlignment="1" applyProtection="1">
      <alignment horizontal="center" vertical="center"/>
    </xf>
    <xf numFmtId="195" fontId="63" fillId="0" borderId="4" xfId="273" quotePrefix="1" applyNumberFormat="1" applyFont="1" applyFill="1" applyBorder="1" applyAlignment="1" applyProtection="1">
      <alignment horizontal="center" vertical="center"/>
    </xf>
    <xf numFmtId="41" fontId="76" fillId="0" borderId="0" xfId="238" quotePrefix="1" applyNumberFormat="1" applyFont="1" applyFill="1" applyBorder="1" applyAlignment="1" applyProtection="1">
      <alignment horizontal="center" vertical="center" shrinkToFit="1"/>
    </xf>
    <xf numFmtId="41" fontId="76" fillId="0" borderId="0" xfId="238" applyNumberFormat="1" applyFont="1" applyFill="1" applyBorder="1" applyAlignment="1" applyProtection="1">
      <alignment horizontal="center" vertical="center" shrinkToFit="1"/>
      <protection locked="0"/>
    </xf>
    <xf numFmtId="41" fontId="76" fillId="0" borderId="5" xfId="238" quotePrefix="1" applyNumberFormat="1" applyFont="1" applyFill="1" applyBorder="1" applyAlignment="1" applyProtection="1">
      <alignment horizontal="center" vertical="center" shrinkToFit="1"/>
    </xf>
    <xf numFmtId="41" fontId="76" fillId="0" borderId="4" xfId="238" applyNumberFormat="1" applyFont="1" applyFill="1" applyBorder="1" applyAlignment="1" applyProtection="1">
      <alignment horizontal="center" vertical="center" shrinkToFit="1"/>
      <protection locked="0"/>
    </xf>
    <xf numFmtId="41" fontId="68" fillId="0" borderId="2" xfId="238" quotePrefix="1" applyNumberFormat="1" applyFont="1" applyFill="1" applyBorder="1" applyAlignment="1" applyProtection="1">
      <alignment horizontal="center" vertical="center" shrinkToFit="1"/>
    </xf>
    <xf numFmtId="41" fontId="68" fillId="0" borderId="2" xfId="238" applyNumberFormat="1" applyFont="1" applyFill="1" applyBorder="1" applyAlignment="1" applyProtection="1">
      <alignment horizontal="center" vertical="center" shrinkToFit="1"/>
      <protection locked="0"/>
    </xf>
    <xf numFmtId="41" fontId="68" fillId="0" borderId="11" xfId="238" applyNumberFormat="1" applyFont="1" applyFill="1" applyBorder="1" applyAlignment="1" applyProtection="1">
      <alignment horizontal="center" vertical="center" shrinkToFit="1"/>
      <protection locked="0"/>
    </xf>
    <xf numFmtId="195" fontId="67" fillId="0" borderId="11" xfId="273" quotePrefix="1" applyNumberFormat="1" applyFont="1" applyFill="1" applyBorder="1" applyAlignment="1" applyProtection="1">
      <alignment horizontal="center" vertical="center"/>
    </xf>
    <xf numFmtId="196" fontId="63" fillId="0" borderId="14" xfId="273" applyNumberFormat="1" applyFont="1" applyFill="1" applyBorder="1" applyAlignment="1" applyProtection="1">
      <alignment horizontal="center" vertical="center"/>
    </xf>
    <xf numFmtId="176" fontId="63" fillId="0" borderId="13" xfId="273" applyFont="1" applyFill="1" applyBorder="1" applyAlignment="1" applyProtection="1">
      <alignment horizontal="center" vertical="center"/>
    </xf>
    <xf numFmtId="176" fontId="63" fillId="0" borderId="15" xfId="273" applyFont="1" applyFill="1" applyBorder="1" applyAlignment="1" applyProtection="1">
      <alignment horizontal="center" vertical="center"/>
    </xf>
    <xf numFmtId="196" fontId="63" fillId="0" borderId="16" xfId="273" applyNumberFormat="1" applyFont="1" applyFill="1" applyBorder="1" applyAlignment="1" applyProtection="1">
      <alignment horizontal="center" vertical="center"/>
    </xf>
    <xf numFmtId="176" fontId="63" fillId="0" borderId="16" xfId="273" applyFont="1" applyFill="1" applyBorder="1" applyAlignment="1" applyProtection="1">
      <alignment horizontal="center" vertical="center"/>
    </xf>
    <xf numFmtId="196" fontId="63" fillId="0" borderId="5" xfId="273" applyNumberFormat="1" applyFont="1" applyFill="1" applyBorder="1" applyAlignment="1" applyProtection="1">
      <alignment horizontal="center" vertical="center"/>
    </xf>
    <xf numFmtId="196" fontId="63" fillId="0" borderId="12" xfId="273" applyNumberFormat="1" applyFont="1" applyFill="1" applyBorder="1" applyAlignment="1" applyProtection="1">
      <alignment horizontal="center" vertical="center"/>
    </xf>
    <xf numFmtId="196" fontId="63" fillId="0" borderId="3" xfId="273" applyNumberFormat="1" applyFont="1" applyFill="1" applyBorder="1" applyAlignment="1" applyProtection="1">
      <alignment horizontal="center" vertical="center"/>
    </xf>
    <xf numFmtId="0" fontId="67" fillId="0" borderId="4" xfId="273" applyNumberFormat="1" applyFont="1" applyFill="1" applyBorder="1" applyAlignment="1" applyProtection="1">
      <alignment horizontal="center" vertical="center"/>
    </xf>
    <xf numFmtId="41" fontId="78" fillId="0" borderId="5" xfId="273" applyNumberFormat="1" applyFont="1" applyFill="1" applyBorder="1" applyAlignment="1" applyProtection="1">
      <alignment horizontal="right" vertical="center" indent="1"/>
    </xf>
    <xf numFmtId="41" fontId="78" fillId="0" borderId="0" xfId="273" applyNumberFormat="1" applyFont="1" applyFill="1" applyBorder="1" applyAlignment="1" applyProtection="1">
      <alignment horizontal="center" vertical="center"/>
    </xf>
    <xf numFmtId="41" fontId="78" fillId="0" borderId="0" xfId="273" applyNumberFormat="1" applyFont="1" applyFill="1" applyBorder="1" applyAlignment="1" applyProtection="1">
      <alignment horizontal="right" vertical="center" indent="1"/>
    </xf>
    <xf numFmtId="41" fontId="78" fillId="0" borderId="0" xfId="273" applyNumberFormat="1" applyFont="1" applyFill="1" applyBorder="1" applyAlignment="1" applyProtection="1">
      <alignment horizontal="right" vertical="center" indent="1" shrinkToFit="1"/>
    </xf>
    <xf numFmtId="41" fontId="51" fillId="0" borderId="0" xfId="273" applyNumberFormat="1" applyFont="1" applyFill="1" applyBorder="1" applyAlignment="1" applyProtection="1">
      <alignment horizontal="right" vertical="center" indent="1"/>
    </xf>
    <xf numFmtId="41" fontId="51" fillId="0" borderId="0" xfId="273" applyNumberFormat="1" applyFont="1" applyFill="1" applyBorder="1" applyAlignment="1" applyProtection="1">
      <alignment horizontal="center" vertical="center"/>
    </xf>
    <xf numFmtId="41" fontId="51" fillId="0" borderId="0" xfId="273" applyNumberFormat="1" applyFont="1" applyFill="1" applyBorder="1" applyAlignment="1" applyProtection="1">
      <alignment horizontal="right" vertical="center" indent="1" shrinkToFit="1"/>
    </xf>
    <xf numFmtId="41" fontId="51" fillId="0" borderId="19" xfId="273" applyNumberFormat="1" applyFont="1" applyFill="1" applyBorder="1" applyAlignment="1" applyProtection="1">
      <alignment horizontal="right" vertical="center" indent="1"/>
    </xf>
    <xf numFmtId="41" fontId="77" fillId="0" borderId="19" xfId="273" applyNumberFormat="1" applyFont="1" applyFill="1" applyBorder="1" applyAlignment="1" applyProtection="1">
      <alignment horizontal="right" vertical="center" indent="1"/>
    </xf>
    <xf numFmtId="41" fontId="77" fillId="0" borderId="0" xfId="273" applyNumberFormat="1" applyFont="1" applyFill="1" applyBorder="1" applyAlignment="1" applyProtection="1">
      <alignment horizontal="center" vertical="center"/>
    </xf>
    <xf numFmtId="41" fontId="77" fillId="0" borderId="0" xfId="273" applyNumberFormat="1" applyFont="1" applyFill="1" applyBorder="1" applyAlignment="1" applyProtection="1">
      <alignment horizontal="right" vertical="center" indent="1"/>
    </xf>
    <xf numFmtId="41" fontId="77" fillId="0" borderId="0" xfId="273" applyNumberFormat="1" applyFont="1" applyFill="1" applyBorder="1" applyAlignment="1" applyProtection="1">
      <alignment horizontal="right" vertical="center" indent="1" shrinkToFit="1"/>
    </xf>
    <xf numFmtId="41" fontId="51" fillId="0" borderId="5" xfId="273" applyNumberFormat="1" applyFont="1" applyFill="1" applyBorder="1" applyAlignment="1" applyProtection="1">
      <alignment horizontal="right" vertical="center" indent="1"/>
    </xf>
    <xf numFmtId="41" fontId="51" fillId="0" borderId="21" xfId="273" applyNumberFormat="1" applyFont="1" applyFill="1" applyBorder="1" applyAlignment="1" applyProtection="1">
      <alignment horizontal="right" vertical="center" indent="1"/>
    </xf>
    <xf numFmtId="41" fontId="51" fillId="0" borderId="3" xfId="273" applyNumberFormat="1" applyFont="1" applyFill="1" applyBorder="1" applyAlignment="1" applyProtection="1">
      <alignment horizontal="right" vertical="center" indent="1"/>
    </xf>
    <xf numFmtId="41" fontId="51" fillId="0" borderId="2" xfId="273" applyNumberFormat="1" applyFont="1" applyFill="1" applyBorder="1" applyAlignment="1" applyProtection="1">
      <alignment horizontal="center" vertical="center"/>
    </xf>
    <xf numFmtId="196" fontId="55" fillId="0" borderId="0" xfId="273" applyNumberFormat="1" applyFont="1" applyFill="1" applyProtection="1">
      <alignment horizontal="right"/>
    </xf>
    <xf numFmtId="0" fontId="63" fillId="0" borderId="4" xfId="273" applyNumberFormat="1" applyFont="1" applyFill="1" applyBorder="1" applyAlignment="1" applyProtection="1">
      <alignment horizontal="center" vertical="center"/>
    </xf>
    <xf numFmtId="196" fontId="4" fillId="0" borderId="0" xfId="273" applyNumberFormat="1" applyFill="1" applyBorder="1" applyProtection="1">
      <alignment horizontal="right"/>
    </xf>
    <xf numFmtId="196" fontId="13" fillId="0" borderId="0" xfId="273" applyNumberFormat="1" applyFont="1" applyFill="1" applyBorder="1" applyAlignment="1" applyProtection="1">
      <alignment horizontal="centerContinuous"/>
    </xf>
    <xf numFmtId="176" fontId="55" fillId="0" borderId="0" xfId="273" applyFont="1" applyFill="1" applyBorder="1" applyAlignment="1" applyProtection="1">
      <alignment horizontal="right"/>
    </xf>
    <xf numFmtId="196" fontId="6" fillId="0" borderId="0" xfId="273" applyNumberFormat="1" applyFont="1" applyFill="1" applyBorder="1" applyProtection="1">
      <alignment horizontal="right"/>
    </xf>
    <xf numFmtId="176" fontId="63" fillId="0" borderId="22" xfId="273" applyFont="1" applyFill="1" applyBorder="1" applyAlignment="1" applyProtection="1">
      <alignment horizontal="centerContinuous" vertical="center"/>
    </xf>
    <xf numFmtId="176" fontId="63" fillId="0" borderId="25" xfId="273" applyFont="1" applyFill="1" applyBorder="1" applyAlignment="1" applyProtection="1">
      <alignment horizontal="centerContinuous" vertical="center"/>
    </xf>
    <xf numFmtId="176" fontId="63" fillId="0" borderId="23" xfId="273" applyFont="1" applyFill="1" applyBorder="1" applyAlignment="1" applyProtection="1">
      <alignment horizontal="centerContinuous" vertical="center"/>
    </xf>
    <xf numFmtId="176" fontId="63" fillId="0" borderId="11" xfId="273" applyFont="1" applyFill="1" applyBorder="1" applyAlignment="1" applyProtection="1">
      <alignment horizontal="centerContinuous" vertical="center"/>
    </xf>
    <xf numFmtId="176" fontId="63" fillId="0" borderId="12" xfId="273" applyFont="1" applyFill="1" applyBorder="1" applyAlignment="1" applyProtection="1">
      <alignment horizontal="centerContinuous" vertical="center"/>
    </xf>
    <xf numFmtId="176" fontId="63" fillId="0" borderId="3" xfId="273" applyFont="1" applyFill="1" applyBorder="1" applyAlignment="1" applyProtection="1">
      <alignment horizontal="centerContinuous" vertical="center"/>
    </xf>
    <xf numFmtId="176" fontId="51" fillId="0" borderId="11" xfId="273" applyFont="1" applyFill="1" applyBorder="1" applyAlignment="1" applyProtection="1">
      <alignment horizontal="centerContinuous" vertical="center"/>
    </xf>
    <xf numFmtId="176" fontId="51" fillId="0" borderId="12" xfId="273" applyFont="1" applyFill="1" applyBorder="1" applyAlignment="1" applyProtection="1">
      <alignment horizontal="centerContinuous" vertical="center"/>
    </xf>
    <xf numFmtId="176" fontId="87" fillId="0" borderId="12" xfId="273" applyFont="1" applyFill="1" applyBorder="1" applyAlignment="1" applyProtection="1">
      <alignment horizontal="centerContinuous" vertical="center"/>
    </xf>
    <xf numFmtId="176" fontId="51" fillId="0" borderId="12" xfId="273" applyFont="1" applyFill="1" applyBorder="1" applyAlignment="1" applyProtection="1">
      <alignment horizontal="center" vertical="center" wrapText="1"/>
    </xf>
    <xf numFmtId="176" fontId="51" fillId="0" borderId="3" xfId="273" applyFont="1" applyFill="1" applyBorder="1" applyAlignment="1" applyProtection="1">
      <alignment horizontal="center" vertical="center" wrapText="1"/>
    </xf>
    <xf numFmtId="41" fontId="87" fillId="0" borderId="0" xfId="273" applyNumberFormat="1" applyFont="1" applyFill="1" applyAlignment="1" applyProtection="1">
      <alignment horizontal="right" vertical="center"/>
    </xf>
    <xf numFmtId="41" fontId="87" fillId="0" borderId="0" xfId="273" applyNumberFormat="1" applyFont="1" applyFill="1" applyBorder="1" applyAlignment="1" applyProtection="1">
      <alignment horizontal="right" vertical="center"/>
    </xf>
    <xf numFmtId="199" fontId="87" fillId="0" borderId="0" xfId="273" applyNumberFormat="1" applyFont="1" applyFill="1" applyAlignment="1" applyProtection="1">
      <alignment horizontal="right" vertical="center"/>
    </xf>
    <xf numFmtId="41" fontId="87" fillId="0" borderId="5" xfId="273" applyNumberFormat="1" applyFont="1" applyFill="1" applyBorder="1" applyAlignment="1" applyProtection="1">
      <alignment horizontal="right" vertical="center"/>
    </xf>
    <xf numFmtId="41" fontId="88" fillId="0" borderId="0" xfId="273" applyNumberFormat="1" applyFont="1" applyFill="1" applyAlignment="1" applyProtection="1">
      <alignment horizontal="right" vertical="center"/>
    </xf>
    <xf numFmtId="41" fontId="87" fillId="0" borderId="0" xfId="273" applyNumberFormat="1" applyFont="1" applyFill="1" applyBorder="1" applyAlignment="1" applyProtection="1">
      <alignment horizontal="right" vertical="center"/>
      <protection locked="0"/>
    </xf>
    <xf numFmtId="199" fontId="87" fillId="0" borderId="0" xfId="273" applyNumberFormat="1" applyFont="1" applyFill="1" applyBorder="1" applyAlignment="1" applyProtection="1">
      <alignment horizontal="right" vertical="center"/>
      <protection locked="0"/>
    </xf>
    <xf numFmtId="43" fontId="87" fillId="0" borderId="0" xfId="273" applyNumberFormat="1" applyFont="1" applyFill="1" applyBorder="1" applyAlignment="1" applyProtection="1">
      <alignment horizontal="right" vertical="center"/>
      <protection locked="0"/>
    </xf>
    <xf numFmtId="204" fontId="87" fillId="0" borderId="0" xfId="273" applyNumberFormat="1" applyFont="1" applyFill="1" applyBorder="1" applyAlignment="1" applyProtection="1">
      <alignment horizontal="right" vertical="center"/>
      <protection locked="0"/>
    </xf>
    <xf numFmtId="41" fontId="87" fillId="0" borderId="3" xfId="273" applyNumberFormat="1" applyFont="1" applyFill="1" applyBorder="1" applyAlignment="1" applyProtection="1">
      <alignment horizontal="right" vertical="center"/>
    </xf>
    <xf numFmtId="41" fontId="87" fillId="0" borderId="2" xfId="273" applyNumberFormat="1" applyFont="1" applyFill="1" applyBorder="1" applyAlignment="1" applyProtection="1">
      <alignment horizontal="right" vertical="center"/>
    </xf>
    <xf numFmtId="176" fontId="4" fillId="0" borderId="0" xfId="273" applyFont="1" applyFill="1" applyProtection="1">
      <alignment horizontal="right"/>
    </xf>
    <xf numFmtId="176" fontId="55" fillId="0" borderId="0" xfId="273" applyFont="1" applyFill="1" applyBorder="1" applyAlignment="1" applyProtection="1">
      <alignment horizontal="left"/>
    </xf>
    <xf numFmtId="176" fontId="63" fillId="0" borderId="8" xfId="273" applyFont="1" applyFill="1" applyBorder="1" applyAlignment="1" applyProtection="1">
      <alignment horizontal="center" vertical="center" wrapText="1"/>
    </xf>
    <xf numFmtId="176" fontId="63" fillId="0" borderId="17" xfId="273" applyFont="1" applyFill="1" applyBorder="1" applyAlignment="1" applyProtection="1">
      <alignment horizontal="center" vertical="center" wrapText="1"/>
    </xf>
    <xf numFmtId="0" fontId="63" fillId="0" borderId="4" xfId="273" applyNumberFormat="1" applyFont="1" applyFill="1" applyBorder="1" applyAlignment="1" applyProtection="1">
      <alignment horizontal="center" vertical="center" wrapText="1"/>
    </xf>
    <xf numFmtId="0" fontId="67" fillId="0" borderId="11" xfId="273" applyNumberFormat="1" applyFont="1" applyFill="1" applyBorder="1" applyAlignment="1" applyProtection="1">
      <alignment horizontal="center" vertical="center"/>
    </xf>
    <xf numFmtId="41" fontId="68" fillId="0" borderId="2" xfId="273" applyNumberFormat="1" applyFont="1" applyFill="1" applyBorder="1" applyAlignment="1" applyProtection="1">
      <alignment horizontal="center" vertical="center" wrapText="1"/>
    </xf>
    <xf numFmtId="41" fontId="51" fillId="0" borderId="0" xfId="273" applyNumberFormat="1" applyFont="1" applyFill="1" applyBorder="1" applyAlignment="1" applyProtection="1">
      <alignment horizontal="center" vertical="center" wrapText="1"/>
    </xf>
    <xf numFmtId="200" fontId="51" fillId="0" borderId="0" xfId="273" applyNumberFormat="1" applyFont="1" applyFill="1" applyBorder="1" applyAlignment="1" applyProtection="1">
      <alignment horizontal="right" vertical="center"/>
      <protection locked="0"/>
    </xf>
    <xf numFmtId="41" fontId="51" fillId="0" borderId="0" xfId="273" applyNumberFormat="1" applyFont="1" applyFill="1" applyBorder="1" applyAlignment="1" applyProtection="1">
      <alignment horizontal="right" vertical="center"/>
    </xf>
    <xf numFmtId="41" fontId="51" fillId="0" borderId="5" xfId="273" applyNumberFormat="1" applyFont="1" applyFill="1" applyBorder="1" applyAlignment="1" applyProtection="1">
      <alignment horizontal="center" vertical="center" wrapText="1"/>
    </xf>
    <xf numFmtId="176" fontId="4" fillId="0" borderId="0" xfId="273" applyFont="1" applyFill="1" applyBorder="1" applyProtection="1">
      <alignment horizontal="right"/>
    </xf>
    <xf numFmtId="176" fontId="63" fillId="0" borderId="8" xfId="273" applyFont="1" applyFill="1" applyBorder="1" applyAlignment="1" applyProtection="1">
      <alignment horizontal="center" vertical="center"/>
    </xf>
    <xf numFmtId="176" fontId="79" fillId="0" borderId="17" xfId="273" applyFont="1" applyFill="1" applyBorder="1" applyAlignment="1" applyProtection="1">
      <alignment horizontal="center" vertical="center" wrapText="1"/>
    </xf>
    <xf numFmtId="0" fontId="66" fillId="0" borderId="11" xfId="273" applyNumberFormat="1" applyFont="1" applyFill="1" applyBorder="1" applyAlignment="1" applyProtection="1">
      <alignment horizontal="center" vertical="center"/>
    </xf>
    <xf numFmtId="199" fontId="68" fillId="0" borderId="2" xfId="273" applyNumberFormat="1" applyFont="1" applyFill="1" applyBorder="1" applyAlignment="1" applyProtection="1">
      <alignment horizontal="center" vertical="center"/>
      <protection locked="0"/>
    </xf>
    <xf numFmtId="199" fontId="51" fillId="0" borderId="0" xfId="273" applyNumberFormat="1" applyFont="1" applyFill="1" applyBorder="1" applyAlignment="1" applyProtection="1">
      <alignment horizontal="right" vertical="center"/>
      <protection locked="0"/>
    </xf>
    <xf numFmtId="176" fontId="51" fillId="0" borderId="0" xfId="273" applyFont="1" applyFill="1" applyBorder="1" applyAlignment="1" applyProtection="1">
      <alignment horizontal="right" vertical="center"/>
      <protection locked="0"/>
    </xf>
    <xf numFmtId="176" fontId="63" fillId="0" borderId="18" xfId="273" applyFont="1" applyFill="1" applyBorder="1" applyAlignment="1" applyProtection="1">
      <alignment horizontal="center" vertical="center"/>
    </xf>
    <xf numFmtId="176" fontId="63" fillId="0" borderId="4" xfId="0" applyFont="1" applyFill="1" applyBorder="1" applyProtection="1">
      <alignment horizontal="right"/>
    </xf>
    <xf numFmtId="176" fontId="63" fillId="0" borderId="5" xfId="0" applyFont="1" applyFill="1" applyBorder="1" applyProtection="1">
      <alignment horizontal="right"/>
    </xf>
    <xf numFmtId="176" fontId="63" fillId="0" borderId="14" xfId="0" applyFont="1" applyFill="1" applyBorder="1" applyProtection="1">
      <alignment horizontal="right"/>
    </xf>
    <xf numFmtId="176" fontId="63" fillId="0" borderId="12" xfId="0" applyFont="1" applyFill="1" applyBorder="1" applyProtection="1">
      <alignment horizontal="right"/>
    </xf>
    <xf numFmtId="176" fontId="63" fillId="0" borderId="12" xfId="0" applyFont="1" applyFill="1" applyBorder="1" applyAlignment="1" applyProtection="1">
      <alignment horizontal="right" vertical="center"/>
    </xf>
    <xf numFmtId="41" fontId="68" fillId="0" borderId="5" xfId="0" applyNumberFormat="1" applyFont="1" applyFill="1" applyBorder="1" applyAlignment="1" applyProtection="1">
      <alignment horizontal="center" vertical="center"/>
    </xf>
    <xf numFmtId="41" fontId="68" fillId="0" borderId="0" xfId="0" applyNumberFormat="1" applyFont="1" applyFill="1" applyBorder="1" applyAlignment="1" applyProtection="1">
      <alignment horizontal="center" vertical="center"/>
    </xf>
    <xf numFmtId="41" fontId="68" fillId="0" borderId="0" xfId="0" applyNumberFormat="1" applyFont="1" applyFill="1" applyBorder="1" applyAlignment="1" applyProtection="1">
      <alignment horizontal="center" vertical="center"/>
      <protection locked="0"/>
    </xf>
    <xf numFmtId="41" fontId="51" fillId="0" borderId="5" xfId="0" applyNumberFormat="1" applyFont="1" applyFill="1" applyBorder="1" applyAlignment="1" applyProtection="1">
      <alignment horizontal="center" vertical="center"/>
    </xf>
    <xf numFmtId="41" fontId="51" fillId="0" borderId="2" xfId="0" applyNumberFormat="1" applyFont="1" applyFill="1" applyBorder="1" applyAlignment="1" applyProtection="1">
      <alignment horizontal="center" vertical="center"/>
    </xf>
    <xf numFmtId="176" fontId="55" fillId="0" borderId="1" xfId="0" applyFont="1" applyFill="1" applyBorder="1" applyAlignment="1" applyProtection="1"/>
    <xf numFmtId="41" fontId="55" fillId="0" borderId="0" xfId="0" applyNumberFormat="1" applyFont="1" applyFill="1" applyBorder="1" applyAlignment="1" applyProtection="1">
      <alignment horizontal="right" vertical="center"/>
    </xf>
    <xf numFmtId="176" fontId="63" fillId="0" borderId="0" xfId="0" applyFont="1" applyFill="1" applyProtection="1">
      <alignment horizontal="right"/>
    </xf>
    <xf numFmtId="176" fontId="63" fillId="0" borderId="17" xfId="0" applyFont="1" applyFill="1" applyBorder="1" applyAlignment="1" applyProtection="1">
      <alignment horizontal="centerContinuous" vertical="center"/>
    </xf>
    <xf numFmtId="176" fontId="63" fillId="0" borderId="18" xfId="0" applyFont="1" applyFill="1" applyBorder="1" applyAlignment="1" applyProtection="1">
      <alignment horizontal="centerContinuous" vertical="center"/>
    </xf>
    <xf numFmtId="176" fontId="63" fillId="0" borderId="7" xfId="0" applyFont="1" applyFill="1" applyBorder="1" applyAlignment="1" applyProtection="1">
      <alignment horizontal="centerContinuous" vertical="center"/>
    </xf>
    <xf numFmtId="176" fontId="63" fillId="0" borderId="26" xfId="0" applyFont="1" applyFill="1" applyBorder="1" applyAlignment="1" applyProtection="1">
      <alignment horizontal="centerContinuous" vertical="center"/>
    </xf>
    <xf numFmtId="195" fontId="72" fillId="0" borderId="4" xfId="0" applyNumberFormat="1" applyFont="1" applyFill="1" applyBorder="1" applyAlignment="1" applyProtection="1">
      <alignment horizontal="center" vertical="center"/>
    </xf>
    <xf numFmtId="41" fontId="51" fillId="0" borderId="0" xfId="0" applyNumberFormat="1" applyFont="1" applyFill="1" applyBorder="1" applyAlignment="1" applyProtection="1">
      <alignment horizontal="right" vertical="center" indent="1"/>
      <protection locked="0"/>
    </xf>
    <xf numFmtId="41" fontId="51" fillId="0" borderId="5" xfId="0" applyNumberFormat="1" applyFont="1" applyFill="1" applyBorder="1" applyAlignment="1" applyProtection="1">
      <alignment horizontal="right" vertical="center" indent="1"/>
      <protection locked="0"/>
    </xf>
    <xf numFmtId="41" fontId="68" fillId="0" borderId="2" xfId="0" applyNumberFormat="1" applyFont="1" applyFill="1" applyBorder="1" applyAlignment="1" applyProtection="1">
      <alignment horizontal="right" vertical="center" indent="1"/>
      <protection locked="0"/>
    </xf>
    <xf numFmtId="41" fontId="68" fillId="0" borderId="2" xfId="0" applyNumberFormat="1" applyFont="1" applyFill="1" applyBorder="1" applyAlignment="1" applyProtection="1">
      <alignment horizontal="center" vertical="center"/>
      <protection locked="0"/>
    </xf>
    <xf numFmtId="176" fontId="55" fillId="0" borderId="0" xfId="0" applyFont="1" applyFill="1" applyAlignment="1">
      <alignment vertical="center"/>
    </xf>
    <xf numFmtId="176" fontId="55" fillId="0" borderId="0" xfId="0" applyFont="1" applyFill="1" applyBorder="1" applyAlignment="1">
      <alignment vertical="center"/>
    </xf>
    <xf numFmtId="176" fontId="55" fillId="0" borderId="0" xfId="0" applyFont="1" applyFill="1" applyBorder="1" applyAlignment="1">
      <alignment horizontal="right" vertical="center"/>
    </xf>
    <xf numFmtId="176" fontId="28" fillId="0" borderId="0" xfId="0" applyFont="1" applyFill="1" applyBorder="1" applyAlignment="1">
      <alignment vertical="center"/>
    </xf>
    <xf numFmtId="176" fontId="63" fillId="0" borderId="11" xfId="0" applyFont="1" applyFill="1" applyBorder="1" applyAlignment="1">
      <alignment horizontal="center" vertical="center" wrapText="1"/>
    </xf>
    <xf numFmtId="176" fontId="63" fillId="0" borderId="3" xfId="0" applyFont="1" applyFill="1" applyBorder="1" applyAlignment="1">
      <alignment horizontal="center" vertical="center" wrapText="1"/>
    </xf>
    <xf numFmtId="176" fontId="63" fillId="0" borderId="12" xfId="0" applyFont="1" applyFill="1" applyBorder="1" applyAlignment="1">
      <alignment horizontal="center" vertical="center" wrapText="1"/>
    </xf>
    <xf numFmtId="0" fontId="63" fillId="0" borderId="4" xfId="0" applyNumberFormat="1" applyFont="1" applyFill="1" applyBorder="1" applyAlignment="1">
      <alignment horizontal="center" vertical="center" wrapText="1"/>
    </xf>
    <xf numFmtId="41" fontId="51" fillId="0" borderId="0" xfId="0" applyNumberFormat="1" applyFont="1" applyFill="1" applyBorder="1" applyAlignment="1">
      <alignment horizontal="right" vertical="center" shrinkToFit="1"/>
    </xf>
    <xf numFmtId="0" fontId="67" fillId="0" borderId="11" xfId="0" applyNumberFormat="1" applyFont="1" applyFill="1" applyBorder="1" applyAlignment="1">
      <alignment horizontal="center" vertical="center" wrapText="1"/>
    </xf>
    <xf numFmtId="41" fontId="68" fillId="0" borderId="2" xfId="0" applyNumberFormat="1" applyFont="1" applyFill="1" applyBorder="1" applyAlignment="1">
      <alignment horizontal="right" vertical="center" shrinkToFit="1"/>
    </xf>
    <xf numFmtId="176" fontId="51" fillId="0" borderId="0" xfId="0" applyNumberFormat="1" applyFont="1" applyFill="1" applyBorder="1" applyAlignment="1">
      <alignment horizontal="right" vertical="center" shrinkToFit="1"/>
    </xf>
    <xf numFmtId="176" fontId="68" fillId="0" borderId="2" xfId="0" applyNumberFormat="1" applyFont="1" applyFill="1" applyBorder="1" applyAlignment="1">
      <alignment horizontal="right" vertical="center" shrinkToFit="1"/>
    </xf>
    <xf numFmtId="197" fontId="73" fillId="0" borderId="0" xfId="0" applyNumberFormat="1" applyFont="1" applyFill="1" applyBorder="1" applyAlignment="1">
      <alignment vertical="center"/>
    </xf>
    <xf numFmtId="176" fontId="63" fillId="0" borderId="24" xfId="0" applyFont="1" applyFill="1" applyBorder="1" applyAlignment="1" applyProtection="1">
      <alignment horizontal="center" vertical="center"/>
    </xf>
    <xf numFmtId="176" fontId="63" fillId="0" borderId="2" xfId="0" applyFont="1" applyFill="1" applyBorder="1" applyAlignment="1" applyProtection="1">
      <alignment horizontal="center" vertical="center"/>
    </xf>
    <xf numFmtId="176" fontId="63" fillId="0" borderId="11" xfId="0" applyFont="1" applyFill="1" applyBorder="1" applyAlignment="1" applyProtection="1">
      <alignment horizontal="center" vertical="center"/>
    </xf>
    <xf numFmtId="176" fontId="55" fillId="0" borderId="0" xfId="0" applyFont="1" applyFill="1" applyBorder="1" applyAlignment="1" applyProtection="1">
      <alignment horizontal="right"/>
    </xf>
    <xf numFmtId="176" fontId="63" fillId="0" borderId="5" xfId="0" applyFont="1" applyFill="1" applyBorder="1" applyAlignment="1" applyProtection="1">
      <alignment horizontal="center" vertical="center"/>
    </xf>
    <xf numFmtId="176" fontId="63" fillId="0" borderId="0" xfId="0" applyFont="1" applyFill="1" applyBorder="1" applyAlignment="1" applyProtection="1">
      <alignment horizontal="center" vertical="center"/>
    </xf>
    <xf numFmtId="176" fontId="63" fillId="0" borderId="13" xfId="0" applyFont="1" applyFill="1" applyBorder="1" applyAlignment="1" applyProtection="1">
      <alignment horizontal="center" vertical="center"/>
    </xf>
    <xf numFmtId="176" fontId="63" fillId="0" borderId="3" xfId="0" applyFont="1" applyFill="1" applyBorder="1" applyAlignment="1" applyProtection="1">
      <alignment horizontal="center" vertical="center"/>
    </xf>
    <xf numFmtId="176" fontId="63" fillId="0" borderId="4" xfId="0" applyFont="1" applyFill="1" applyBorder="1" applyAlignment="1" applyProtection="1">
      <alignment horizontal="center" vertical="center"/>
    </xf>
    <xf numFmtId="176" fontId="55" fillId="0" borderId="0" xfId="0" applyFont="1" applyFill="1" applyBorder="1" applyAlignment="1" applyProtection="1">
      <alignment horizontal="left"/>
    </xf>
    <xf numFmtId="176" fontId="63" fillId="0" borderId="18" xfId="273" applyFont="1" applyFill="1" applyBorder="1" applyAlignment="1" applyProtection="1">
      <alignment horizontal="center" vertical="center" wrapText="1"/>
    </xf>
    <xf numFmtId="176" fontId="63" fillId="0" borderId="17" xfId="273" applyFont="1" applyFill="1" applyBorder="1" applyAlignment="1" applyProtection="1">
      <alignment horizontal="center" vertical="center" wrapText="1"/>
    </xf>
    <xf numFmtId="41" fontId="51" fillId="0" borderId="0" xfId="0" applyNumberFormat="1" applyFont="1" applyFill="1" applyBorder="1" applyAlignment="1" applyProtection="1">
      <alignment horizontal="right" vertical="center"/>
      <protection locked="0"/>
    </xf>
    <xf numFmtId="41" fontId="51" fillId="0" borderId="0" xfId="0" applyNumberFormat="1" applyFont="1" applyFill="1" applyBorder="1" applyAlignment="1" applyProtection="1">
      <alignment horizontal="center" vertical="center"/>
      <protection locked="0"/>
    </xf>
    <xf numFmtId="41" fontId="51" fillId="0" borderId="3" xfId="0" applyNumberFormat="1" applyFont="1" applyFill="1" applyBorder="1" applyAlignment="1" applyProtection="1">
      <alignment horizontal="center" vertical="center"/>
      <protection locked="0"/>
    </xf>
    <xf numFmtId="0" fontId="69" fillId="0" borderId="0" xfId="289" applyFont="1" applyBorder="1" applyAlignment="1">
      <alignment horizontal="left" vertical="top"/>
    </xf>
    <xf numFmtId="176" fontId="63" fillId="0" borderId="23" xfId="0" applyFont="1" applyFill="1" applyBorder="1" applyAlignment="1" applyProtection="1">
      <alignment horizontal="center" vertical="center" wrapText="1"/>
    </xf>
    <xf numFmtId="176" fontId="63" fillId="0" borderId="24" xfId="0" applyFont="1" applyFill="1" applyBorder="1" applyAlignment="1" applyProtection="1">
      <alignment horizontal="center" vertical="center" wrapText="1"/>
    </xf>
    <xf numFmtId="176" fontId="63" fillId="0" borderId="24" xfId="0" applyFont="1" applyFill="1" applyBorder="1" applyAlignment="1" applyProtection="1">
      <alignment horizontal="center" vertical="center"/>
    </xf>
    <xf numFmtId="176" fontId="64" fillId="0" borderId="0" xfId="0" applyFont="1" applyFill="1" applyAlignment="1" applyProtection="1">
      <alignment horizontal="center" vertical="center"/>
    </xf>
    <xf numFmtId="176" fontId="65" fillId="0" borderId="0" xfId="0" applyFont="1" applyFill="1" applyAlignment="1" applyProtection="1">
      <alignment horizontal="center" vertical="center"/>
    </xf>
    <xf numFmtId="176" fontId="55" fillId="0" borderId="0" xfId="0" applyFont="1" applyFill="1" applyBorder="1" applyAlignment="1" applyProtection="1">
      <alignment horizontal="right"/>
    </xf>
    <xf numFmtId="176" fontId="13" fillId="0" borderId="0" xfId="0" applyFont="1" applyFill="1" applyBorder="1" applyAlignment="1" applyProtection="1">
      <alignment horizontal="center"/>
    </xf>
    <xf numFmtId="176" fontId="0" fillId="0" borderId="0" xfId="0" applyFill="1" applyBorder="1" applyAlignment="1" applyProtection="1">
      <alignment horizontal="right"/>
    </xf>
    <xf numFmtId="176" fontId="63" fillId="0" borderId="3" xfId="0" applyFont="1" applyFill="1" applyBorder="1" applyAlignment="1" applyProtection="1">
      <alignment horizontal="center" vertical="center" wrapText="1"/>
    </xf>
    <xf numFmtId="176" fontId="63" fillId="0" borderId="2" xfId="0" applyFont="1" applyFill="1" applyBorder="1" applyAlignment="1" applyProtection="1">
      <alignment horizontal="center" vertical="center" wrapText="1"/>
    </xf>
    <xf numFmtId="176" fontId="63" fillId="0" borderId="11" xfId="0" applyFont="1" applyFill="1" applyBorder="1" applyAlignment="1" applyProtection="1">
      <alignment horizontal="center" vertical="center"/>
    </xf>
    <xf numFmtId="176" fontId="63" fillId="0" borderId="23" xfId="0" applyFont="1" applyFill="1" applyBorder="1" applyAlignment="1" applyProtection="1">
      <alignment horizontal="center" vertical="center"/>
    </xf>
    <xf numFmtId="176" fontId="63" fillId="0" borderId="22" xfId="0" applyFont="1" applyFill="1" applyBorder="1" applyAlignment="1" applyProtection="1">
      <alignment horizontal="center" vertical="center"/>
    </xf>
    <xf numFmtId="176" fontId="63" fillId="0" borderId="5" xfId="0" applyFont="1" applyFill="1" applyBorder="1" applyAlignment="1" applyProtection="1">
      <alignment horizontal="center" vertical="center"/>
    </xf>
    <xf numFmtId="176" fontId="63" fillId="0" borderId="0" xfId="0" applyFont="1" applyFill="1" applyBorder="1" applyAlignment="1" applyProtection="1">
      <alignment horizontal="center" vertical="center"/>
    </xf>
    <xf numFmtId="176" fontId="63" fillId="0" borderId="2" xfId="0" applyFont="1" applyFill="1" applyBorder="1" applyAlignment="1" applyProtection="1">
      <alignment horizontal="center" vertical="center"/>
    </xf>
    <xf numFmtId="176" fontId="64" fillId="0" borderId="0" xfId="0" applyFont="1" applyFill="1" applyBorder="1" applyAlignment="1" applyProtection="1">
      <alignment horizontal="center" vertical="center"/>
    </xf>
    <xf numFmtId="176" fontId="65" fillId="0" borderId="0" xfId="0" applyFont="1" applyFill="1" applyBorder="1" applyAlignment="1" applyProtection="1">
      <alignment horizontal="center" vertical="center"/>
    </xf>
    <xf numFmtId="176" fontId="55" fillId="0" borderId="0" xfId="0" applyFont="1" applyFill="1" applyBorder="1" applyAlignment="1" applyProtection="1">
      <alignment horizontal="center"/>
    </xf>
    <xf numFmtId="176" fontId="55" fillId="0" borderId="1" xfId="0" applyFont="1" applyFill="1" applyBorder="1" applyAlignment="1">
      <alignment horizontal="left"/>
    </xf>
    <xf numFmtId="176" fontId="65" fillId="0" borderId="0" xfId="0" applyFont="1" applyFill="1" applyAlignment="1">
      <alignment horizontal="center" vertical="center"/>
    </xf>
    <xf numFmtId="176" fontId="64" fillId="0" borderId="0" xfId="0" applyFont="1" applyFill="1" applyAlignment="1">
      <alignment horizontal="center" vertical="center"/>
    </xf>
    <xf numFmtId="176" fontId="63" fillId="0" borderId="23" xfId="0" applyFont="1" applyFill="1" applyBorder="1" applyAlignment="1">
      <alignment horizontal="center" vertical="center"/>
    </xf>
    <xf numFmtId="176" fontId="63" fillId="0" borderId="24" xfId="0" applyFont="1" applyFill="1" applyBorder="1" applyAlignment="1">
      <alignment horizontal="center" vertical="center"/>
    </xf>
    <xf numFmtId="176" fontId="65" fillId="0" borderId="0" xfId="0" applyFont="1" applyAlignment="1">
      <alignment horizontal="center" vertical="center"/>
    </xf>
    <xf numFmtId="176" fontId="64" fillId="0" borderId="0" xfId="0" applyFont="1" applyAlignment="1">
      <alignment horizontal="center" vertical="center"/>
    </xf>
    <xf numFmtId="0" fontId="55" fillId="0" borderId="1" xfId="0" applyNumberFormat="1" applyFont="1" applyFill="1" applyBorder="1" applyAlignment="1" applyProtection="1">
      <alignment horizontal="left"/>
    </xf>
    <xf numFmtId="176" fontId="63" fillId="0" borderId="28" xfId="0" applyFont="1" applyFill="1" applyBorder="1" applyAlignment="1" applyProtection="1">
      <alignment horizontal="center" vertical="center"/>
    </xf>
    <xf numFmtId="176" fontId="63" fillId="0" borderId="29" xfId="0" applyFont="1" applyFill="1" applyBorder="1" applyAlignment="1" applyProtection="1">
      <alignment horizontal="center" vertical="center"/>
    </xf>
    <xf numFmtId="176" fontId="63" fillId="0" borderId="26" xfId="0" applyFont="1" applyFill="1" applyBorder="1" applyAlignment="1" applyProtection="1">
      <alignment horizontal="center" vertical="center"/>
    </xf>
    <xf numFmtId="176" fontId="63" fillId="0" borderId="28" xfId="279" applyFont="1" applyFill="1" applyBorder="1" applyAlignment="1" applyProtection="1">
      <alignment horizontal="center" vertical="center"/>
    </xf>
    <xf numFmtId="176" fontId="63" fillId="0" borderId="26" xfId="279" applyFont="1" applyFill="1" applyBorder="1" applyAlignment="1" applyProtection="1">
      <alignment horizontal="center" vertical="center"/>
    </xf>
    <xf numFmtId="176" fontId="63" fillId="0" borderId="29" xfId="279" applyFont="1" applyFill="1" applyBorder="1" applyAlignment="1" applyProtection="1">
      <alignment horizontal="center" vertical="center"/>
    </xf>
    <xf numFmtId="176" fontId="63" fillId="0" borderId="13" xfId="279" applyFont="1" applyFill="1" applyBorder="1" applyAlignment="1" applyProtection="1">
      <alignment horizontal="center" vertical="center"/>
    </xf>
    <xf numFmtId="176" fontId="63" fillId="0" borderId="15" xfId="279" applyFont="1" applyFill="1" applyBorder="1" applyAlignment="1" applyProtection="1">
      <alignment horizontal="center" vertical="center"/>
    </xf>
    <xf numFmtId="176" fontId="63" fillId="0" borderId="1" xfId="279" applyFont="1" applyFill="1" applyBorder="1" applyAlignment="1" applyProtection="1">
      <alignment horizontal="center" vertical="center"/>
    </xf>
    <xf numFmtId="176" fontId="55" fillId="0" borderId="1" xfId="0" applyFont="1" applyFill="1" applyBorder="1" applyAlignment="1" applyProtection="1">
      <alignment horizontal="right"/>
    </xf>
    <xf numFmtId="41" fontId="68" fillId="0" borderId="2" xfId="0" applyNumberFormat="1" applyFont="1" applyFill="1" applyBorder="1" applyAlignment="1" applyProtection="1">
      <alignment horizontal="right" vertical="center"/>
    </xf>
    <xf numFmtId="176" fontId="68" fillId="0" borderId="2" xfId="0" applyFont="1" applyFill="1" applyBorder="1" applyAlignment="1">
      <alignment horizontal="right" vertical="center"/>
    </xf>
    <xf numFmtId="176" fontId="51" fillId="0" borderId="0" xfId="0" applyFont="1" applyFill="1" applyBorder="1" applyAlignment="1">
      <alignment horizontal="right" vertical="center"/>
    </xf>
    <xf numFmtId="0" fontId="63" fillId="0" borderId="13" xfId="0" applyNumberFormat="1" applyFont="1" applyFill="1" applyBorder="1" applyAlignment="1" applyProtection="1">
      <alignment horizontal="center" vertical="center" wrapText="1"/>
    </xf>
    <xf numFmtId="0" fontId="63" fillId="0" borderId="15" xfId="0" applyNumberFormat="1" applyFont="1" applyFill="1" applyBorder="1" applyAlignment="1" applyProtection="1">
      <alignment horizontal="center" vertical="center"/>
    </xf>
    <xf numFmtId="0" fontId="63" fillId="0" borderId="3" xfId="0" applyNumberFormat="1" applyFont="1" applyFill="1" applyBorder="1" applyAlignment="1" applyProtection="1">
      <alignment horizontal="center" vertical="center"/>
    </xf>
    <xf numFmtId="0" fontId="63" fillId="0" borderId="11" xfId="0" applyNumberFormat="1" applyFont="1" applyFill="1" applyBorder="1" applyAlignment="1" applyProtection="1">
      <alignment horizontal="center" vertical="center"/>
    </xf>
    <xf numFmtId="0" fontId="63" fillId="0" borderId="28" xfId="0" applyNumberFormat="1" applyFont="1" applyFill="1" applyBorder="1" applyAlignment="1" applyProtection="1">
      <alignment horizontal="center" vertical="center"/>
    </xf>
    <xf numFmtId="0" fontId="63" fillId="0" borderId="26" xfId="0" applyNumberFormat="1" applyFont="1" applyFill="1" applyBorder="1" applyAlignment="1" applyProtection="1">
      <alignment horizontal="center" vertical="center"/>
    </xf>
    <xf numFmtId="0" fontId="63" fillId="0" borderId="29" xfId="0" applyNumberFormat="1" applyFont="1" applyFill="1" applyBorder="1" applyAlignment="1" applyProtection="1">
      <alignment horizontal="center" vertical="center"/>
    </xf>
    <xf numFmtId="0" fontId="63" fillId="0" borderId="13" xfId="0" applyNumberFormat="1" applyFont="1" applyFill="1" applyBorder="1" applyAlignment="1" applyProtection="1">
      <alignment horizontal="center" vertical="center"/>
    </xf>
    <xf numFmtId="0" fontId="63" fillId="0" borderId="1" xfId="0" applyNumberFormat="1" applyFont="1" applyFill="1" applyBorder="1" applyAlignment="1" applyProtection="1">
      <alignment horizontal="center" vertical="center" wrapText="1"/>
    </xf>
    <xf numFmtId="0" fontId="63" fillId="0" borderId="2" xfId="0" applyNumberFormat="1" applyFont="1" applyFill="1" applyBorder="1" applyAlignment="1" applyProtection="1">
      <alignment horizontal="center" vertical="center"/>
    </xf>
    <xf numFmtId="0" fontId="63" fillId="0" borderId="1" xfId="0" applyNumberFormat="1" applyFont="1" applyFill="1" applyBorder="1" applyAlignment="1" applyProtection="1">
      <alignment horizontal="center" vertical="center"/>
    </xf>
    <xf numFmtId="41" fontId="51" fillId="0" borderId="0" xfId="0" applyNumberFormat="1" applyFont="1" applyFill="1" applyBorder="1" applyAlignment="1" applyProtection="1">
      <alignment horizontal="right" vertical="center"/>
    </xf>
    <xf numFmtId="41" fontId="51" fillId="0" borderId="5" xfId="0" applyNumberFormat="1" applyFont="1" applyFill="1" applyBorder="1" applyAlignment="1" applyProtection="1">
      <alignment horizontal="right" vertical="center"/>
    </xf>
    <xf numFmtId="176" fontId="63" fillId="0" borderId="13" xfId="0" applyFont="1" applyFill="1" applyBorder="1" applyAlignment="1" applyProtection="1">
      <alignment horizontal="center" vertical="center"/>
    </xf>
    <xf numFmtId="176" fontId="63" fillId="0" borderId="15" xfId="0" applyFont="1" applyFill="1" applyBorder="1" applyAlignment="1" applyProtection="1">
      <alignment horizontal="center" vertical="center"/>
    </xf>
    <xf numFmtId="176" fontId="63" fillId="0" borderId="1" xfId="0" applyFont="1" applyFill="1" applyBorder="1" applyAlignment="1" applyProtection="1">
      <alignment horizontal="center" vertical="center"/>
    </xf>
    <xf numFmtId="176" fontId="51" fillId="0" borderId="3" xfId="0" applyFont="1" applyFill="1" applyBorder="1" applyAlignment="1" applyProtection="1">
      <alignment horizontal="center" vertical="center"/>
    </xf>
    <xf numFmtId="176" fontId="51" fillId="0" borderId="11" xfId="0" applyFont="1" applyFill="1" applyBorder="1" applyAlignment="1" applyProtection="1">
      <alignment horizontal="center" vertical="center"/>
    </xf>
    <xf numFmtId="176" fontId="63" fillId="0" borderId="17" xfId="0" applyFont="1" applyFill="1" applyBorder="1" applyAlignment="1" applyProtection="1">
      <alignment horizontal="center" vertical="center"/>
    </xf>
    <xf numFmtId="176" fontId="63" fillId="0" borderId="7" xfId="0" applyFont="1" applyFill="1" applyBorder="1" applyAlignment="1" applyProtection="1">
      <alignment horizontal="center" vertical="center"/>
    </xf>
    <xf numFmtId="176" fontId="63" fillId="0" borderId="18" xfId="0" applyFont="1" applyFill="1" applyBorder="1" applyAlignment="1" applyProtection="1">
      <alignment horizontal="center" vertical="center"/>
    </xf>
    <xf numFmtId="198" fontId="68" fillId="0" borderId="2" xfId="0" applyNumberFormat="1" applyFont="1" applyFill="1" applyBorder="1" applyAlignment="1" applyProtection="1">
      <alignment horizontal="center" vertical="center"/>
      <protection locked="0"/>
    </xf>
    <xf numFmtId="198" fontId="51" fillId="0" borderId="0" xfId="0" applyNumberFormat="1" applyFont="1" applyFill="1" applyBorder="1" applyAlignment="1" applyProtection="1">
      <alignment horizontal="right" vertical="center"/>
      <protection locked="0"/>
    </xf>
    <xf numFmtId="198" fontId="51" fillId="0" borderId="0" xfId="0" applyNumberFormat="1" applyFont="1" applyFill="1" applyBorder="1" applyAlignment="1" applyProtection="1">
      <alignment horizontal="right" vertical="center" indent="2"/>
      <protection locked="0"/>
    </xf>
    <xf numFmtId="176" fontId="63" fillId="0" borderId="8" xfId="0" applyFont="1" applyFill="1" applyBorder="1" applyAlignment="1" applyProtection="1">
      <alignment horizontal="center" vertical="center"/>
    </xf>
    <xf numFmtId="176" fontId="63" fillId="0" borderId="3" xfId="0" applyFont="1" applyFill="1" applyBorder="1" applyAlignment="1" applyProtection="1">
      <alignment horizontal="center" vertical="center"/>
    </xf>
    <xf numFmtId="176" fontId="63" fillId="0" borderId="4" xfId="0" applyFont="1" applyFill="1" applyBorder="1" applyAlignment="1" applyProtection="1">
      <alignment horizontal="center" vertical="center"/>
    </xf>
    <xf numFmtId="176" fontId="63" fillId="0" borderId="22" xfId="0" applyFont="1" applyFill="1" applyBorder="1" applyAlignment="1" applyProtection="1">
      <alignment horizontal="center" vertical="center" wrapText="1"/>
    </xf>
    <xf numFmtId="176" fontId="55" fillId="0" borderId="1" xfId="0" applyFont="1" applyFill="1" applyBorder="1" applyAlignment="1" applyProtection="1">
      <alignment horizontal="left"/>
    </xf>
    <xf numFmtId="176" fontId="55" fillId="0" borderId="0" xfId="0" applyFont="1" applyFill="1" applyBorder="1" applyAlignment="1" applyProtection="1">
      <alignment horizontal="left"/>
    </xf>
    <xf numFmtId="176" fontId="63" fillId="0" borderId="26" xfId="0" applyFont="1" applyFill="1" applyBorder="1" applyAlignment="1" applyProtection="1">
      <alignment horizontal="center" vertical="center" wrapText="1"/>
    </xf>
    <xf numFmtId="176" fontId="63" fillId="0" borderId="29" xfId="0" applyFont="1" applyFill="1" applyBorder="1" applyAlignment="1" applyProtection="1">
      <alignment horizontal="center" vertical="center" wrapText="1"/>
    </xf>
    <xf numFmtId="0" fontId="55" fillId="0" borderId="0" xfId="291" applyFont="1" applyBorder="1" applyAlignment="1">
      <alignment horizontal="left" vertical="center" wrapText="1"/>
    </xf>
    <xf numFmtId="176" fontId="64" fillId="0" borderId="0" xfId="0" applyFont="1" applyFill="1" applyAlignment="1" applyProtection="1">
      <alignment horizontal="center"/>
    </xf>
    <xf numFmtId="176" fontId="65" fillId="0" borderId="0" xfId="0" applyFont="1" applyFill="1" applyAlignment="1" applyProtection="1">
      <alignment horizontal="center"/>
    </xf>
    <xf numFmtId="176" fontId="55" fillId="0" borderId="0" xfId="0" applyFont="1" applyFill="1" applyAlignment="1" applyProtection="1">
      <alignment horizontal="left"/>
    </xf>
    <xf numFmtId="176" fontId="64" fillId="0" borderId="0" xfId="273" applyFont="1" applyFill="1" applyAlignment="1" applyProtection="1">
      <alignment horizontal="center" vertical="center"/>
    </xf>
    <xf numFmtId="176" fontId="65" fillId="0" borderId="0" xfId="273" applyFont="1" applyFill="1" applyAlignment="1" applyProtection="1">
      <alignment horizontal="center" vertical="center"/>
    </xf>
    <xf numFmtId="176" fontId="55" fillId="0" borderId="1" xfId="273" applyFont="1" applyFill="1" applyBorder="1" applyAlignment="1" applyProtection="1">
      <alignment horizontal="left"/>
    </xf>
    <xf numFmtId="176" fontId="72" fillId="0" borderId="23" xfId="273" applyFont="1" applyFill="1" applyBorder="1" applyAlignment="1" applyProtection="1">
      <alignment horizontal="center" vertical="center"/>
    </xf>
    <xf numFmtId="176" fontId="72" fillId="0" borderId="22" xfId="273" applyFont="1" applyFill="1" applyBorder="1" applyAlignment="1" applyProtection="1">
      <alignment horizontal="center" vertical="center"/>
    </xf>
    <xf numFmtId="176" fontId="72" fillId="0" borderId="3" xfId="273" applyFont="1" applyFill="1" applyBorder="1" applyAlignment="1" applyProtection="1">
      <alignment horizontal="center" vertical="center"/>
    </xf>
    <xf numFmtId="176" fontId="72" fillId="0" borderId="11" xfId="273" applyFont="1" applyFill="1" applyBorder="1" applyAlignment="1" applyProtection="1">
      <alignment horizontal="center" vertical="center"/>
    </xf>
    <xf numFmtId="176" fontId="12" fillId="0" borderId="0" xfId="273" applyFont="1" applyFill="1" applyBorder="1" applyAlignment="1" applyProtection="1">
      <alignment horizontal="left"/>
    </xf>
    <xf numFmtId="176" fontId="63" fillId="0" borderId="28" xfId="273" applyFont="1" applyFill="1" applyBorder="1" applyAlignment="1" applyProtection="1">
      <alignment horizontal="center" vertical="center"/>
    </xf>
    <xf numFmtId="176" fontId="63" fillId="0" borderId="29" xfId="273" applyFont="1" applyFill="1" applyBorder="1" applyAlignment="1" applyProtection="1">
      <alignment horizontal="center" vertical="center"/>
    </xf>
    <xf numFmtId="176" fontId="63" fillId="0" borderId="28" xfId="273" applyFont="1" applyFill="1" applyBorder="1" applyAlignment="1" applyProtection="1">
      <alignment horizontal="center" vertical="center" wrapText="1"/>
    </xf>
    <xf numFmtId="176" fontId="63" fillId="0" borderId="26" xfId="273" applyFont="1" applyFill="1" applyBorder="1" applyAlignment="1" applyProtection="1">
      <alignment horizontal="center" vertical="center"/>
    </xf>
    <xf numFmtId="196" fontId="63" fillId="0" borderId="24" xfId="273" applyNumberFormat="1" applyFont="1" applyFill="1" applyBorder="1" applyAlignment="1" applyProtection="1">
      <alignment horizontal="center" vertical="center" wrapText="1"/>
    </xf>
    <xf numFmtId="196" fontId="63" fillId="0" borderId="22" xfId="273" applyNumberFormat="1" applyFont="1" applyFill="1" applyBorder="1" applyAlignment="1" applyProtection="1">
      <alignment horizontal="center" vertical="center" wrapText="1"/>
    </xf>
    <xf numFmtId="196" fontId="63" fillId="0" borderId="23" xfId="273" applyNumberFormat="1" applyFont="1" applyFill="1" applyBorder="1" applyAlignment="1" applyProtection="1">
      <alignment horizontal="center" vertical="center" wrapText="1"/>
    </xf>
    <xf numFmtId="176" fontId="65" fillId="0" borderId="0" xfId="273" applyFont="1" applyFill="1" applyAlignment="1" applyProtection="1">
      <alignment horizontal="center"/>
    </xf>
    <xf numFmtId="176" fontId="64" fillId="0" borderId="0" xfId="273" applyFont="1" applyFill="1" applyAlignment="1" applyProtection="1">
      <alignment horizontal="center" wrapText="1"/>
    </xf>
    <xf numFmtId="199" fontId="68" fillId="0" borderId="3" xfId="273" applyNumberFormat="1" applyFont="1" applyFill="1" applyBorder="1" applyAlignment="1" applyProtection="1">
      <alignment horizontal="center" vertical="center"/>
      <protection locked="0"/>
    </xf>
    <xf numFmtId="199" fontId="68" fillId="0" borderId="2" xfId="273" applyNumberFormat="1" applyFont="1" applyFill="1" applyBorder="1" applyAlignment="1" applyProtection="1">
      <alignment horizontal="center" vertical="center"/>
      <protection locked="0"/>
    </xf>
    <xf numFmtId="199" fontId="51" fillId="0" borderId="0" xfId="273" applyNumberFormat="1" applyFont="1" applyFill="1" applyBorder="1" applyAlignment="1" applyProtection="1">
      <alignment horizontal="right" vertical="center"/>
      <protection locked="0"/>
    </xf>
    <xf numFmtId="176" fontId="7" fillId="0" borderId="1" xfId="273" applyFont="1" applyFill="1" applyBorder="1" applyAlignment="1" applyProtection="1">
      <alignment horizontal="left"/>
    </xf>
    <xf numFmtId="176" fontId="63" fillId="0" borderId="27" xfId="273" applyFont="1" applyFill="1" applyBorder="1" applyAlignment="1" applyProtection="1">
      <alignment horizontal="center" vertical="center" wrapText="1"/>
    </xf>
    <xf numFmtId="176" fontId="63" fillId="0" borderId="29" xfId="273" applyFont="1" applyFill="1" applyBorder="1" applyAlignment="1" applyProtection="1">
      <alignment horizontal="center" vertical="center" wrapText="1"/>
    </xf>
    <xf numFmtId="176" fontId="63" fillId="0" borderId="18" xfId="273" applyFont="1" applyFill="1" applyBorder="1" applyAlignment="1" applyProtection="1">
      <alignment horizontal="center" vertical="center" wrapText="1"/>
    </xf>
    <xf numFmtId="176" fontId="63" fillId="0" borderId="8" xfId="273" applyFont="1" applyFill="1" applyBorder="1" applyAlignment="1" applyProtection="1">
      <alignment horizontal="center" vertical="center" wrapText="1"/>
    </xf>
    <xf numFmtId="176" fontId="63" fillId="0" borderId="17" xfId="273" applyFont="1" applyFill="1" applyBorder="1" applyAlignment="1" applyProtection="1">
      <alignment horizontal="center" vertical="center" wrapText="1"/>
    </xf>
    <xf numFmtId="176" fontId="63" fillId="0" borderId="27" xfId="273" applyFont="1" applyFill="1" applyBorder="1" applyAlignment="1" applyProtection="1">
      <alignment horizontal="center" vertical="center"/>
    </xf>
    <xf numFmtId="176" fontId="63" fillId="0" borderId="25" xfId="273" applyFont="1" applyFill="1" applyBorder="1" applyAlignment="1" applyProtection="1">
      <alignment horizontal="center" vertical="center" wrapText="1"/>
    </xf>
    <xf numFmtId="176" fontId="63" fillId="0" borderId="12" xfId="273" applyFont="1" applyFill="1" applyBorder="1" applyAlignment="1" applyProtection="1">
      <alignment horizontal="center" vertical="center" wrapText="1"/>
    </xf>
    <xf numFmtId="199" fontId="51" fillId="0" borderId="5" xfId="273" applyNumberFormat="1" applyFont="1" applyFill="1" applyBorder="1" applyAlignment="1" applyProtection="1">
      <alignment horizontal="right" vertical="center"/>
      <protection locked="0"/>
    </xf>
    <xf numFmtId="41" fontId="51" fillId="0" borderId="0" xfId="0" applyNumberFormat="1" applyFont="1" applyFill="1" applyBorder="1" applyAlignment="1" applyProtection="1">
      <alignment horizontal="right" vertical="center"/>
      <protection locked="0"/>
    </xf>
    <xf numFmtId="41" fontId="51" fillId="0" borderId="0" xfId="0" applyNumberFormat="1" applyFont="1" applyFill="1" applyBorder="1" applyAlignment="1" applyProtection="1">
      <alignment horizontal="center" vertical="center"/>
      <protection locked="0"/>
    </xf>
    <xf numFmtId="41" fontId="68" fillId="0" borderId="2" xfId="0" applyNumberFormat="1" applyFont="1" applyFill="1" applyBorder="1" applyAlignment="1" applyProtection="1">
      <alignment horizontal="center" vertical="center"/>
      <protection locked="0"/>
    </xf>
    <xf numFmtId="176" fontId="55" fillId="0" borderId="1" xfId="0" applyFont="1" applyFill="1" applyBorder="1" applyAlignment="1">
      <alignment horizontal="left" vertical="center"/>
    </xf>
    <xf numFmtId="176" fontId="63" fillId="0" borderId="13" xfId="0" applyFont="1" applyFill="1" applyBorder="1" applyAlignment="1">
      <alignment horizontal="center" vertical="center" wrapText="1"/>
    </xf>
    <xf numFmtId="176" fontId="63" fillId="0" borderId="1" xfId="0" applyFont="1" applyFill="1" applyBorder="1" applyAlignment="1">
      <alignment horizontal="center" vertical="center" wrapText="1"/>
    </xf>
    <xf numFmtId="176" fontId="63" fillId="0" borderId="15" xfId="0" applyFont="1" applyFill="1" applyBorder="1" applyAlignment="1">
      <alignment horizontal="center" vertical="center" wrapText="1"/>
    </xf>
    <xf numFmtId="176" fontId="63" fillId="0" borderId="22" xfId="0" applyFont="1" applyFill="1" applyBorder="1" applyAlignment="1">
      <alignment horizontal="center" vertical="center" wrapText="1"/>
    </xf>
    <xf numFmtId="176" fontId="63" fillId="0" borderId="4" xfId="0" applyFont="1" applyFill="1" applyBorder="1" applyAlignment="1">
      <alignment vertical="center"/>
    </xf>
    <xf numFmtId="176" fontId="63" fillId="0" borderId="11" xfId="0" applyFont="1" applyFill="1" applyBorder="1" applyAlignment="1">
      <alignment vertical="center"/>
    </xf>
    <xf numFmtId="176" fontId="63" fillId="0" borderId="28" xfId="0" applyFont="1" applyFill="1" applyBorder="1" applyAlignment="1">
      <alignment horizontal="center" vertical="center" wrapText="1"/>
    </xf>
    <xf numFmtId="176" fontId="63" fillId="0" borderId="26" xfId="0" applyFont="1" applyFill="1" applyBorder="1" applyAlignment="1">
      <alignment horizontal="center" vertical="center" wrapText="1"/>
    </xf>
    <xf numFmtId="176" fontId="63" fillId="0" borderId="29" xfId="0" applyFont="1" applyFill="1" applyBorder="1" applyAlignment="1">
      <alignment horizontal="center" vertical="center" wrapText="1"/>
    </xf>
    <xf numFmtId="176" fontId="63" fillId="0" borderId="27" xfId="0" applyFont="1" applyFill="1" applyBorder="1" applyAlignment="1">
      <alignment horizontal="center" vertical="center" wrapText="1"/>
    </xf>
    <xf numFmtId="176" fontId="63" fillId="0" borderId="3" xfId="0" applyFont="1" applyFill="1" applyBorder="1" applyAlignment="1">
      <alignment horizontal="center" vertical="center" wrapText="1"/>
    </xf>
    <xf numFmtId="176" fontId="63" fillId="0" borderId="2" xfId="0" applyFont="1" applyFill="1" applyBorder="1" applyAlignment="1">
      <alignment horizontal="center" vertical="center" wrapText="1"/>
    </xf>
    <xf numFmtId="176" fontId="63" fillId="0" borderId="11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left"/>
    </xf>
    <xf numFmtId="0" fontId="55" fillId="0" borderId="1" xfId="264" applyFont="1" applyFill="1" applyBorder="1" applyAlignment="1" applyProtection="1">
      <alignment horizontal="left"/>
    </xf>
    <xf numFmtId="0" fontId="64" fillId="0" borderId="0" xfId="264" applyFont="1" applyFill="1" applyAlignment="1" applyProtection="1">
      <alignment horizontal="center" vertical="center"/>
    </xf>
    <xf numFmtId="0" fontId="65" fillId="0" borderId="0" xfId="264" applyFont="1" applyFill="1" applyAlignment="1" applyProtection="1">
      <alignment horizontal="center" vertical="center"/>
    </xf>
    <xf numFmtId="0" fontId="63" fillId="0" borderId="22" xfId="264" applyFont="1" applyFill="1" applyBorder="1" applyAlignment="1" applyProtection="1">
      <alignment horizontal="center" vertical="center"/>
    </xf>
    <xf numFmtId="0" fontId="63" fillId="0" borderId="4" xfId="264" applyFont="1" applyFill="1" applyBorder="1" applyAlignment="1" applyProtection="1">
      <alignment horizontal="center" vertical="center"/>
    </xf>
    <xf numFmtId="0" fontId="63" fillId="0" borderId="11" xfId="264" applyFont="1" applyFill="1" applyBorder="1" applyAlignment="1" applyProtection="1">
      <alignment horizontal="center" vertical="center"/>
    </xf>
    <xf numFmtId="0" fontId="63" fillId="0" borderId="24" xfId="264" applyFont="1" applyFill="1" applyBorder="1" applyAlignment="1" applyProtection="1">
      <alignment horizontal="center" vertical="center"/>
    </xf>
    <xf numFmtId="0" fontId="63" fillId="0" borderId="3" xfId="264" applyFont="1" applyFill="1" applyBorder="1" applyAlignment="1" applyProtection="1">
      <alignment horizontal="center" vertical="center"/>
    </xf>
    <xf numFmtId="0" fontId="63" fillId="0" borderId="2" xfId="264" applyFont="1" applyFill="1" applyBorder="1" applyAlignment="1" applyProtection="1">
      <alignment horizontal="center" vertical="center" wrapText="1"/>
    </xf>
    <xf numFmtId="0" fontId="63" fillId="0" borderId="11" xfId="264" applyFont="1" applyFill="1" applyBorder="1" applyAlignment="1" applyProtection="1">
      <alignment horizontal="center" vertical="center" wrapText="1"/>
    </xf>
    <xf numFmtId="207" fontId="51" fillId="0" borderId="21" xfId="273" applyNumberFormat="1" applyFont="1" applyFill="1" applyBorder="1" applyAlignment="1" applyProtection="1">
      <alignment horizontal="right" vertical="center" indent="1"/>
    </xf>
    <xf numFmtId="207" fontId="51" fillId="0" borderId="0" xfId="273" applyNumberFormat="1" applyFont="1" applyFill="1" applyBorder="1" applyAlignment="1" applyProtection="1">
      <alignment horizontal="right" vertical="center" shrinkToFit="1"/>
      <protection locked="0"/>
    </xf>
    <xf numFmtId="207" fontId="51" fillId="0" borderId="0" xfId="273" applyNumberFormat="1" applyFont="1" applyFill="1" applyBorder="1" applyAlignment="1" applyProtection="1">
      <alignment horizontal="center" vertical="center"/>
    </xf>
    <xf numFmtId="207" fontId="87" fillId="0" borderId="0" xfId="273" applyNumberFormat="1" applyFont="1" applyFill="1" applyBorder="1" applyAlignment="1" applyProtection="1">
      <alignment horizontal="right" vertical="center"/>
    </xf>
    <xf numFmtId="41" fontId="89" fillId="0" borderId="0" xfId="273" applyNumberFormat="1" applyFont="1" applyFill="1" applyAlignment="1" applyProtection="1">
      <alignment horizontal="right" vertical="center"/>
    </xf>
    <xf numFmtId="199" fontId="89" fillId="0" borderId="0" xfId="273" applyNumberFormat="1" applyFont="1" applyFill="1" applyAlignment="1" applyProtection="1">
      <alignment horizontal="right" vertical="center"/>
    </xf>
    <xf numFmtId="41" fontId="89" fillId="0" borderId="0" xfId="273" applyNumberFormat="1" applyFont="1" applyFill="1" applyBorder="1" applyAlignment="1" applyProtection="1">
      <alignment horizontal="right" vertical="center"/>
    </xf>
    <xf numFmtId="207" fontId="89" fillId="0" borderId="0" xfId="273" applyNumberFormat="1" applyFont="1" applyFill="1" applyAlignment="1" applyProtection="1">
      <alignment horizontal="right" vertical="center"/>
    </xf>
    <xf numFmtId="41" fontId="87" fillId="0" borderId="0" xfId="268" applyFont="1" applyFill="1" applyBorder="1" applyAlignment="1" applyProtection="1">
      <alignment horizontal="right" vertical="center"/>
      <protection locked="0"/>
    </xf>
  </cellXfs>
  <cellStyles count="292">
    <cellStyle name="??&amp;O?&amp;H?_x0008_??_x0007__x0001__x0001_" xfId="1"/>
    <cellStyle name="?W?_laroux" xfId="2"/>
    <cellStyle name="’E‰Y [0.00]_laroux" xfId="3"/>
    <cellStyle name="’E‰Y_laroux" xfId="4"/>
    <cellStyle name="ÅëÈ­ [0]_¼ÕÀÍ¿¹»ê" xfId="5"/>
    <cellStyle name="AeE­ [0]_¼OAI¿¹≫e" xfId="6"/>
    <cellStyle name="ÅëÈ­ [0]_ÀÎ°Çºñ,¿ÜÁÖºñ" xfId="7"/>
    <cellStyle name="AeE­ [0]_AI°Cºn,μμ±Þºn" xfId="8"/>
    <cellStyle name="ÅëÈ­ [0]_laroux" xfId="9"/>
    <cellStyle name="AeE­ [0]_laroux_1" xfId="10"/>
    <cellStyle name="ÅëÈ­ [0]_laroux_1" xfId="11"/>
    <cellStyle name="AeE­ [0]_laroux_1_2008. 16)ⅩⅥ. 공공행정 및 사법" xfId="12"/>
    <cellStyle name="ÅëÈ­ [0]_laroux_1_2008. 16)ⅩⅥ. 공공행정 및 사법" xfId="13"/>
    <cellStyle name="AeE­ [0]_laroux_1_2008. 6)Ⅵ. 농림수산업" xfId="14"/>
    <cellStyle name="ÅëÈ­ [0]_laroux_1_2008. 6)Ⅵ. 농림수산업" xfId="15"/>
    <cellStyle name="AeE­ [0]_laroux_1_43-10주택" xfId="16"/>
    <cellStyle name="ÅëÈ­ [0]_laroux_1_43-10주택" xfId="17"/>
    <cellStyle name="AeE­ [0]_laroux_1_나주시_행정전산장비보유" xfId="18"/>
    <cellStyle name="ÅëÈ­ [0]_laroux_1_나주시_행정전산장비보유" xfId="19"/>
    <cellStyle name="AeE­ [0]_laroux_2" xfId="20"/>
    <cellStyle name="ÅëÈ­ [0]_laroux_2" xfId="21"/>
    <cellStyle name="AeE­ [0]_laroux_2_2008. 16)ⅩⅥ. 공공행정 및 사법" xfId="22"/>
    <cellStyle name="ÅëÈ­ [0]_laroux_2_2008. 16)ⅩⅥ. 공공행정 및 사법" xfId="23"/>
    <cellStyle name="AeE­ [0]_laroux_2_2008. 6)Ⅵ. 농림수산업" xfId="24"/>
    <cellStyle name="ÅëÈ­ [0]_laroux_2_2008. 6)Ⅵ. 농림수산업" xfId="25"/>
    <cellStyle name="AeE­ [0]_laroux_2_41-06농림16" xfId="26"/>
    <cellStyle name="ÅëÈ­ [0]_laroux_2_41-06농림16" xfId="27"/>
    <cellStyle name="AeE­ [0]_laroux_2_41-06농림16_2008. 16)ⅩⅥ. 공공행정 및 사법" xfId="28"/>
    <cellStyle name="ÅëÈ­ [0]_laroux_2_41-06농림16_2008. 16)ⅩⅥ. 공공행정 및 사법" xfId="29"/>
    <cellStyle name="AeE­ [0]_laroux_2_41-06농림16_2008. 6)Ⅵ. 농림수산업" xfId="30"/>
    <cellStyle name="ÅëÈ­ [0]_laroux_2_41-06농림16_2008. 6)Ⅵ. 농림수산업" xfId="31"/>
    <cellStyle name="AeE­ [0]_laroux_2_41-06농림16_43-10주택" xfId="32"/>
    <cellStyle name="ÅëÈ­ [0]_laroux_2_41-06농림16_43-10주택" xfId="33"/>
    <cellStyle name="AeE­ [0]_laroux_2_41-06농림16_나주시_행정전산장비보유" xfId="34"/>
    <cellStyle name="ÅëÈ­ [0]_laroux_2_41-06농림16_나주시_행정전산장비보유" xfId="35"/>
    <cellStyle name="AeE­ [0]_laroux_2_41-06농림41" xfId="36"/>
    <cellStyle name="ÅëÈ­ [0]_laroux_2_41-06농림41" xfId="37"/>
    <cellStyle name="AeE­ [0]_laroux_2_43-10주택" xfId="38"/>
    <cellStyle name="ÅëÈ­ [0]_laroux_2_43-10주택" xfId="39"/>
    <cellStyle name="AeE­ [0]_laroux_2_나주시_행정전산장비보유" xfId="40"/>
    <cellStyle name="ÅëÈ­ [0]_laroux_2_나주시_행정전산장비보유" xfId="41"/>
    <cellStyle name="AeE­ [0]_Sheet1" xfId="42"/>
    <cellStyle name="ÅëÈ­ [0]_Sheet1" xfId="43"/>
    <cellStyle name="AeE­ [0]_Sheet1_2008. 16)ⅩⅥ. 공공행정 및 사법" xfId="44"/>
    <cellStyle name="ÅëÈ­ [0]_Sheet1_2008. 16)ⅩⅥ. 공공행정 및 사법" xfId="45"/>
    <cellStyle name="AeE­ [0]_Sheet1_2008. 6)Ⅵ. 농림수산업" xfId="46"/>
    <cellStyle name="ÅëÈ­ [0]_Sheet1_2008. 6)Ⅵ. 농림수산업" xfId="47"/>
    <cellStyle name="AeE­ [0]_Sheet1_43-10주택" xfId="48"/>
    <cellStyle name="ÅëÈ­ [0]_Sheet1_43-10주택" xfId="49"/>
    <cellStyle name="AeE­ [0]_Sheet1_나주시_행정전산장비보유" xfId="50"/>
    <cellStyle name="ÅëÈ­ [0]_Sheet1_나주시_행정전산장비보유" xfId="51"/>
    <cellStyle name="ÅëÈ­_¼ÕÀÍ¿¹»ê" xfId="52"/>
    <cellStyle name="AeE­_¼OAI¿¹≫e" xfId="53"/>
    <cellStyle name="ÅëÈ­_ÀÎ°Çºñ,¿ÜÁÖºñ" xfId="54"/>
    <cellStyle name="AeE­_AI°Cºn,μμ±Þºn" xfId="55"/>
    <cellStyle name="ÅëÈ­_laroux" xfId="56"/>
    <cellStyle name="AeE­_laroux_1" xfId="57"/>
    <cellStyle name="ÅëÈ­_laroux_1" xfId="58"/>
    <cellStyle name="AeE­_laroux_1_2008. 16)ⅩⅥ. 공공행정 및 사법" xfId="59"/>
    <cellStyle name="ÅëÈ­_laroux_1_2008. 16)ⅩⅥ. 공공행정 및 사법" xfId="60"/>
    <cellStyle name="AeE­_laroux_1_2008. 6)Ⅵ. 농림수산업" xfId="61"/>
    <cellStyle name="ÅëÈ­_laroux_1_2008. 6)Ⅵ. 농림수산업" xfId="62"/>
    <cellStyle name="AeE­_laroux_1_43-10주택" xfId="63"/>
    <cellStyle name="ÅëÈ­_laroux_1_43-10주택" xfId="64"/>
    <cellStyle name="AeE­_laroux_1_나주시_행정전산장비보유" xfId="65"/>
    <cellStyle name="ÅëÈ­_laroux_1_나주시_행정전산장비보유" xfId="66"/>
    <cellStyle name="AeE­_laroux_2" xfId="67"/>
    <cellStyle name="ÅëÈ­_laroux_2" xfId="68"/>
    <cellStyle name="AeE­_laroux_2_2008. 16)ⅩⅥ. 공공행정 및 사법" xfId="69"/>
    <cellStyle name="ÅëÈ­_laroux_2_2008. 16)ⅩⅥ. 공공행정 및 사법" xfId="70"/>
    <cellStyle name="AeE­_laroux_2_2008. 6)Ⅵ. 농림수산업" xfId="71"/>
    <cellStyle name="ÅëÈ­_laroux_2_2008. 6)Ⅵ. 농림수산업" xfId="72"/>
    <cellStyle name="AeE­_laroux_2_41-06농림16" xfId="73"/>
    <cellStyle name="ÅëÈ­_laroux_2_41-06농림16" xfId="74"/>
    <cellStyle name="AeE­_laroux_2_41-06농림16_2008. 16)ⅩⅥ. 공공행정 및 사법" xfId="75"/>
    <cellStyle name="ÅëÈ­_laroux_2_41-06농림16_2008. 16)ⅩⅥ. 공공행정 및 사법" xfId="76"/>
    <cellStyle name="AeE­_laroux_2_41-06농림16_2008. 6)Ⅵ. 농림수산업" xfId="77"/>
    <cellStyle name="ÅëÈ­_laroux_2_41-06농림16_2008. 6)Ⅵ. 농림수산업" xfId="78"/>
    <cellStyle name="AeE­_laroux_2_41-06농림16_43-10주택" xfId="79"/>
    <cellStyle name="ÅëÈ­_laroux_2_41-06농림16_43-10주택" xfId="80"/>
    <cellStyle name="AeE­_laroux_2_41-06농림16_나주시_행정전산장비보유" xfId="81"/>
    <cellStyle name="ÅëÈ­_laroux_2_41-06농림16_나주시_행정전산장비보유" xfId="82"/>
    <cellStyle name="AeE­_laroux_2_41-06농림41" xfId="83"/>
    <cellStyle name="ÅëÈ­_laroux_2_41-06농림41" xfId="84"/>
    <cellStyle name="AeE­_laroux_2_43-10주택" xfId="85"/>
    <cellStyle name="ÅëÈ­_laroux_2_43-10주택" xfId="86"/>
    <cellStyle name="AeE­_laroux_2_나주시_행정전산장비보유" xfId="87"/>
    <cellStyle name="ÅëÈ­_laroux_2_나주시_행정전산장비보유" xfId="88"/>
    <cellStyle name="AeE­_Sheet1" xfId="89"/>
    <cellStyle name="ÅëÈ­_Sheet1" xfId="90"/>
    <cellStyle name="AeE­_Sheet1_2008. 16)ⅩⅥ. 공공행정 및 사법" xfId="91"/>
    <cellStyle name="ÅëÈ­_Sheet1_2008. 16)ⅩⅥ. 공공행정 및 사법" xfId="92"/>
    <cellStyle name="AeE­_Sheet1_2008. 6)Ⅵ. 농림수산업" xfId="93"/>
    <cellStyle name="ÅëÈ­_Sheet1_2008. 6)Ⅵ. 농림수산업" xfId="94"/>
    <cellStyle name="AeE­_Sheet1_41-06농림16" xfId="95"/>
    <cellStyle name="ÅëÈ­_Sheet1_41-06농림16" xfId="96"/>
    <cellStyle name="AeE­_Sheet1_41-06농림16_2008. 16)ⅩⅥ. 공공행정 및 사법" xfId="97"/>
    <cellStyle name="ÅëÈ­_Sheet1_41-06농림16_2008. 16)ⅩⅥ. 공공행정 및 사법" xfId="98"/>
    <cellStyle name="AeE­_Sheet1_41-06농림16_2008. 6)Ⅵ. 농림수산업" xfId="99"/>
    <cellStyle name="ÅëÈ­_Sheet1_41-06농림16_2008. 6)Ⅵ. 농림수산업" xfId="100"/>
    <cellStyle name="AeE­_Sheet1_41-06농림16_43-10주택" xfId="101"/>
    <cellStyle name="ÅëÈ­_Sheet1_41-06농림16_43-10주택" xfId="102"/>
    <cellStyle name="AeE­_Sheet1_41-06농림16_나주시_행정전산장비보유" xfId="103"/>
    <cellStyle name="ÅëÈ­_Sheet1_41-06농림16_나주시_행정전산장비보유" xfId="104"/>
    <cellStyle name="AeE­_Sheet1_41-06농림41" xfId="105"/>
    <cellStyle name="ÅëÈ­_Sheet1_41-06농림41" xfId="106"/>
    <cellStyle name="AeE­_Sheet1_43-10주택" xfId="107"/>
    <cellStyle name="ÅëÈ­_Sheet1_43-10주택" xfId="108"/>
    <cellStyle name="AeE­_Sheet1_나주시_행정전산장비보유" xfId="109"/>
    <cellStyle name="ÅëÈ­_Sheet1_나주시_행정전산장비보유" xfId="110"/>
    <cellStyle name="ALIGNMENT" xfId="111"/>
    <cellStyle name="ÄÞ¸¶ [0]_¼ÕÀÍ¿¹»ê" xfId="112"/>
    <cellStyle name="AÞ¸¶ [0]_¼OAI¿¹≫e" xfId="113"/>
    <cellStyle name="ÄÞ¸¶ [0]_ÀÎ°Çºñ,¿ÜÁÖºñ" xfId="114"/>
    <cellStyle name="AÞ¸¶ [0]_AI°Cºn,μμ±Þºn" xfId="115"/>
    <cellStyle name="ÄÞ¸¶ [0]_laroux" xfId="116"/>
    <cellStyle name="AÞ¸¶ [0]_laroux_1" xfId="117"/>
    <cellStyle name="ÄÞ¸¶ [0]_laroux_1" xfId="118"/>
    <cellStyle name="AÞ¸¶ [0]_Sheet1" xfId="119"/>
    <cellStyle name="ÄÞ¸¶ [0]_Sheet1" xfId="120"/>
    <cellStyle name="AÞ¸¶ [0]_Sheet1_2008. 16)ⅩⅥ. 공공행정 및 사법" xfId="121"/>
    <cellStyle name="ÄÞ¸¶ [0]_Sheet1_2008. 16)ⅩⅥ. 공공행정 및 사법" xfId="122"/>
    <cellStyle name="AÞ¸¶ [0]_Sheet1_2008. 6)Ⅵ. 농림수산업" xfId="123"/>
    <cellStyle name="ÄÞ¸¶ [0]_Sheet1_2008. 6)Ⅵ. 농림수산업" xfId="124"/>
    <cellStyle name="AÞ¸¶ [0]_Sheet1_43-10주택" xfId="125"/>
    <cellStyle name="ÄÞ¸¶ [0]_Sheet1_43-10주택" xfId="126"/>
    <cellStyle name="AÞ¸¶ [0]_Sheet1_나주시_행정전산장비보유" xfId="127"/>
    <cellStyle name="ÄÞ¸¶ [0]_Sheet1_나주시_행정전산장비보유" xfId="128"/>
    <cellStyle name="ÄÞ¸¶_¼ÕÀÍ¿¹»ê" xfId="129"/>
    <cellStyle name="AÞ¸¶_¼OAI¿¹≫e" xfId="130"/>
    <cellStyle name="ÄÞ¸¶_ÀÎ°Çºñ,¿ÜÁÖºñ" xfId="131"/>
    <cellStyle name="AÞ¸¶_AI°Cºn,μμ±Þºn" xfId="132"/>
    <cellStyle name="ÄÞ¸¶_laroux" xfId="133"/>
    <cellStyle name="AÞ¸¶_laroux_1" xfId="134"/>
    <cellStyle name="ÄÞ¸¶_laroux_1" xfId="135"/>
    <cellStyle name="AÞ¸¶_Sheet1" xfId="136"/>
    <cellStyle name="ÄÞ¸¶_Sheet1" xfId="137"/>
    <cellStyle name="AÞ¸¶_Sheet1_2008. 16)ⅩⅥ. 공공행정 및 사법" xfId="138"/>
    <cellStyle name="ÄÞ¸¶_Sheet1_2008. 16)ⅩⅥ. 공공행정 및 사법" xfId="139"/>
    <cellStyle name="AÞ¸¶_Sheet1_2008. 6)Ⅵ. 농림수산업" xfId="140"/>
    <cellStyle name="ÄÞ¸¶_Sheet1_2008. 6)Ⅵ. 농림수산업" xfId="141"/>
    <cellStyle name="AÞ¸¶_Sheet1_41-06농림16" xfId="142"/>
    <cellStyle name="ÄÞ¸¶_Sheet1_41-06농림16" xfId="143"/>
    <cellStyle name="AÞ¸¶_Sheet1_41-06농림16_2008. 16)ⅩⅥ. 공공행정 및 사법" xfId="144"/>
    <cellStyle name="ÄÞ¸¶_Sheet1_41-06농림16_2008. 16)ⅩⅥ. 공공행정 및 사법" xfId="145"/>
    <cellStyle name="AÞ¸¶_Sheet1_41-06농림16_2008. 6)Ⅵ. 농림수산업" xfId="146"/>
    <cellStyle name="ÄÞ¸¶_Sheet1_41-06농림16_2008. 6)Ⅵ. 농림수산업" xfId="147"/>
    <cellStyle name="AÞ¸¶_Sheet1_41-06농림16_43-10주택" xfId="148"/>
    <cellStyle name="ÄÞ¸¶_Sheet1_41-06농림16_43-10주택" xfId="149"/>
    <cellStyle name="AÞ¸¶_Sheet1_41-06농림16_나주시_행정전산장비보유" xfId="150"/>
    <cellStyle name="ÄÞ¸¶_Sheet1_41-06농림16_나주시_행정전산장비보유" xfId="151"/>
    <cellStyle name="AÞ¸¶_Sheet1_41-06농림41" xfId="152"/>
    <cellStyle name="ÄÞ¸¶_Sheet1_41-06농림41" xfId="153"/>
    <cellStyle name="AÞ¸¶_Sheet1_43-10주택" xfId="154"/>
    <cellStyle name="ÄÞ¸¶_Sheet1_43-10주택" xfId="155"/>
    <cellStyle name="AÞ¸¶_Sheet1_나주시_행정전산장비보유" xfId="156"/>
    <cellStyle name="ÄÞ¸¶_Sheet1_나주시_행정전산장비보유" xfId="157"/>
    <cellStyle name="C￥AØ_¿μ¾÷CoE² " xfId="158"/>
    <cellStyle name="Ç¥ÁØ_¼ÕÀÍ¿¹»ê" xfId="159"/>
    <cellStyle name="C￥AØ_¼OAI¿¹≫e" xfId="160"/>
    <cellStyle name="Ç¥ÁØ_ÀÎ°Çºñ,¿ÜÁÖºñ" xfId="161"/>
    <cellStyle name="C￥AØ_AI°Cºn,μμ±Þºn" xfId="162"/>
    <cellStyle name="Ç¥ÁØ_laroux" xfId="163"/>
    <cellStyle name="C￥AØ_laroux_1" xfId="164"/>
    <cellStyle name="Ç¥ÁØ_laroux_1" xfId="165"/>
    <cellStyle name="C￥AØ_laroux_1_Sheet1" xfId="166"/>
    <cellStyle name="Ç¥ÁØ_laroux_1_Sheet1" xfId="167"/>
    <cellStyle name="C￥AØ_laroux_2" xfId="168"/>
    <cellStyle name="Ç¥ÁØ_laroux_2" xfId="169"/>
    <cellStyle name="C￥AØ_laroux_2_Sheet1" xfId="170"/>
    <cellStyle name="Ç¥ÁØ_laroux_2_Sheet1" xfId="171"/>
    <cellStyle name="C￥AØ_laroux_3" xfId="172"/>
    <cellStyle name="Ç¥ÁØ_laroux_3" xfId="173"/>
    <cellStyle name="C￥AØ_laroux_4" xfId="174"/>
    <cellStyle name="Ç¥ÁØ_laroux_4" xfId="175"/>
    <cellStyle name="C￥AØ_laroux_Sheet1" xfId="176"/>
    <cellStyle name="Ç¥ÁØ_laroux_Sheet1" xfId="177"/>
    <cellStyle name="C￥AØ_Sheet1" xfId="178"/>
    <cellStyle name="Ç¥ÁØ_Sheet1" xfId="179"/>
    <cellStyle name="category" xfId="180"/>
    <cellStyle name="Comma [0]_ SG&amp;A Bridge " xfId="181"/>
    <cellStyle name="comma zerodec" xfId="182"/>
    <cellStyle name="Comma_ SG&amp;A Bridge " xfId="183"/>
    <cellStyle name="Currency [0]_ SG&amp;A Bridge " xfId="184"/>
    <cellStyle name="Currency_ SG&amp;A Bridge " xfId="185"/>
    <cellStyle name="Currency1" xfId="186"/>
    <cellStyle name="Date" xfId="187"/>
    <cellStyle name="Dezimal [0]_laroux" xfId="188"/>
    <cellStyle name="Dezimal_laroux" xfId="189"/>
    <cellStyle name="Dollar (zero dec)" xfId="190"/>
    <cellStyle name="Fixed" xfId="191"/>
    <cellStyle name="Grey" xfId="192"/>
    <cellStyle name="HEADER" xfId="193"/>
    <cellStyle name="Header1" xfId="194"/>
    <cellStyle name="Header2" xfId="195"/>
    <cellStyle name="HEADING1" xfId="196"/>
    <cellStyle name="HEADING2" xfId="197"/>
    <cellStyle name="Hyperlink_NEGS" xfId="198"/>
    <cellStyle name="Input [yellow]" xfId="199"/>
    <cellStyle name="Milliers [0]_Arabian Spec" xfId="200"/>
    <cellStyle name="Milliers_Arabian Spec" xfId="201"/>
    <cellStyle name="Model" xfId="202"/>
    <cellStyle name="Mon?aire [0]_Arabian Spec" xfId="203"/>
    <cellStyle name="Mon?aire_Arabian Spec" xfId="204"/>
    <cellStyle name="Normal - Style1" xfId="205"/>
    <cellStyle name="Normal_ SG&amp;A Bridge " xfId="206"/>
    <cellStyle name="Œ…?æ맖?e [0.00]_laroux" xfId="207"/>
    <cellStyle name="Œ…?æ맖?e_laroux" xfId="208"/>
    <cellStyle name="Percent [2]" xfId="209"/>
    <cellStyle name="Standard_laroux" xfId="210"/>
    <cellStyle name="subhead" xfId="211"/>
    <cellStyle name="Total" xfId="212"/>
    <cellStyle name="W?rung [0]_laroux" xfId="213"/>
    <cellStyle name="W?rung_laroux" xfId="214"/>
    <cellStyle name="과정별배정" xfId="215"/>
    <cellStyle name="咬訌裝?INCOM1" xfId="216"/>
    <cellStyle name="咬訌裝?INCOM10" xfId="217"/>
    <cellStyle name="咬訌裝?INCOM2" xfId="218"/>
    <cellStyle name="咬訌裝?INCOM3" xfId="219"/>
    <cellStyle name="咬訌裝?INCOM4" xfId="220"/>
    <cellStyle name="咬訌裝?INCOM5" xfId="221"/>
    <cellStyle name="咬訌裝?INCOM6" xfId="222"/>
    <cellStyle name="咬訌裝?INCOM7" xfId="223"/>
    <cellStyle name="咬訌裝?INCOM8" xfId="224"/>
    <cellStyle name="咬訌裝?INCOM9" xfId="225"/>
    <cellStyle name="咬訌裝?PRIB11" xfId="226"/>
    <cellStyle name="기본" xfId="227"/>
    <cellStyle name="똿뗦먛귟 [0.00]_PRODUCT DETAIL Q1" xfId="228"/>
    <cellStyle name="똿뗦먛귟_PRODUCT DETAIL Q1" xfId="229"/>
    <cellStyle name="믅됞 [0.00]_PRODUCT DETAIL Q1" xfId="230"/>
    <cellStyle name="믅됞_PRODUCT DETAIL Q1" xfId="231"/>
    <cellStyle name="백분율 2" xfId="269"/>
    <cellStyle name="본문" xfId="232"/>
    <cellStyle name="뷭?_BOOKSHIP" xfId="233"/>
    <cellStyle name="쉼표 [0]" xfId="268" builtinId="6"/>
    <cellStyle name="쉼표 [0] 10" xfId="234"/>
    <cellStyle name="쉼표 [0] 11" xfId="235"/>
    <cellStyle name="쉼표 [0] 12" xfId="236"/>
    <cellStyle name="쉼표 [0] 13" xfId="237"/>
    <cellStyle name="쉼표 [0] 14" xfId="238"/>
    <cellStyle name="쉼표 [0] 14 2" xfId="282"/>
    <cellStyle name="쉼표 [0] 15" xfId="239"/>
    <cellStyle name="쉼표 [0] 15 2" xfId="274"/>
    <cellStyle name="쉼표 [0] 15 2 2" xfId="286"/>
    <cellStyle name="쉼표 [0] 16" xfId="240"/>
    <cellStyle name="쉼표 [0] 17" xfId="241"/>
    <cellStyle name="쉼표 [0] 18" xfId="242"/>
    <cellStyle name="쉼표 [0] 19" xfId="243"/>
    <cellStyle name="쉼표 [0] 2" xfId="244"/>
    <cellStyle name="쉼표 [0] 2 2" xfId="245"/>
    <cellStyle name="쉼표 [0] 2 2 2" xfId="283"/>
    <cellStyle name="쉼표 [0] 2 3" xfId="275"/>
    <cellStyle name="쉼표 [0] 20" xfId="246"/>
    <cellStyle name="쉼표 [0] 22" xfId="247"/>
    <cellStyle name="쉼표 [0] 23" xfId="248"/>
    <cellStyle name="쉼표 [0] 24" xfId="249"/>
    <cellStyle name="쉼표 [0] 25" xfId="250"/>
    <cellStyle name="쉼표 [0] 26" xfId="251"/>
    <cellStyle name="쉼표 [0] 3" xfId="252"/>
    <cellStyle name="쉼표 [0] 3 2" xfId="276"/>
    <cellStyle name="쉼표 [0] 3 3" xfId="277"/>
    <cellStyle name="쉼표 [0] 3 3 2" xfId="287"/>
    <cellStyle name="쉼표 [0] 4" xfId="253"/>
    <cellStyle name="쉼표 [0] 5" xfId="254"/>
    <cellStyle name="쉼표 [0] 6" xfId="255"/>
    <cellStyle name="쉼표 [0] 7" xfId="256"/>
    <cellStyle name="쉼표 [0] 8" xfId="257"/>
    <cellStyle name="쉼표 [0] 9" xfId="258"/>
    <cellStyle name="스타일 1" xfId="259"/>
    <cellStyle name="지정되지 않음" xfId="260"/>
    <cellStyle name="컴마" xfId="261"/>
    <cellStyle name="콤마 [0]_(월초P)" xfId="262"/>
    <cellStyle name="콤마 [0]_33.임산물생산량" xfId="280"/>
    <cellStyle name="콤마_~MF357F" xfId="263"/>
    <cellStyle name="통화 [0] 2" xfId="270"/>
    <cellStyle name="통화 [0] 2 2" xfId="284"/>
    <cellStyle name="표준" xfId="0" builtinId="0"/>
    <cellStyle name="표준 2" xfId="264"/>
    <cellStyle name="표준 2 2" xfId="271"/>
    <cellStyle name="표준 21" xfId="265"/>
    <cellStyle name="표준 3" xfId="266"/>
    <cellStyle name="표준 4" xfId="267"/>
    <cellStyle name="표준 5" xfId="272"/>
    <cellStyle name="표준 5 2" xfId="273"/>
    <cellStyle name="표준 5 3" xfId="285"/>
    <cellStyle name="표준 5_12.범죄발생 및 검거 " xfId="278"/>
    <cellStyle name="표준 6" xfId="281"/>
    <cellStyle name="표준 6 2" xfId="288"/>
    <cellStyle name="표준_3.인구(기획감사담당관시)" xfId="290"/>
    <cellStyle name="표준_6.농업 및 수산업(통계청)" xfId="289"/>
    <cellStyle name="표준_Ⅵ. 농림수산업" xfId="279"/>
    <cellStyle name="표준_농업용기구및기계보유 " xfId="2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14</xdr:row>
      <xdr:rowOff>0</xdr:rowOff>
    </xdr:from>
    <xdr:to>
      <xdr:col>27</xdr:col>
      <xdr:colOff>0</xdr:colOff>
      <xdr:row>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8888075" y="4257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888075" y="4257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0</xdr:colOff>
      <xdr:row>14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8888075" y="4257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0</xdr:colOff>
      <xdr:row>14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8888075" y="4257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4257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257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0" y="4257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0" y="4257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3315950" y="33528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315950" y="33528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3315950" y="2352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3315950" y="23526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zoomScaleNormal="100" zoomScaleSheetLayoutView="100" workbookViewId="0">
      <selection activeCell="B22" sqref="B22"/>
    </sheetView>
  </sheetViews>
  <sheetFormatPr defaultRowHeight="12"/>
  <cols>
    <col min="1" max="1" width="10.7109375" style="5" customWidth="1"/>
    <col min="2" max="4" width="25.7109375" style="5" customWidth="1"/>
    <col min="5" max="7" width="27.7109375" style="5" customWidth="1"/>
    <col min="8" max="16384" width="9.140625" style="5"/>
  </cols>
  <sheetData>
    <row r="1" spans="1:7" ht="24.95" customHeight="1">
      <c r="A1" s="685" t="s">
        <v>211</v>
      </c>
      <c r="B1" s="685"/>
    </row>
    <row r="2" spans="1:7" s="12" customFormat="1" ht="24.95" customHeight="1">
      <c r="A2" s="689" t="s">
        <v>10</v>
      </c>
      <c r="B2" s="689"/>
      <c r="C2" s="689"/>
      <c r="D2" s="689"/>
      <c r="E2" s="690" t="s">
        <v>210</v>
      </c>
      <c r="F2" s="690"/>
      <c r="G2" s="690"/>
    </row>
    <row r="3" spans="1:7" s="13" customFormat="1" ht="23.1" customHeight="1">
      <c r="A3" s="133"/>
      <c r="B3" s="133"/>
      <c r="C3" s="133"/>
      <c r="D3" s="133"/>
      <c r="E3" s="133"/>
    </row>
    <row r="4" spans="1:7" s="151" customFormat="1" ht="15" customHeight="1" thickBot="1">
      <c r="A4" s="147" t="s">
        <v>206</v>
      </c>
      <c r="B4" s="148"/>
      <c r="C4" s="148"/>
      <c r="D4" s="148"/>
      <c r="E4" s="148"/>
      <c r="F4" s="149"/>
      <c r="G4" s="150" t="s">
        <v>207</v>
      </c>
    </row>
    <row r="5" spans="1:7" s="16" customFormat="1" ht="23.1" customHeight="1">
      <c r="A5" s="135"/>
      <c r="B5" s="686" t="s">
        <v>204</v>
      </c>
      <c r="C5" s="687"/>
      <c r="D5" s="687"/>
      <c r="E5" s="688" t="s">
        <v>205</v>
      </c>
      <c r="F5" s="688"/>
      <c r="G5" s="688"/>
    </row>
    <row r="6" spans="1:7" s="16" customFormat="1" ht="23.1" customHeight="1">
      <c r="A6" s="136" t="s">
        <v>350</v>
      </c>
      <c r="B6" s="138"/>
      <c r="C6" s="143" t="s">
        <v>8</v>
      </c>
      <c r="D6" s="143" t="s">
        <v>16</v>
      </c>
      <c r="E6" s="678"/>
      <c r="F6" s="676" t="s">
        <v>3</v>
      </c>
      <c r="G6" s="676" t="s">
        <v>117</v>
      </c>
    </row>
    <row r="7" spans="1:7" s="16" customFormat="1" ht="23.1" customHeight="1">
      <c r="A7" s="137"/>
      <c r="B7" s="139"/>
      <c r="C7" s="145" t="s">
        <v>7</v>
      </c>
      <c r="D7" s="145" t="s">
        <v>15</v>
      </c>
      <c r="E7" s="672"/>
      <c r="F7" s="677" t="s">
        <v>2</v>
      </c>
      <c r="G7" s="677" t="s">
        <v>14</v>
      </c>
    </row>
    <row r="8" spans="1:7" s="76" customFormat="1" ht="24.95" customHeight="1">
      <c r="A8" s="157">
        <v>2016</v>
      </c>
      <c r="B8" s="210">
        <v>10327</v>
      </c>
      <c r="C8" s="211">
        <v>7448</v>
      </c>
      <c r="D8" s="211">
        <v>2879</v>
      </c>
      <c r="E8" s="211">
        <v>22772</v>
      </c>
      <c r="F8" s="211">
        <v>11019</v>
      </c>
      <c r="G8" s="211">
        <v>11753</v>
      </c>
    </row>
    <row r="9" spans="1:7" s="76" customFormat="1" ht="24.95" customHeight="1">
      <c r="A9" s="157">
        <v>2017</v>
      </c>
      <c r="B9" s="210">
        <v>9329</v>
      </c>
      <c r="C9" s="211">
        <v>6928</v>
      </c>
      <c r="D9" s="211">
        <v>2401</v>
      </c>
      <c r="E9" s="211">
        <v>20984</v>
      </c>
      <c r="F9" s="211">
        <v>9849</v>
      </c>
      <c r="G9" s="211">
        <v>11135</v>
      </c>
    </row>
    <row r="10" spans="1:7" s="76" customFormat="1" ht="24.95" customHeight="1">
      <c r="A10" s="157">
        <v>2018</v>
      </c>
      <c r="B10" s="210">
        <v>9579</v>
      </c>
      <c r="C10" s="211">
        <v>6216</v>
      </c>
      <c r="D10" s="211">
        <v>3362</v>
      </c>
      <c r="E10" s="211">
        <v>21132</v>
      </c>
      <c r="F10" s="211">
        <v>10062</v>
      </c>
      <c r="G10" s="211">
        <v>11070</v>
      </c>
    </row>
    <row r="11" spans="1:7" s="76" customFormat="1" ht="24.95" customHeight="1">
      <c r="A11" s="158">
        <v>2019</v>
      </c>
      <c r="B11" s="212">
        <v>9496</v>
      </c>
      <c r="C11" s="213">
        <v>6076</v>
      </c>
      <c r="D11" s="211">
        <v>3420</v>
      </c>
      <c r="E11" s="211">
        <v>21200</v>
      </c>
      <c r="F11" s="213">
        <v>10219</v>
      </c>
      <c r="G11" s="213">
        <v>10981</v>
      </c>
    </row>
    <row r="12" spans="1:7" s="77" customFormat="1" ht="24.95" customHeight="1">
      <c r="A12" s="158">
        <v>2020</v>
      </c>
      <c r="B12" s="213">
        <v>9087</v>
      </c>
      <c r="C12" s="213">
        <v>6750</v>
      </c>
      <c r="D12" s="211">
        <v>2337</v>
      </c>
      <c r="E12" s="211">
        <v>17982</v>
      </c>
      <c r="F12" s="213">
        <v>8799</v>
      </c>
      <c r="G12" s="213">
        <v>9183</v>
      </c>
    </row>
    <row r="13" spans="1:7" s="77" customFormat="1" ht="35.1" customHeight="1">
      <c r="A13" s="160">
        <v>2021</v>
      </c>
      <c r="B13" s="214">
        <v>10060</v>
      </c>
      <c r="C13" s="214">
        <v>7519</v>
      </c>
      <c r="D13" s="215">
        <v>2542</v>
      </c>
      <c r="E13" s="215">
        <v>19975</v>
      </c>
      <c r="F13" s="214">
        <v>9422</v>
      </c>
      <c r="G13" s="214">
        <v>10553</v>
      </c>
    </row>
    <row r="14" spans="1:7" s="77" customFormat="1" ht="13.5" customHeight="1">
      <c r="A14" s="152" t="s">
        <v>212</v>
      </c>
      <c r="B14" s="153"/>
      <c r="C14" s="153"/>
      <c r="D14" s="154"/>
      <c r="E14" s="155"/>
      <c r="F14" s="134"/>
      <c r="G14" s="134"/>
    </row>
    <row r="15" spans="1:7" ht="13.5" customHeight="1">
      <c r="A15" s="175" t="s">
        <v>209</v>
      </c>
      <c r="B15" s="156"/>
      <c r="C15" s="156"/>
      <c r="D15" s="156"/>
      <c r="E15" s="176" t="s">
        <v>208</v>
      </c>
      <c r="F15" s="6"/>
    </row>
    <row r="16" spans="1:7" s="15" customFormat="1" ht="11.25">
      <c r="A16" s="97"/>
      <c r="B16" s="97"/>
      <c r="C16" s="97"/>
      <c r="D16" s="78"/>
      <c r="E16" s="79"/>
    </row>
    <row r="17" spans="1:1" ht="18" customHeight="1">
      <c r="A17" s="97"/>
    </row>
    <row r="18" spans="1:1" s="2" customFormat="1">
      <c r="A18" s="130"/>
    </row>
  </sheetData>
  <mergeCells count="5">
    <mergeCell ref="A1:B1"/>
    <mergeCell ref="B5:D5"/>
    <mergeCell ref="E5:G5"/>
    <mergeCell ref="A2:D2"/>
    <mergeCell ref="E2:G2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Normal="100" zoomScaleSheetLayoutView="100" workbookViewId="0">
      <selection activeCell="P15" sqref="P15:S15"/>
    </sheetView>
  </sheetViews>
  <sheetFormatPr defaultRowHeight="12"/>
  <cols>
    <col min="1" max="1" width="9" style="6" customWidth="1"/>
    <col min="2" max="3" width="10.7109375" style="5" customWidth="1"/>
    <col min="4" max="4" width="10.7109375" style="6" customWidth="1"/>
    <col min="5" max="13" width="10.7109375" style="5" customWidth="1"/>
    <col min="14" max="14" width="10.7109375" style="6" customWidth="1"/>
    <col min="15" max="16384" width="9.140625" style="5"/>
  </cols>
  <sheetData>
    <row r="1" spans="1:15" ht="24.95" customHeight="1">
      <c r="A1" s="685" t="s">
        <v>211</v>
      </c>
      <c r="B1" s="685"/>
      <c r="G1" s="6"/>
      <c r="H1" s="6"/>
      <c r="I1" s="6"/>
    </row>
    <row r="2" spans="1:15" s="118" customFormat="1" ht="24.95" customHeight="1">
      <c r="A2" s="689" t="s">
        <v>304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</row>
    <row r="3" spans="1:15" s="118" customFormat="1" ht="24.95" customHeight="1">
      <c r="A3" s="690" t="s">
        <v>24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</row>
    <row r="4" spans="1:15" ht="23.1" customHeight="1">
      <c r="A4" s="20"/>
      <c r="B4" s="14"/>
      <c r="C4" s="14"/>
      <c r="D4" s="20"/>
      <c r="E4" s="14"/>
      <c r="F4" s="20"/>
      <c r="G4" s="32"/>
      <c r="H4" s="6"/>
      <c r="I4" s="6"/>
    </row>
    <row r="5" spans="1:15" s="292" customFormat="1" ht="15" customHeight="1" thickBot="1">
      <c r="A5" s="297" t="s">
        <v>265</v>
      </c>
      <c r="B5" s="151"/>
      <c r="D5" s="298"/>
      <c r="F5" s="298"/>
      <c r="G5" s="298"/>
      <c r="H5" s="298"/>
      <c r="I5" s="298"/>
      <c r="J5" s="151"/>
      <c r="K5" s="151"/>
      <c r="L5" s="151"/>
      <c r="M5" s="151"/>
      <c r="N5" s="265"/>
    </row>
    <row r="6" spans="1:15" s="362" customFormat="1" ht="23.1" customHeight="1">
      <c r="A6" s="367" t="s">
        <v>429</v>
      </c>
      <c r="B6" s="730" t="s">
        <v>267</v>
      </c>
      <c r="C6" s="731"/>
      <c r="D6" s="731"/>
      <c r="E6" s="732"/>
      <c r="F6" s="730" t="s">
        <v>299</v>
      </c>
      <c r="G6" s="731"/>
      <c r="H6" s="731"/>
      <c r="I6" s="732"/>
      <c r="J6" s="731" t="s">
        <v>300</v>
      </c>
      <c r="K6" s="731"/>
      <c r="L6" s="731"/>
      <c r="M6" s="731"/>
      <c r="N6" s="731"/>
    </row>
    <row r="7" spans="1:15" s="362" customFormat="1" ht="23.1" customHeight="1">
      <c r="A7" s="361"/>
      <c r="B7" s="726" t="s">
        <v>301</v>
      </c>
      <c r="C7" s="727"/>
      <c r="D7" s="726" t="s">
        <v>302</v>
      </c>
      <c r="E7" s="727"/>
      <c r="F7" s="726" t="s">
        <v>301</v>
      </c>
      <c r="G7" s="727"/>
      <c r="H7" s="733" t="s">
        <v>303</v>
      </c>
      <c r="I7" s="727"/>
      <c r="J7" s="734" t="s">
        <v>301</v>
      </c>
      <c r="K7" s="727"/>
      <c r="L7" s="733" t="s">
        <v>303</v>
      </c>
      <c r="M7" s="736"/>
      <c r="N7" s="736"/>
    </row>
    <row r="8" spans="1:15" s="362" customFormat="1" ht="23.1" customHeight="1">
      <c r="A8" s="371"/>
      <c r="B8" s="728"/>
      <c r="C8" s="729"/>
      <c r="D8" s="728"/>
      <c r="E8" s="729"/>
      <c r="F8" s="728"/>
      <c r="G8" s="729"/>
      <c r="H8" s="363"/>
      <c r="I8" s="366" t="s">
        <v>25</v>
      </c>
      <c r="J8" s="735"/>
      <c r="K8" s="729"/>
      <c r="L8" s="728"/>
      <c r="M8" s="729"/>
      <c r="N8" s="364" t="s">
        <v>26</v>
      </c>
      <c r="O8" s="365"/>
    </row>
    <row r="9" spans="1:15" s="7" customFormat="1" ht="24.95" customHeight="1">
      <c r="A9" s="300">
        <v>2016</v>
      </c>
      <c r="B9" s="737">
        <f>F9+J9</f>
        <v>63</v>
      </c>
      <c r="C9" s="725"/>
      <c r="D9" s="737">
        <f>H9+L9</f>
        <v>1485</v>
      </c>
      <c r="E9" s="725"/>
      <c r="F9" s="725">
        <v>39</v>
      </c>
      <c r="G9" s="725"/>
      <c r="H9" s="127">
        <v>623</v>
      </c>
      <c r="I9" s="368">
        <f>H9/F9*100</f>
        <v>1597.4358974358975</v>
      </c>
      <c r="J9" s="725">
        <v>24</v>
      </c>
      <c r="K9" s="725"/>
      <c r="L9" s="725">
        <v>862</v>
      </c>
      <c r="M9" s="725"/>
      <c r="N9" s="370">
        <f>L9/J9*100</f>
        <v>3591.6666666666665</v>
      </c>
    </row>
    <row r="10" spans="1:15" s="7" customFormat="1" ht="24.95" customHeight="1">
      <c r="A10" s="300">
        <v>2017</v>
      </c>
      <c r="B10" s="737">
        <v>61</v>
      </c>
      <c r="C10" s="725"/>
      <c r="D10" s="737">
        <v>1372</v>
      </c>
      <c r="E10" s="725"/>
      <c r="F10" s="725">
        <v>41</v>
      </c>
      <c r="G10" s="725"/>
      <c r="H10" s="127">
        <v>654</v>
      </c>
      <c r="I10" s="368">
        <f>H10/F10*100</f>
        <v>1595.1219512195121</v>
      </c>
      <c r="J10" s="725">
        <v>20</v>
      </c>
      <c r="K10" s="725"/>
      <c r="L10" s="725">
        <v>718</v>
      </c>
      <c r="M10" s="725"/>
      <c r="N10" s="127">
        <f t="shared" ref="N10" si="0">L10/J10*100</f>
        <v>3590</v>
      </c>
    </row>
    <row r="11" spans="1:15" s="7" customFormat="1" ht="24.95" customHeight="1">
      <c r="A11" s="300">
        <v>2018</v>
      </c>
      <c r="B11" s="737">
        <v>275</v>
      </c>
      <c r="C11" s="725"/>
      <c r="D11" s="737">
        <v>4578</v>
      </c>
      <c r="E11" s="725"/>
      <c r="F11" s="725">
        <v>240</v>
      </c>
      <c r="G11" s="725"/>
      <c r="H11" s="127">
        <v>3535</v>
      </c>
      <c r="I11" s="368">
        <v>1472.9166666666665</v>
      </c>
      <c r="J11" s="725">
        <v>35</v>
      </c>
      <c r="K11" s="725"/>
      <c r="L11" s="725">
        <v>1043</v>
      </c>
      <c r="M11" s="725"/>
      <c r="N11" s="127">
        <v>2980</v>
      </c>
    </row>
    <row r="12" spans="1:15" s="7" customFormat="1" ht="24.95" customHeight="1">
      <c r="A12" s="300">
        <v>2019</v>
      </c>
      <c r="B12" s="738">
        <v>476</v>
      </c>
      <c r="C12" s="737"/>
      <c r="D12" s="737">
        <v>12035</v>
      </c>
      <c r="E12" s="737"/>
      <c r="F12" s="725">
        <v>389</v>
      </c>
      <c r="G12" s="725"/>
      <c r="H12" s="127">
        <v>9636</v>
      </c>
      <c r="I12" s="127">
        <v>2477</v>
      </c>
      <c r="J12" s="725">
        <v>87</v>
      </c>
      <c r="K12" s="725"/>
      <c r="L12" s="725">
        <v>2399</v>
      </c>
      <c r="M12" s="725"/>
      <c r="N12" s="369">
        <v>2757</v>
      </c>
    </row>
    <row r="13" spans="1:15" s="7" customFormat="1" ht="24.95" customHeight="1">
      <c r="A13" s="300">
        <v>2020</v>
      </c>
      <c r="B13" s="737">
        <v>457</v>
      </c>
      <c r="C13" s="737"/>
      <c r="D13" s="737">
        <v>8245</v>
      </c>
      <c r="E13" s="737"/>
      <c r="F13" s="725">
        <v>365</v>
      </c>
      <c r="G13" s="725"/>
      <c r="H13" s="127">
        <v>6318</v>
      </c>
      <c r="I13" s="127">
        <v>1731</v>
      </c>
      <c r="J13" s="725">
        <v>92</v>
      </c>
      <c r="K13" s="725"/>
      <c r="L13" s="725">
        <v>1927</v>
      </c>
      <c r="M13" s="725"/>
      <c r="N13" s="369">
        <v>2095</v>
      </c>
    </row>
    <row r="14" spans="1:15" s="7" customFormat="1" ht="35.1" customHeight="1">
      <c r="A14" s="309">
        <v>2021</v>
      </c>
      <c r="B14" s="723">
        <v>552</v>
      </c>
      <c r="C14" s="723"/>
      <c r="D14" s="723">
        <v>10154</v>
      </c>
      <c r="E14" s="723"/>
      <c r="F14" s="724">
        <v>446</v>
      </c>
      <c r="G14" s="724"/>
      <c r="H14" s="324">
        <v>7756</v>
      </c>
      <c r="I14" s="324">
        <v>1739</v>
      </c>
      <c r="J14" s="724">
        <v>106</v>
      </c>
      <c r="K14" s="724"/>
      <c r="L14" s="724">
        <v>2398</v>
      </c>
      <c r="M14" s="724"/>
      <c r="N14" s="216">
        <v>2262</v>
      </c>
      <c r="O14" s="29"/>
    </row>
    <row r="15" spans="1:15" s="266" customFormat="1" ht="13.5" customHeight="1">
      <c r="A15" s="291" t="s">
        <v>559</v>
      </c>
      <c r="D15" s="163"/>
      <c r="G15" s="163"/>
      <c r="H15" s="163"/>
      <c r="I15" s="722" t="s">
        <v>317</v>
      </c>
      <c r="J15" s="722"/>
      <c r="K15" s="722"/>
      <c r="L15" s="722"/>
      <c r="M15" s="722"/>
      <c r="N15" s="722"/>
      <c r="O15" s="149"/>
    </row>
  </sheetData>
  <mergeCells count="44">
    <mergeCell ref="B12:C12"/>
    <mergeCell ref="D12:E12"/>
    <mergeCell ref="F12:G12"/>
    <mergeCell ref="J12:K12"/>
    <mergeCell ref="L12:M12"/>
    <mergeCell ref="J10:K10"/>
    <mergeCell ref="L10:M10"/>
    <mergeCell ref="B11:C11"/>
    <mergeCell ref="D11:E11"/>
    <mergeCell ref="F11:G11"/>
    <mergeCell ref="J11:K11"/>
    <mergeCell ref="L11:M11"/>
    <mergeCell ref="H7:I7"/>
    <mergeCell ref="J7:K8"/>
    <mergeCell ref="L7:N7"/>
    <mergeCell ref="L8:M8"/>
    <mergeCell ref="B13:C13"/>
    <mergeCell ref="D13:E13"/>
    <mergeCell ref="F13:G13"/>
    <mergeCell ref="J13:K13"/>
    <mergeCell ref="L13:M13"/>
    <mergeCell ref="B9:C9"/>
    <mergeCell ref="D9:E9"/>
    <mergeCell ref="F9:G9"/>
    <mergeCell ref="J9:K9"/>
    <mergeCell ref="B10:C10"/>
    <mergeCell ref="D10:E10"/>
    <mergeCell ref="F10:G10"/>
    <mergeCell ref="I15:N15"/>
    <mergeCell ref="A1:B1"/>
    <mergeCell ref="A3:N3"/>
    <mergeCell ref="A2:N2"/>
    <mergeCell ref="B14:C14"/>
    <mergeCell ref="D14:E14"/>
    <mergeCell ref="F14:G14"/>
    <mergeCell ref="J14:K14"/>
    <mergeCell ref="L14:M14"/>
    <mergeCell ref="L9:M9"/>
    <mergeCell ref="D7:E8"/>
    <mergeCell ref="F7:G8"/>
    <mergeCell ref="B6:E6"/>
    <mergeCell ref="F6:I6"/>
    <mergeCell ref="J6:N6"/>
    <mergeCell ref="B7:C8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1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view="pageBreakPreview" zoomScale="85" zoomScaleNormal="100" zoomScaleSheetLayoutView="85" workbookViewId="0">
      <selection activeCell="P15" sqref="P15:S15"/>
    </sheetView>
  </sheetViews>
  <sheetFormatPr defaultRowHeight="12"/>
  <cols>
    <col min="1" max="1" width="10.7109375" style="380" customWidth="1"/>
    <col min="2" max="27" width="12.7109375" style="6" customWidth="1"/>
    <col min="28" max="16384" width="9.140625" style="5"/>
  </cols>
  <sheetData>
    <row r="1" spans="1:27" ht="24.95" customHeight="1">
      <c r="A1" s="685" t="s">
        <v>211</v>
      </c>
      <c r="B1" s="685"/>
    </row>
    <row r="2" spans="1:27" s="113" customFormat="1" ht="24.95" customHeight="1">
      <c r="A2" s="702" t="s">
        <v>319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3" t="s">
        <v>320</v>
      </c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</row>
    <row r="3" spans="1:27" s="13" customFormat="1" ht="23.1" customHeight="1">
      <c r="A3" s="37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51" customFormat="1" ht="15" customHeight="1" thickBot="1">
      <c r="A4" s="379" t="s">
        <v>265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377" t="s">
        <v>305</v>
      </c>
      <c r="P4" s="379" t="s">
        <v>265</v>
      </c>
      <c r="Q4" s="265"/>
      <c r="R4" s="265"/>
      <c r="S4" s="265"/>
      <c r="T4" s="265"/>
      <c r="U4" s="265"/>
      <c r="V4" s="265"/>
      <c r="W4" s="265"/>
      <c r="X4" s="265"/>
      <c r="Z4" s="149"/>
      <c r="AA4" s="377" t="s">
        <v>305</v>
      </c>
    </row>
    <row r="5" spans="1:27" s="337" customFormat="1" ht="23.1" customHeight="1">
      <c r="A5" s="367" t="s">
        <v>429</v>
      </c>
      <c r="B5" s="697" t="s">
        <v>315</v>
      </c>
      <c r="C5" s="688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</row>
    <row r="6" spans="1:27" s="337" customFormat="1" ht="23.1" customHeight="1">
      <c r="A6" s="361"/>
      <c r="B6" s="742" t="s">
        <v>314</v>
      </c>
      <c r="C6" s="743"/>
      <c r="D6" s="744" t="s">
        <v>306</v>
      </c>
      <c r="E6" s="745"/>
      <c r="F6" s="746"/>
      <c r="G6" s="744" t="s">
        <v>307</v>
      </c>
      <c r="H6" s="745"/>
      <c r="I6" s="746"/>
      <c r="J6" s="744" t="s">
        <v>308</v>
      </c>
      <c r="K6" s="745"/>
      <c r="L6" s="746"/>
      <c r="M6" s="744" t="s">
        <v>309</v>
      </c>
      <c r="N6" s="745"/>
      <c r="O6" s="745"/>
      <c r="P6" s="745" t="s">
        <v>310</v>
      </c>
      <c r="Q6" s="745"/>
      <c r="R6" s="746"/>
      <c r="S6" s="744" t="s">
        <v>311</v>
      </c>
      <c r="T6" s="745"/>
      <c r="U6" s="746"/>
      <c r="V6" s="744" t="s">
        <v>312</v>
      </c>
      <c r="W6" s="745"/>
      <c r="X6" s="746"/>
      <c r="Y6" s="744" t="s">
        <v>313</v>
      </c>
      <c r="Z6" s="745"/>
      <c r="AA6" s="745"/>
    </row>
    <row r="7" spans="1:27" s="337" customFormat="1" ht="23.1" customHeight="1">
      <c r="A7" s="361"/>
      <c r="B7" s="373" t="s">
        <v>18</v>
      </c>
      <c r="C7" s="170" t="s">
        <v>21</v>
      </c>
      <c r="D7" s="170" t="s">
        <v>18</v>
      </c>
      <c r="E7" s="739" t="s">
        <v>21</v>
      </c>
      <c r="F7" s="740"/>
      <c r="G7" s="170" t="s">
        <v>18</v>
      </c>
      <c r="H7" s="739" t="s">
        <v>21</v>
      </c>
      <c r="I7" s="740"/>
      <c r="J7" s="170" t="s">
        <v>18</v>
      </c>
      <c r="K7" s="739" t="s">
        <v>21</v>
      </c>
      <c r="L7" s="740"/>
      <c r="M7" s="170" t="s">
        <v>18</v>
      </c>
      <c r="N7" s="739" t="s">
        <v>21</v>
      </c>
      <c r="O7" s="741"/>
      <c r="P7" s="373" t="s">
        <v>18</v>
      </c>
      <c r="Q7" s="739" t="s">
        <v>21</v>
      </c>
      <c r="R7" s="740"/>
      <c r="S7" s="170" t="s">
        <v>18</v>
      </c>
      <c r="T7" s="739" t="s">
        <v>21</v>
      </c>
      <c r="U7" s="740"/>
      <c r="V7" s="170" t="s">
        <v>18</v>
      </c>
      <c r="W7" s="739" t="s">
        <v>21</v>
      </c>
      <c r="X7" s="740"/>
      <c r="Y7" s="170" t="s">
        <v>18</v>
      </c>
      <c r="Z7" s="739" t="s">
        <v>21</v>
      </c>
      <c r="AA7" s="741"/>
    </row>
    <row r="8" spans="1:27" s="337" customFormat="1" ht="23.1" customHeight="1">
      <c r="A8" s="363"/>
      <c r="B8" s="167" t="s">
        <v>20</v>
      </c>
      <c r="C8" s="376" t="s">
        <v>22</v>
      </c>
      <c r="D8" s="146" t="s">
        <v>20</v>
      </c>
      <c r="E8" s="376" t="s">
        <v>22</v>
      </c>
      <c r="F8" s="374" t="s">
        <v>25</v>
      </c>
      <c r="G8" s="146" t="s">
        <v>20</v>
      </c>
      <c r="H8" s="376" t="s">
        <v>22</v>
      </c>
      <c r="I8" s="374" t="s">
        <v>25</v>
      </c>
      <c r="J8" s="146" t="s">
        <v>20</v>
      </c>
      <c r="K8" s="376" t="s">
        <v>22</v>
      </c>
      <c r="L8" s="374" t="s">
        <v>25</v>
      </c>
      <c r="M8" s="146" t="s">
        <v>20</v>
      </c>
      <c r="N8" s="376" t="s">
        <v>22</v>
      </c>
      <c r="O8" s="375" t="s">
        <v>25</v>
      </c>
      <c r="P8" s="167" t="s">
        <v>20</v>
      </c>
      <c r="Q8" s="376" t="s">
        <v>22</v>
      </c>
      <c r="R8" s="374" t="s">
        <v>25</v>
      </c>
      <c r="S8" s="146" t="s">
        <v>20</v>
      </c>
      <c r="T8" s="376" t="s">
        <v>22</v>
      </c>
      <c r="U8" s="374" t="s">
        <v>25</v>
      </c>
      <c r="V8" s="146" t="s">
        <v>20</v>
      </c>
      <c r="W8" s="376" t="s">
        <v>22</v>
      </c>
      <c r="X8" s="374" t="s">
        <v>25</v>
      </c>
      <c r="Y8" s="146" t="s">
        <v>20</v>
      </c>
      <c r="Z8" s="376" t="s">
        <v>22</v>
      </c>
      <c r="AA8" s="375" t="s">
        <v>25</v>
      </c>
    </row>
    <row r="9" spans="1:27" s="101" customFormat="1" ht="24.95" customHeight="1">
      <c r="A9" s="383">
        <v>2016</v>
      </c>
      <c r="B9" s="384">
        <f t="shared" ref="B9:C14" si="0">D9+G9+J9+M9+P9+S9+V9+Y9</f>
        <v>475.90000000000003</v>
      </c>
      <c r="C9" s="385">
        <f t="shared" si="0"/>
        <v>23283.700000000004</v>
      </c>
      <c r="D9" s="386">
        <v>95.4</v>
      </c>
      <c r="E9" s="386">
        <v>3043</v>
      </c>
      <c r="F9" s="386">
        <v>3189</v>
      </c>
      <c r="G9" s="386">
        <v>7.5</v>
      </c>
      <c r="H9" s="386">
        <v>178.9</v>
      </c>
      <c r="I9" s="386">
        <v>2385</v>
      </c>
      <c r="J9" s="386">
        <v>70.900000000000006</v>
      </c>
      <c r="K9" s="386">
        <v>2136.8000000000002</v>
      </c>
      <c r="L9" s="386">
        <v>3013</v>
      </c>
      <c r="M9" s="386">
        <v>14.8</v>
      </c>
      <c r="N9" s="386">
        <v>1162.3</v>
      </c>
      <c r="O9" s="386">
        <v>7853</v>
      </c>
      <c r="P9" s="386">
        <v>90.8</v>
      </c>
      <c r="Q9" s="386">
        <v>4878.1000000000004</v>
      </c>
      <c r="R9" s="386">
        <v>5372</v>
      </c>
      <c r="S9" s="386">
        <v>111.5</v>
      </c>
      <c r="T9" s="386">
        <v>7826.7</v>
      </c>
      <c r="U9" s="386">
        <v>7019</v>
      </c>
      <c r="V9" s="386">
        <v>14</v>
      </c>
      <c r="W9" s="386">
        <v>797.5</v>
      </c>
      <c r="X9" s="386">
        <v>5696</v>
      </c>
      <c r="Y9" s="386">
        <v>71</v>
      </c>
      <c r="Z9" s="386">
        <v>3260.4</v>
      </c>
      <c r="AA9" s="386">
        <v>4592</v>
      </c>
    </row>
    <row r="10" spans="1:27" s="101" customFormat="1" ht="24.95" customHeight="1">
      <c r="A10" s="383">
        <v>2017</v>
      </c>
      <c r="B10" s="384">
        <f t="shared" si="0"/>
        <v>395</v>
      </c>
      <c r="C10" s="385">
        <f t="shared" si="0"/>
        <v>19872</v>
      </c>
      <c r="D10" s="386">
        <v>27</v>
      </c>
      <c r="E10" s="386">
        <v>723</v>
      </c>
      <c r="F10" s="386">
        <v>2677</v>
      </c>
      <c r="G10" s="386">
        <v>8</v>
      </c>
      <c r="H10" s="386">
        <v>177</v>
      </c>
      <c r="I10" s="386">
        <v>2212.5</v>
      </c>
      <c r="J10" s="386">
        <v>71</v>
      </c>
      <c r="K10" s="386">
        <v>2123</v>
      </c>
      <c r="L10" s="386">
        <v>2990.1</v>
      </c>
      <c r="M10" s="386">
        <v>15</v>
      </c>
      <c r="N10" s="386">
        <v>1162</v>
      </c>
      <c r="O10" s="386">
        <v>7746.6</v>
      </c>
      <c r="P10" s="386">
        <v>90</v>
      </c>
      <c r="Q10" s="386">
        <v>4853</v>
      </c>
      <c r="R10" s="386">
        <v>5392.2</v>
      </c>
      <c r="S10" s="386">
        <v>99</v>
      </c>
      <c r="T10" s="386">
        <v>6764</v>
      </c>
      <c r="U10" s="386">
        <v>6832</v>
      </c>
      <c r="V10" s="386">
        <v>14</v>
      </c>
      <c r="W10" s="386">
        <v>798</v>
      </c>
      <c r="X10" s="386">
        <v>5700</v>
      </c>
      <c r="Y10" s="386">
        <v>71</v>
      </c>
      <c r="Z10" s="386">
        <v>3272</v>
      </c>
      <c r="AA10" s="386">
        <v>4608</v>
      </c>
    </row>
    <row r="11" spans="1:27" s="101" customFormat="1" ht="24.95" customHeight="1">
      <c r="A11" s="383">
        <v>2018</v>
      </c>
      <c r="B11" s="384">
        <f t="shared" si="0"/>
        <v>388.5</v>
      </c>
      <c r="C11" s="385">
        <f t="shared" si="0"/>
        <v>19407.2</v>
      </c>
      <c r="D11" s="386">
        <v>27.8</v>
      </c>
      <c r="E11" s="386">
        <v>533.5</v>
      </c>
      <c r="F11" s="386">
        <v>1907</v>
      </c>
      <c r="G11" s="386">
        <v>9.1</v>
      </c>
      <c r="H11" s="386">
        <v>200</v>
      </c>
      <c r="I11" s="386">
        <v>2220</v>
      </c>
      <c r="J11" s="386">
        <v>67.5</v>
      </c>
      <c r="K11" s="386">
        <v>2024</v>
      </c>
      <c r="L11" s="386">
        <v>2976</v>
      </c>
      <c r="M11" s="386">
        <v>14.6</v>
      </c>
      <c r="N11" s="386">
        <v>1145</v>
      </c>
      <c r="O11" s="386">
        <v>7633</v>
      </c>
      <c r="P11" s="386">
        <v>90.4</v>
      </c>
      <c r="Q11" s="386">
        <v>4853</v>
      </c>
      <c r="R11" s="386">
        <v>5392</v>
      </c>
      <c r="S11" s="386">
        <v>96.5</v>
      </c>
      <c r="T11" s="386">
        <v>6557.2</v>
      </c>
      <c r="U11" s="386">
        <v>6760</v>
      </c>
      <c r="V11" s="386">
        <v>14</v>
      </c>
      <c r="W11" s="386">
        <v>797.5</v>
      </c>
      <c r="X11" s="386">
        <v>5700</v>
      </c>
      <c r="Y11" s="386">
        <v>68.599999999999994</v>
      </c>
      <c r="Z11" s="386">
        <v>3297</v>
      </c>
      <c r="AA11" s="386">
        <v>4778</v>
      </c>
    </row>
    <row r="12" spans="1:27" s="101" customFormat="1" ht="24.95" customHeight="1">
      <c r="A12" s="383">
        <v>2019</v>
      </c>
      <c r="B12" s="384">
        <f t="shared" si="0"/>
        <v>388.20000000000005</v>
      </c>
      <c r="C12" s="385">
        <f t="shared" si="0"/>
        <v>19309.599999999999</v>
      </c>
      <c r="D12" s="386">
        <v>27.7</v>
      </c>
      <c r="E12" s="386">
        <v>529.20000000000005</v>
      </c>
      <c r="F12" s="386">
        <v>1910.4</v>
      </c>
      <c r="G12" s="386">
        <v>9.1</v>
      </c>
      <c r="H12" s="386">
        <v>200</v>
      </c>
      <c r="I12" s="386">
        <v>2197.8000000000002</v>
      </c>
      <c r="J12" s="386">
        <v>67.400000000000006</v>
      </c>
      <c r="K12" s="386">
        <v>2024</v>
      </c>
      <c r="L12" s="386">
        <v>3002.9</v>
      </c>
      <c r="M12" s="386">
        <v>14.6</v>
      </c>
      <c r="N12" s="386">
        <v>1145.3</v>
      </c>
      <c r="O12" s="386">
        <v>7844.5</v>
      </c>
      <c r="P12" s="386">
        <v>90.4</v>
      </c>
      <c r="Q12" s="386">
        <v>4852.6000000000004</v>
      </c>
      <c r="R12" s="386">
        <v>5367.9</v>
      </c>
      <c r="S12" s="386">
        <v>96.4</v>
      </c>
      <c r="T12" s="386">
        <v>6556.5</v>
      </c>
      <c r="U12" s="386">
        <v>6801.3</v>
      </c>
      <c r="V12" s="386">
        <v>14</v>
      </c>
      <c r="W12" s="386">
        <v>797.5</v>
      </c>
      <c r="X12" s="386">
        <v>5696.4</v>
      </c>
      <c r="Y12" s="386">
        <v>68.599999999999994</v>
      </c>
      <c r="Z12" s="386">
        <v>3204.5</v>
      </c>
      <c r="AA12" s="386">
        <v>4671.2</v>
      </c>
    </row>
    <row r="13" spans="1:27" s="101" customFormat="1" ht="24.95" customHeight="1">
      <c r="A13" s="383">
        <v>2020</v>
      </c>
      <c r="B13" s="387">
        <f t="shared" si="0"/>
        <v>402.5</v>
      </c>
      <c r="C13" s="387">
        <f t="shared" si="0"/>
        <v>20120.099999999999</v>
      </c>
      <c r="D13" s="386">
        <v>27.7</v>
      </c>
      <c r="E13" s="386">
        <v>529.20000000000005</v>
      </c>
      <c r="F13" s="386">
        <v>1910.5</v>
      </c>
      <c r="G13" s="386">
        <v>9.1</v>
      </c>
      <c r="H13" s="386">
        <v>200</v>
      </c>
      <c r="I13" s="386">
        <v>2197.8000000000002</v>
      </c>
      <c r="J13" s="386">
        <v>67.400000000000006</v>
      </c>
      <c r="K13" s="386">
        <v>2182.6999999999998</v>
      </c>
      <c r="L13" s="386">
        <v>3236</v>
      </c>
      <c r="M13" s="386">
        <v>14.6</v>
      </c>
      <c r="N13" s="386">
        <v>1145</v>
      </c>
      <c r="O13" s="386">
        <v>7826.5</v>
      </c>
      <c r="P13" s="386">
        <v>90.4</v>
      </c>
      <c r="Q13" s="386">
        <v>4852.6000000000004</v>
      </c>
      <c r="R13" s="386">
        <v>5367.9</v>
      </c>
      <c r="S13" s="386">
        <v>108.9</v>
      </c>
      <c r="T13" s="386">
        <v>7186</v>
      </c>
      <c r="U13" s="386">
        <v>6601.7</v>
      </c>
      <c r="V13" s="386">
        <v>14</v>
      </c>
      <c r="W13" s="386">
        <v>797.5</v>
      </c>
      <c r="X13" s="386">
        <v>5696.2</v>
      </c>
      <c r="Y13" s="386">
        <v>70.400000000000006</v>
      </c>
      <c r="Z13" s="386">
        <v>3227.1</v>
      </c>
      <c r="AA13" s="386">
        <v>4584.7</v>
      </c>
    </row>
    <row r="14" spans="1:27" s="77" customFormat="1" ht="35.1" customHeight="1">
      <c r="A14" s="360">
        <v>2021</v>
      </c>
      <c r="B14" s="388">
        <f t="shared" si="0"/>
        <v>395.70000000000005</v>
      </c>
      <c r="C14" s="388">
        <f t="shared" si="0"/>
        <v>20109.199999999997</v>
      </c>
      <c r="D14" s="388">
        <v>21.1</v>
      </c>
      <c r="E14" s="388">
        <v>507.1</v>
      </c>
      <c r="F14" s="388">
        <f>E14/D14*100</f>
        <v>2403.3175355450235</v>
      </c>
      <c r="G14" s="388">
        <v>9.1</v>
      </c>
      <c r="H14" s="388">
        <v>199.4</v>
      </c>
      <c r="I14" s="388">
        <f>H14/G14*100</f>
        <v>2191.2087912087914</v>
      </c>
      <c r="J14" s="388">
        <v>67.400000000000006</v>
      </c>
      <c r="K14" s="388">
        <v>2197.8000000000002</v>
      </c>
      <c r="L14" s="388">
        <f>K14/J14*100</f>
        <v>3260.8308605341244</v>
      </c>
      <c r="M14" s="388">
        <v>14.6</v>
      </c>
      <c r="N14" s="388">
        <v>1149.4000000000001</v>
      </c>
      <c r="O14" s="388">
        <f>N14/M14*100</f>
        <v>7872.6027397260277</v>
      </c>
      <c r="P14" s="388">
        <v>90.2</v>
      </c>
      <c r="Q14" s="388">
        <v>4853.2</v>
      </c>
      <c r="R14" s="388">
        <f>Q14/P14*100</f>
        <v>5380.4878048780483</v>
      </c>
      <c r="S14" s="388">
        <v>108.9</v>
      </c>
      <c r="T14" s="388">
        <v>7176.7</v>
      </c>
      <c r="U14" s="388">
        <f>T14/S14*100</f>
        <v>6590.1744719926528</v>
      </c>
      <c r="V14" s="388">
        <v>14</v>
      </c>
      <c r="W14" s="388">
        <v>798.5</v>
      </c>
      <c r="X14" s="388">
        <f>W14/V14*100</f>
        <v>5703.5714285714284</v>
      </c>
      <c r="Y14" s="388">
        <v>70.400000000000006</v>
      </c>
      <c r="Z14" s="388">
        <v>3227.1</v>
      </c>
      <c r="AA14" s="388">
        <f>Z14/Y14*100</f>
        <v>4583.9488636363631</v>
      </c>
    </row>
    <row r="15" spans="1:27" s="77" customFormat="1" ht="13.5" customHeight="1">
      <c r="A15" s="389" t="s">
        <v>316</v>
      </c>
      <c r="B15" s="95"/>
      <c r="C15" s="95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390"/>
      <c r="P15" s="712" t="s">
        <v>317</v>
      </c>
      <c r="Q15" s="712"/>
      <c r="R15" s="712"/>
      <c r="S15" s="712"/>
      <c r="T15" s="93"/>
      <c r="U15" s="93"/>
      <c r="V15" s="93"/>
      <c r="W15" s="93"/>
      <c r="X15" s="93"/>
      <c r="Y15" s="93"/>
      <c r="Z15" s="93"/>
      <c r="AA15" s="390"/>
    </row>
  </sheetData>
  <mergeCells count="22">
    <mergeCell ref="A1:B1"/>
    <mergeCell ref="A2:O2"/>
    <mergeCell ref="P2:AA2"/>
    <mergeCell ref="B5:C5"/>
    <mergeCell ref="T7:U7"/>
    <mergeCell ref="W7:X7"/>
    <mergeCell ref="Z7:AA7"/>
    <mergeCell ref="B6:C6"/>
    <mergeCell ref="D6:F6"/>
    <mergeCell ref="G6:I6"/>
    <mergeCell ref="J6:L6"/>
    <mergeCell ref="M6:O6"/>
    <mergeCell ref="P6:R6"/>
    <mergeCell ref="S6:U6"/>
    <mergeCell ref="V6:X6"/>
    <mergeCell ref="Y6:AA6"/>
    <mergeCell ref="P15:S15"/>
    <mergeCell ref="E7:F7"/>
    <mergeCell ref="H7:I7"/>
    <mergeCell ref="K7:L7"/>
    <mergeCell ref="N7:O7"/>
    <mergeCell ref="Q7:R7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55" fitToHeight="0" orientation="portrait" r:id="rId1"/>
  <headerFooter alignWithMargins="0"/>
  <colBreaks count="1" manualBreakCount="1">
    <brk id="15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BreakPreview" zoomScale="115" zoomScaleNormal="100" zoomScaleSheetLayoutView="115" workbookViewId="0">
      <selection activeCell="P17" sqref="P17"/>
    </sheetView>
  </sheetViews>
  <sheetFormatPr defaultRowHeight="12"/>
  <cols>
    <col min="1" max="1" width="10.7109375" style="6" customWidth="1"/>
    <col min="2" max="12" width="14.7109375" style="5" customWidth="1"/>
    <col min="13" max="13" width="14.7109375" style="6" customWidth="1"/>
    <col min="14" max="23" width="14.7109375" style="5" customWidth="1"/>
    <col min="24" max="24" width="14.7109375" style="6" customWidth="1"/>
    <col min="25" max="16384" width="9.140625" style="5"/>
  </cols>
  <sheetData>
    <row r="1" spans="1:24" ht="24.95" customHeight="1">
      <c r="A1" s="685" t="s">
        <v>211</v>
      </c>
      <c r="B1" s="68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4" s="113" customFormat="1" ht="24.95" customHeight="1">
      <c r="A2" s="702" t="s">
        <v>321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3" t="s">
        <v>322</v>
      </c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</row>
    <row r="3" spans="1:24" s="13" customFormat="1" ht="23.1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6"/>
    </row>
    <row r="4" spans="1:24" s="151" customFormat="1" ht="15" customHeight="1" thickBot="1">
      <c r="A4" s="379" t="s">
        <v>265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377" t="s">
        <v>305</v>
      </c>
      <c r="M4" s="379" t="s">
        <v>265</v>
      </c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377" t="s">
        <v>305</v>
      </c>
    </row>
    <row r="5" spans="1:24" s="337" customFormat="1" ht="23.1" customHeight="1">
      <c r="A5" s="367" t="s">
        <v>429</v>
      </c>
      <c r="B5" s="697" t="s">
        <v>330</v>
      </c>
      <c r="C5" s="688"/>
      <c r="D5" s="142"/>
      <c r="E5" s="142"/>
      <c r="F5" s="142"/>
      <c r="G5" s="142"/>
      <c r="H5" s="142"/>
      <c r="I5" s="142"/>
      <c r="J5" s="142"/>
      <c r="K5" s="142"/>
      <c r="L5" s="142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</row>
    <row r="6" spans="1:24" s="337" customFormat="1" ht="23.1" customHeight="1">
      <c r="A6" s="361" t="s">
        <v>9</v>
      </c>
      <c r="B6" s="742" t="s">
        <v>318</v>
      </c>
      <c r="C6" s="743"/>
      <c r="D6" s="744" t="s">
        <v>323</v>
      </c>
      <c r="E6" s="745"/>
      <c r="F6" s="746"/>
      <c r="G6" s="744" t="s">
        <v>324</v>
      </c>
      <c r="H6" s="745"/>
      <c r="I6" s="746"/>
      <c r="J6" s="744" t="s">
        <v>325</v>
      </c>
      <c r="K6" s="745"/>
      <c r="L6" s="745"/>
      <c r="M6" s="745" t="s">
        <v>326</v>
      </c>
      <c r="N6" s="745"/>
      <c r="O6" s="746"/>
      <c r="P6" s="744" t="s">
        <v>327</v>
      </c>
      <c r="Q6" s="745"/>
      <c r="R6" s="746"/>
      <c r="S6" s="744" t="s">
        <v>328</v>
      </c>
      <c r="T6" s="745"/>
      <c r="U6" s="746"/>
      <c r="V6" s="744" t="s">
        <v>329</v>
      </c>
      <c r="W6" s="745"/>
      <c r="X6" s="745"/>
    </row>
    <row r="7" spans="1:24" s="337" customFormat="1" ht="23.1" customHeight="1">
      <c r="A7" s="361"/>
      <c r="B7" s="143" t="s">
        <v>18</v>
      </c>
      <c r="C7" s="143" t="s">
        <v>21</v>
      </c>
      <c r="D7" s="170" t="s">
        <v>18</v>
      </c>
      <c r="E7" s="143" t="s">
        <v>21</v>
      </c>
      <c r="F7" s="373"/>
      <c r="G7" s="170" t="s">
        <v>18</v>
      </c>
      <c r="H7" s="143" t="s">
        <v>21</v>
      </c>
      <c r="I7" s="373"/>
      <c r="J7" s="170" t="s">
        <v>18</v>
      </c>
      <c r="K7" s="143" t="s">
        <v>21</v>
      </c>
      <c r="L7" s="172"/>
      <c r="M7" s="373" t="s">
        <v>18</v>
      </c>
      <c r="N7" s="143" t="s">
        <v>21</v>
      </c>
      <c r="O7" s="373"/>
      <c r="P7" s="170" t="s">
        <v>18</v>
      </c>
      <c r="Q7" s="143" t="s">
        <v>21</v>
      </c>
      <c r="R7" s="373"/>
      <c r="S7" s="170" t="s">
        <v>18</v>
      </c>
      <c r="T7" s="143" t="s">
        <v>21</v>
      </c>
      <c r="U7" s="373"/>
      <c r="V7" s="170" t="s">
        <v>18</v>
      </c>
      <c r="W7" s="143" t="s">
        <v>21</v>
      </c>
      <c r="X7" s="172"/>
    </row>
    <row r="8" spans="1:24" s="337" customFormat="1" ht="23.1" customHeight="1">
      <c r="A8" s="363"/>
      <c r="B8" s="145" t="s">
        <v>20</v>
      </c>
      <c r="C8" s="392" t="s">
        <v>22</v>
      </c>
      <c r="D8" s="146" t="s">
        <v>20</v>
      </c>
      <c r="E8" s="376" t="s">
        <v>22</v>
      </c>
      <c r="F8" s="374" t="s">
        <v>25</v>
      </c>
      <c r="G8" s="146" t="s">
        <v>20</v>
      </c>
      <c r="H8" s="376" t="s">
        <v>22</v>
      </c>
      <c r="I8" s="374" t="s">
        <v>25</v>
      </c>
      <c r="J8" s="146" t="s">
        <v>20</v>
      </c>
      <c r="K8" s="376" t="s">
        <v>22</v>
      </c>
      <c r="L8" s="375" t="s">
        <v>25</v>
      </c>
      <c r="M8" s="167" t="s">
        <v>20</v>
      </c>
      <c r="N8" s="376" t="s">
        <v>22</v>
      </c>
      <c r="O8" s="374" t="s">
        <v>25</v>
      </c>
      <c r="P8" s="146" t="s">
        <v>20</v>
      </c>
      <c r="Q8" s="376" t="s">
        <v>22</v>
      </c>
      <c r="R8" s="374" t="s">
        <v>25</v>
      </c>
      <c r="S8" s="146" t="s">
        <v>20</v>
      </c>
      <c r="T8" s="376" t="s">
        <v>22</v>
      </c>
      <c r="U8" s="374" t="s">
        <v>25</v>
      </c>
      <c r="V8" s="146" t="s">
        <v>20</v>
      </c>
      <c r="W8" s="376" t="s">
        <v>22</v>
      </c>
      <c r="X8" s="375" t="s">
        <v>25</v>
      </c>
    </row>
    <row r="9" spans="1:24" s="101" customFormat="1" ht="24.95" customHeight="1">
      <c r="A9" s="383">
        <v>2016</v>
      </c>
      <c r="B9" s="394">
        <f>D9+G9+J9+M9+P9+S9+V9</f>
        <v>713.09999999999991</v>
      </c>
      <c r="C9" s="180">
        <f>E9+H9+K9+N9+Q9+T9+W9</f>
        <v>26228.399999999998</v>
      </c>
      <c r="D9" s="355">
        <v>177.8</v>
      </c>
      <c r="E9" s="355">
        <v>13223.6</v>
      </c>
      <c r="F9" s="355">
        <v>7437</v>
      </c>
      <c r="G9" s="355">
        <v>136</v>
      </c>
      <c r="H9" s="355">
        <v>2073</v>
      </c>
      <c r="I9" s="355">
        <v>1524</v>
      </c>
      <c r="J9" s="355">
        <v>0</v>
      </c>
      <c r="K9" s="355">
        <v>0</v>
      </c>
      <c r="L9" s="355">
        <v>0</v>
      </c>
      <c r="M9" s="355">
        <v>46.4</v>
      </c>
      <c r="N9" s="355">
        <v>1364.7</v>
      </c>
      <c r="O9" s="355">
        <v>2941</v>
      </c>
      <c r="P9" s="355">
        <v>314.10000000000002</v>
      </c>
      <c r="Q9" s="355">
        <v>9001.2999999999993</v>
      </c>
      <c r="R9" s="355">
        <v>2865</v>
      </c>
      <c r="S9" s="355">
        <v>38.799999999999997</v>
      </c>
      <c r="T9" s="355">
        <v>565.79999999999995</v>
      </c>
      <c r="U9" s="355">
        <v>1458</v>
      </c>
      <c r="V9" s="355">
        <v>0</v>
      </c>
      <c r="W9" s="355">
        <v>0</v>
      </c>
      <c r="X9" s="355">
        <v>0</v>
      </c>
    </row>
    <row r="10" spans="1:24" s="101" customFormat="1" ht="24.95" customHeight="1">
      <c r="A10" s="383">
        <v>2017</v>
      </c>
      <c r="B10" s="286">
        <v>712</v>
      </c>
      <c r="C10" s="182">
        <v>23465</v>
      </c>
      <c r="D10" s="355">
        <v>176</v>
      </c>
      <c r="E10" s="355">
        <v>12989</v>
      </c>
      <c r="F10" s="355">
        <v>7380</v>
      </c>
      <c r="G10" s="355">
        <v>136</v>
      </c>
      <c r="H10" s="355">
        <v>2075</v>
      </c>
      <c r="I10" s="355">
        <v>1525</v>
      </c>
      <c r="J10" s="355">
        <v>0</v>
      </c>
      <c r="K10" s="355">
        <v>0</v>
      </c>
      <c r="L10" s="355">
        <v>0</v>
      </c>
      <c r="M10" s="355">
        <v>47</v>
      </c>
      <c r="N10" s="355">
        <v>1368</v>
      </c>
      <c r="O10" s="355">
        <v>2037</v>
      </c>
      <c r="P10" s="355">
        <v>314</v>
      </c>
      <c r="Q10" s="355">
        <v>6467</v>
      </c>
      <c r="R10" s="355">
        <v>2059</v>
      </c>
      <c r="S10" s="355">
        <v>39</v>
      </c>
      <c r="T10" s="355">
        <v>566</v>
      </c>
      <c r="U10" s="355">
        <v>1451</v>
      </c>
      <c r="V10" s="355">
        <v>0</v>
      </c>
      <c r="W10" s="355">
        <v>0</v>
      </c>
      <c r="X10" s="355">
        <v>0</v>
      </c>
    </row>
    <row r="11" spans="1:24" s="101" customFormat="1" ht="24.95" customHeight="1">
      <c r="A11" s="383">
        <v>2018</v>
      </c>
      <c r="B11" s="286">
        <v>706.4</v>
      </c>
      <c r="C11" s="182">
        <v>23500.399999999998</v>
      </c>
      <c r="D11" s="355">
        <v>174.4</v>
      </c>
      <c r="E11" s="355">
        <v>12732</v>
      </c>
      <c r="F11" s="355">
        <v>7317</v>
      </c>
      <c r="G11" s="355">
        <v>136.1</v>
      </c>
      <c r="H11" s="355">
        <v>2074.6</v>
      </c>
      <c r="I11" s="355">
        <v>1525</v>
      </c>
      <c r="J11" s="355">
        <v>0</v>
      </c>
      <c r="K11" s="355">
        <v>0</v>
      </c>
      <c r="L11" s="355">
        <v>0</v>
      </c>
      <c r="M11" s="355">
        <v>47.1</v>
      </c>
      <c r="N11" s="355">
        <v>1387</v>
      </c>
      <c r="O11" s="355">
        <v>2037</v>
      </c>
      <c r="P11" s="355">
        <v>310</v>
      </c>
      <c r="Q11" s="355">
        <v>6741</v>
      </c>
      <c r="R11" s="355">
        <v>2174</v>
      </c>
      <c r="S11" s="355">
        <v>38.799999999999997</v>
      </c>
      <c r="T11" s="355">
        <v>565.79999999999995</v>
      </c>
      <c r="U11" s="355">
        <v>1451</v>
      </c>
      <c r="V11" s="355">
        <v>0</v>
      </c>
      <c r="W11" s="355">
        <v>0</v>
      </c>
      <c r="X11" s="355">
        <v>0</v>
      </c>
    </row>
    <row r="12" spans="1:24" s="101" customFormat="1" ht="24.95" customHeight="1">
      <c r="A12" s="393">
        <v>2019</v>
      </c>
      <c r="B12" s="286">
        <v>706.3</v>
      </c>
      <c r="C12" s="182">
        <v>23184.1</v>
      </c>
      <c r="D12" s="355">
        <v>174.4</v>
      </c>
      <c r="E12" s="355">
        <v>12729.5</v>
      </c>
      <c r="F12" s="355">
        <v>7299</v>
      </c>
      <c r="G12" s="355">
        <v>136.1</v>
      </c>
      <c r="H12" s="355">
        <v>2074.6</v>
      </c>
      <c r="I12" s="355">
        <v>1524.3</v>
      </c>
      <c r="J12" s="355">
        <v>0</v>
      </c>
      <c r="K12" s="355">
        <v>0</v>
      </c>
      <c r="L12" s="355">
        <v>0</v>
      </c>
      <c r="M12" s="355">
        <v>47.1</v>
      </c>
      <c r="N12" s="355">
        <v>1391.8</v>
      </c>
      <c r="O12" s="355">
        <v>2954.5</v>
      </c>
      <c r="P12" s="355">
        <v>309.89999999999998</v>
      </c>
      <c r="Q12" s="355">
        <v>6422.4</v>
      </c>
      <c r="R12" s="355">
        <v>2072.4</v>
      </c>
      <c r="S12" s="355">
        <v>38.799999999999997</v>
      </c>
      <c r="T12" s="355">
        <v>565.79999999999995</v>
      </c>
      <c r="U12" s="355">
        <v>1458.2</v>
      </c>
      <c r="V12" s="355">
        <v>0</v>
      </c>
      <c r="W12" s="355">
        <v>0</v>
      </c>
      <c r="X12" s="355">
        <v>0</v>
      </c>
    </row>
    <row r="13" spans="1:24" s="101" customFormat="1" ht="24.95" customHeight="1">
      <c r="A13" s="383">
        <v>2020</v>
      </c>
      <c r="B13" s="286">
        <f>D13+G13+J13+M13+P13+S13+V13</f>
        <v>710</v>
      </c>
      <c r="C13" s="182">
        <f>E13+H13+K13+N13+Q13+T13</f>
        <v>23401.199999999997</v>
      </c>
      <c r="D13" s="355">
        <v>174.4</v>
      </c>
      <c r="E13" s="355">
        <v>12771.3</v>
      </c>
      <c r="F13" s="355">
        <v>7293</v>
      </c>
      <c r="G13" s="355">
        <v>136</v>
      </c>
      <c r="H13" s="355">
        <v>2073</v>
      </c>
      <c r="I13" s="355">
        <v>1524.3</v>
      </c>
      <c r="J13" s="355">
        <v>3.8</v>
      </c>
      <c r="K13" s="355">
        <v>32.4</v>
      </c>
      <c r="L13" s="355">
        <v>852.7</v>
      </c>
      <c r="M13" s="355">
        <v>47.1</v>
      </c>
      <c r="N13" s="355">
        <v>1539.4</v>
      </c>
      <c r="O13" s="355">
        <v>3270.9</v>
      </c>
      <c r="P13" s="355">
        <v>309.89999999999998</v>
      </c>
      <c r="Q13" s="355">
        <v>6419.3</v>
      </c>
      <c r="R13" s="355">
        <v>2071.4</v>
      </c>
      <c r="S13" s="355">
        <v>38.799999999999997</v>
      </c>
      <c r="T13" s="355">
        <v>565.79999999999995</v>
      </c>
      <c r="U13" s="355">
        <v>1458.4</v>
      </c>
      <c r="V13" s="355">
        <v>0</v>
      </c>
      <c r="W13" s="355">
        <v>0</v>
      </c>
      <c r="X13" s="355">
        <v>0</v>
      </c>
    </row>
    <row r="14" spans="1:24" s="77" customFormat="1" ht="35.1" customHeight="1">
      <c r="A14" s="360">
        <v>2021</v>
      </c>
      <c r="B14" s="467">
        <f>D14+G14+J14+M14+P14+S14+V14</f>
        <v>710.19999999999993</v>
      </c>
      <c r="C14" s="400">
        <f>E14+H14+K14+N14+Q14+T14</f>
        <v>23323.4</v>
      </c>
      <c r="D14" s="388">
        <v>174.4</v>
      </c>
      <c r="E14" s="388">
        <v>12717</v>
      </c>
      <c r="F14" s="388">
        <f>E14/D14*100</f>
        <v>7291.857798165137</v>
      </c>
      <c r="G14" s="388">
        <v>136</v>
      </c>
      <c r="H14" s="388">
        <v>2073</v>
      </c>
      <c r="I14" s="388">
        <f>H14/G14*100</f>
        <v>1524.2647058823529</v>
      </c>
      <c r="J14" s="388">
        <v>3.8</v>
      </c>
      <c r="K14" s="388">
        <v>32.4</v>
      </c>
      <c r="L14" s="388">
        <f>K14/J14*100</f>
        <v>852.63157894736855</v>
      </c>
      <c r="M14" s="388">
        <v>47.2</v>
      </c>
      <c r="N14" s="388">
        <v>1510</v>
      </c>
      <c r="O14" s="388">
        <f>N14/M14*100</f>
        <v>3199.1525423728813</v>
      </c>
      <c r="P14" s="388">
        <v>310.2</v>
      </c>
      <c r="Q14" s="388">
        <v>6428</v>
      </c>
      <c r="R14" s="388">
        <f>Q14/P14*100</f>
        <v>2072.2114764667958</v>
      </c>
      <c r="S14" s="388">
        <v>38.6</v>
      </c>
      <c r="T14" s="388">
        <v>563</v>
      </c>
      <c r="U14" s="388">
        <f>T14/S14*100</f>
        <v>1458.5492227979275</v>
      </c>
      <c r="V14" s="359">
        <v>0</v>
      </c>
      <c r="W14" s="359">
        <v>0</v>
      </c>
      <c r="X14" s="359">
        <v>0</v>
      </c>
    </row>
    <row r="15" spans="1:24" s="77" customFormat="1" ht="13.5" customHeight="1">
      <c r="A15" s="389" t="s">
        <v>316</v>
      </c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390"/>
      <c r="M15" s="712" t="s">
        <v>317</v>
      </c>
      <c r="N15" s="712"/>
      <c r="O15" s="712"/>
      <c r="P15" s="712"/>
      <c r="Q15" s="712"/>
      <c r="R15" s="93"/>
      <c r="S15" s="93"/>
      <c r="T15" s="93"/>
      <c r="U15" s="93"/>
      <c r="V15" s="93"/>
      <c r="W15" s="93"/>
      <c r="X15" s="390"/>
    </row>
    <row r="16" spans="1:24"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4:23"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4:23">
      <c r="R18" s="6"/>
      <c r="S18" s="6"/>
      <c r="T18" s="6"/>
      <c r="U18" s="6"/>
      <c r="V18" s="6"/>
      <c r="W18" s="6"/>
    </row>
    <row r="19" spans="14:23">
      <c r="R19" s="6"/>
      <c r="S19" s="6"/>
      <c r="T19" s="6"/>
      <c r="U19" s="6"/>
      <c r="V19" s="6"/>
      <c r="W19" s="6"/>
    </row>
  </sheetData>
  <mergeCells count="13">
    <mergeCell ref="S6:U6"/>
    <mergeCell ref="V6:X6"/>
    <mergeCell ref="A1:B1"/>
    <mergeCell ref="A2:L2"/>
    <mergeCell ref="M2:X2"/>
    <mergeCell ref="B5:C5"/>
    <mergeCell ref="M15:Q15"/>
    <mergeCell ref="B6:C6"/>
    <mergeCell ref="D6:F6"/>
    <mergeCell ref="G6:I6"/>
    <mergeCell ref="J6:L6"/>
    <mergeCell ref="M6:O6"/>
    <mergeCell ref="P6:R6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55" fitToHeight="0" orientation="portrait" r:id="rId1"/>
  <headerFooter alignWithMargins="0"/>
  <colBreaks count="1" manualBreakCount="1">
    <brk id="12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view="pageBreakPreview" zoomScale="115" zoomScaleNormal="100" zoomScaleSheetLayoutView="115" workbookViewId="0">
      <selection activeCell="L20" sqref="L20"/>
    </sheetView>
  </sheetViews>
  <sheetFormatPr defaultRowHeight="12"/>
  <cols>
    <col min="1" max="1" width="10.7109375" style="6" customWidth="1"/>
    <col min="2" max="6" width="13.7109375" style="5" customWidth="1"/>
    <col min="7" max="9" width="8.7109375" style="5" customWidth="1"/>
    <col min="10" max="26" width="13.7109375" style="5" customWidth="1"/>
    <col min="27" max="16384" width="9.140625" style="5"/>
  </cols>
  <sheetData>
    <row r="1" spans="1:26" ht="24.95" customHeight="1">
      <c r="A1" s="685" t="s">
        <v>211</v>
      </c>
      <c r="B1" s="685"/>
      <c r="C1" s="395"/>
      <c r="D1" s="6"/>
      <c r="E1" s="6"/>
      <c r="F1" s="6"/>
      <c r="G1" s="6"/>
      <c r="H1" s="6"/>
      <c r="I1" s="6"/>
      <c r="J1" s="6"/>
      <c r="K1" s="6"/>
      <c r="L1" s="6"/>
      <c r="M1" s="6"/>
      <c r="X1" s="6"/>
    </row>
    <row r="2" spans="1:26" s="113" customFormat="1" ht="24.95" customHeight="1">
      <c r="A2" s="702" t="s">
        <v>331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3" t="s">
        <v>342</v>
      </c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</row>
    <row r="3" spans="1:26" s="13" customFormat="1" ht="23.1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5"/>
      <c r="Z3" s="5"/>
    </row>
    <row r="4" spans="1:26" s="151" customFormat="1" ht="15" customHeight="1" thickBot="1">
      <c r="A4" s="379" t="s">
        <v>265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377" t="s">
        <v>305</v>
      </c>
      <c r="O4" s="379" t="s">
        <v>265</v>
      </c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377" t="s">
        <v>305</v>
      </c>
    </row>
    <row r="5" spans="1:26" s="337" customFormat="1" ht="23.1" customHeight="1">
      <c r="A5" s="367" t="s">
        <v>429</v>
      </c>
      <c r="B5" s="697" t="s">
        <v>339</v>
      </c>
      <c r="C5" s="688"/>
      <c r="D5" s="142"/>
      <c r="E5" s="142"/>
      <c r="F5" s="142"/>
      <c r="G5" s="142"/>
      <c r="H5" s="142"/>
      <c r="I5" s="165"/>
      <c r="J5" s="697" t="s">
        <v>340</v>
      </c>
      <c r="K5" s="688"/>
      <c r="L5" s="142"/>
      <c r="M5" s="142"/>
      <c r="N5" s="142"/>
      <c r="O5" s="715" t="s">
        <v>159</v>
      </c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</row>
    <row r="6" spans="1:26" s="337" customFormat="1" ht="23.1" customHeight="1">
      <c r="A6" s="361" t="s">
        <v>9</v>
      </c>
      <c r="B6" s="396" t="s">
        <v>338</v>
      </c>
      <c r="C6" s="167"/>
      <c r="D6" s="744" t="s">
        <v>332</v>
      </c>
      <c r="E6" s="745"/>
      <c r="F6" s="746"/>
      <c r="G6" s="744" t="s">
        <v>333</v>
      </c>
      <c r="H6" s="745"/>
      <c r="I6" s="746"/>
      <c r="J6" s="742" t="s">
        <v>341</v>
      </c>
      <c r="K6" s="743"/>
      <c r="L6" s="744" t="s">
        <v>334</v>
      </c>
      <c r="M6" s="745"/>
      <c r="N6" s="745"/>
      <c r="O6" s="745" t="s">
        <v>335</v>
      </c>
      <c r="P6" s="745"/>
      <c r="Q6" s="745"/>
      <c r="R6" s="744" t="s">
        <v>164</v>
      </c>
      <c r="S6" s="745"/>
      <c r="T6" s="746"/>
      <c r="U6" s="744" t="s">
        <v>336</v>
      </c>
      <c r="V6" s="745"/>
      <c r="W6" s="746"/>
      <c r="X6" s="745" t="s">
        <v>337</v>
      </c>
      <c r="Y6" s="745"/>
      <c r="Z6" s="745"/>
    </row>
    <row r="7" spans="1:26" s="337" customFormat="1" ht="23.1" customHeight="1">
      <c r="A7" s="361"/>
      <c r="B7" s="373" t="s">
        <v>18</v>
      </c>
      <c r="C7" s="170" t="s">
        <v>21</v>
      </c>
      <c r="D7" s="170" t="s">
        <v>18</v>
      </c>
      <c r="E7" s="739" t="s">
        <v>21</v>
      </c>
      <c r="F7" s="740"/>
      <c r="G7" s="170" t="s">
        <v>18</v>
      </c>
      <c r="H7" s="739" t="s">
        <v>21</v>
      </c>
      <c r="I7" s="740"/>
      <c r="J7" s="170" t="s">
        <v>18</v>
      </c>
      <c r="K7" s="143" t="s">
        <v>21</v>
      </c>
      <c r="L7" s="170" t="s">
        <v>18</v>
      </c>
      <c r="M7" s="739" t="s">
        <v>21</v>
      </c>
      <c r="N7" s="741"/>
      <c r="O7" s="373" t="s">
        <v>18</v>
      </c>
      <c r="P7" s="739" t="s">
        <v>21</v>
      </c>
      <c r="Q7" s="740"/>
      <c r="R7" s="170" t="s">
        <v>18</v>
      </c>
      <c r="S7" s="739" t="s">
        <v>21</v>
      </c>
      <c r="T7" s="740"/>
      <c r="U7" s="170" t="s">
        <v>18</v>
      </c>
      <c r="V7" s="739" t="s">
        <v>21</v>
      </c>
      <c r="W7" s="740"/>
      <c r="X7" s="170" t="s">
        <v>18</v>
      </c>
      <c r="Y7" s="739" t="s">
        <v>21</v>
      </c>
      <c r="Z7" s="740"/>
    </row>
    <row r="8" spans="1:26" s="337" customFormat="1" ht="23.1" customHeight="1">
      <c r="A8" s="363"/>
      <c r="B8" s="167" t="s">
        <v>20</v>
      </c>
      <c r="C8" s="376" t="s">
        <v>22</v>
      </c>
      <c r="D8" s="146" t="s">
        <v>20</v>
      </c>
      <c r="E8" s="376" t="s">
        <v>22</v>
      </c>
      <c r="F8" s="374" t="s">
        <v>25</v>
      </c>
      <c r="G8" s="146" t="s">
        <v>20</v>
      </c>
      <c r="H8" s="376" t="s">
        <v>22</v>
      </c>
      <c r="I8" s="374" t="s">
        <v>25</v>
      </c>
      <c r="J8" s="146" t="s">
        <v>20</v>
      </c>
      <c r="K8" s="392" t="s">
        <v>22</v>
      </c>
      <c r="L8" s="146" t="s">
        <v>20</v>
      </c>
      <c r="M8" s="376" t="s">
        <v>22</v>
      </c>
      <c r="N8" s="375" t="s">
        <v>25</v>
      </c>
      <c r="O8" s="167" t="s">
        <v>20</v>
      </c>
      <c r="P8" s="376" t="s">
        <v>22</v>
      </c>
      <c r="Q8" s="374" t="s">
        <v>25</v>
      </c>
      <c r="R8" s="146" t="s">
        <v>20</v>
      </c>
      <c r="S8" s="376" t="s">
        <v>22</v>
      </c>
      <c r="T8" s="374" t="s">
        <v>25</v>
      </c>
      <c r="U8" s="146" t="s">
        <v>20</v>
      </c>
      <c r="V8" s="376" t="s">
        <v>22</v>
      </c>
      <c r="W8" s="374" t="s">
        <v>25</v>
      </c>
      <c r="X8" s="146" t="s">
        <v>20</v>
      </c>
      <c r="Y8" s="376" t="s">
        <v>22</v>
      </c>
      <c r="Z8" s="374" t="s">
        <v>25</v>
      </c>
    </row>
    <row r="9" spans="1:26" s="101" customFormat="1" ht="24.95" customHeight="1">
      <c r="A9" s="383">
        <v>2016</v>
      </c>
      <c r="B9" s="182">
        <f>D9+G9</f>
        <v>99.5</v>
      </c>
      <c r="C9" s="182">
        <f>E9+H9</f>
        <v>5347.6</v>
      </c>
      <c r="D9" s="397">
        <v>99.5</v>
      </c>
      <c r="E9" s="397">
        <v>5347.6</v>
      </c>
      <c r="F9" s="397">
        <v>5374</v>
      </c>
      <c r="G9" s="397">
        <v>0</v>
      </c>
      <c r="H9" s="397">
        <v>0</v>
      </c>
      <c r="I9" s="397">
        <v>0</v>
      </c>
      <c r="J9" s="182">
        <v>395</v>
      </c>
      <c r="K9" s="180">
        <v>8099</v>
      </c>
      <c r="L9" s="397">
        <v>256.89999999999998</v>
      </c>
      <c r="M9" s="397">
        <v>687.7</v>
      </c>
      <c r="N9" s="397">
        <v>267</v>
      </c>
      <c r="O9" s="397">
        <v>5.5</v>
      </c>
      <c r="P9" s="397">
        <v>93.2</v>
      </c>
      <c r="Q9" s="397">
        <v>1494</v>
      </c>
      <c r="R9" s="397">
        <v>106.6</v>
      </c>
      <c r="S9" s="398">
        <v>7012</v>
      </c>
      <c r="T9" s="397">
        <v>6577</v>
      </c>
      <c r="U9" s="397">
        <v>0.6</v>
      </c>
      <c r="V9" s="397">
        <v>11.5</v>
      </c>
      <c r="W9" s="397">
        <v>1916</v>
      </c>
      <c r="X9" s="397">
        <v>25.3</v>
      </c>
      <c r="Y9" s="397">
        <v>294.60000000000002</v>
      </c>
      <c r="Z9" s="397">
        <v>1164</v>
      </c>
    </row>
    <row r="10" spans="1:26" s="101" customFormat="1" ht="24.95" customHeight="1">
      <c r="A10" s="383">
        <v>2017</v>
      </c>
      <c r="B10" s="182">
        <v>97</v>
      </c>
      <c r="C10" s="182">
        <v>5289</v>
      </c>
      <c r="D10" s="397">
        <v>97</v>
      </c>
      <c r="E10" s="397">
        <v>5289</v>
      </c>
      <c r="F10" s="397">
        <v>5452</v>
      </c>
      <c r="G10" s="397">
        <v>0</v>
      </c>
      <c r="H10" s="397">
        <v>0</v>
      </c>
      <c r="I10" s="397">
        <v>0</v>
      </c>
      <c r="J10" s="182">
        <f>SUM(L10,O10,R10,U10,X10)</f>
        <v>341</v>
      </c>
      <c r="K10" s="182">
        <v>8700</v>
      </c>
      <c r="L10" s="397">
        <v>195</v>
      </c>
      <c r="M10" s="397">
        <v>906</v>
      </c>
      <c r="N10" s="397">
        <v>464</v>
      </c>
      <c r="O10" s="397">
        <v>6</v>
      </c>
      <c r="P10" s="397">
        <v>93</v>
      </c>
      <c r="Q10" s="397">
        <v>1550</v>
      </c>
      <c r="R10" s="397">
        <v>113</v>
      </c>
      <c r="S10" s="398">
        <v>7401</v>
      </c>
      <c r="T10" s="397">
        <v>6549</v>
      </c>
      <c r="U10" s="397">
        <v>1</v>
      </c>
      <c r="V10" s="397">
        <v>12</v>
      </c>
      <c r="W10" s="397">
        <v>1200</v>
      </c>
      <c r="X10" s="397">
        <v>26</v>
      </c>
      <c r="Y10" s="397">
        <v>288</v>
      </c>
      <c r="Z10" s="397">
        <v>1107</v>
      </c>
    </row>
    <row r="11" spans="1:26" s="101" customFormat="1" ht="24.95" customHeight="1">
      <c r="A11" s="383">
        <v>2018</v>
      </c>
      <c r="B11" s="182">
        <f>D11+G11</f>
        <v>93.1</v>
      </c>
      <c r="C11" s="182">
        <f>E11+H11</f>
        <v>4189</v>
      </c>
      <c r="D11" s="397">
        <v>93.1</v>
      </c>
      <c r="E11" s="397">
        <v>4189</v>
      </c>
      <c r="F11" s="397">
        <v>4504</v>
      </c>
      <c r="G11" s="397">
        <v>0</v>
      </c>
      <c r="H11" s="397">
        <v>0</v>
      </c>
      <c r="I11" s="397">
        <v>0</v>
      </c>
      <c r="J11" s="182">
        <f>L11+O11+R11+U11+X11</f>
        <v>317.69999999999993</v>
      </c>
      <c r="K11" s="182">
        <v>7255</v>
      </c>
      <c r="L11" s="397">
        <v>201</v>
      </c>
      <c r="M11" s="397">
        <v>929.3</v>
      </c>
      <c r="N11" s="397">
        <v>462</v>
      </c>
      <c r="O11" s="397">
        <v>6</v>
      </c>
      <c r="P11" s="397">
        <v>93</v>
      </c>
      <c r="Q11" s="397">
        <v>1550</v>
      </c>
      <c r="R11" s="397">
        <v>98.9</v>
      </c>
      <c r="S11" s="398">
        <v>6101.6</v>
      </c>
      <c r="T11" s="397">
        <v>6163</v>
      </c>
      <c r="U11" s="397">
        <v>0.9</v>
      </c>
      <c r="V11" s="397">
        <v>16.5</v>
      </c>
      <c r="W11" s="397">
        <v>1700</v>
      </c>
      <c r="X11" s="397">
        <v>10.9</v>
      </c>
      <c r="Y11" s="397">
        <v>114.6</v>
      </c>
      <c r="Z11" s="397">
        <v>1045</v>
      </c>
    </row>
    <row r="12" spans="1:26" s="101" customFormat="1" ht="24.95" customHeight="1">
      <c r="A12" s="383">
        <v>2019</v>
      </c>
      <c r="B12" s="182">
        <v>93.1</v>
      </c>
      <c r="C12" s="182">
        <v>4189.8999999999996</v>
      </c>
      <c r="D12" s="397">
        <v>93.1</v>
      </c>
      <c r="E12" s="397">
        <v>4189.8999999999996</v>
      </c>
      <c r="F12" s="397">
        <v>4500.3999999999996</v>
      </c>
      <c r="G12" s="397">
        <v>0</v>
      </c>
      <c r="H12" s="397">
        <v>0</v>
      </c>
      <c r="I12" s="397">
        <v>0</v>
      </c>
      <c r="J12" s="182">
        <v>307.8</v>
      </c>
      <c r="K12" s="182">
        <v>9911.1</v>
      </c>
      <c r="L12" s="397">
        <v>173.9</v>
      </c>
      <c r="M12" s="397">
        <v>849.1</v>
      </c>
      <c r="N12" s="397">
        <v>488.2</v>
      </c>
      <c r="O12" s="397">
        <v>6</v>
      </c>
      <c r="P12" s="397">
        <v>93</v>
      </c>
      <c r="Q12" s="397">
        <v>1550</v>
      </c>
      <c r="R12" s="397">
        <v>115</v>
      </c>
      <c r="S12" s="398">
        <v>8826.1</v>
      </c>
      <c r="T12" s="397">
        <v>7674.8</v>
      </c>
      <c r="U12" s="397">
        <v>0.7</v>
      </c>
      <c r="V12" s="397">
        <v>8</v>
      </c>
      <c r="W12" s="397">
        <v>800</v>
      </c>
      <c r="X12" s="397">
        <v>12.2</v>
      </c>
      <c r="Y12" s="397">
        <v>134.9</v>
      </c>
      <c r="Z12" s="397">
        <v>1105.7</v>
      </c>
    </row>
    <row r="13" spans="1:26" s="101" customFormat="1" ht="24.95" customHeight="1">
      <c r="A13" s="383">
        <v>2020</v>
      </c>
      <c r="B13" s="182">
        <v>93.1</v>
      </c>
      <c r="C13" s="182">
        <v>4190.8999999999996</v>
      </c>
      <c r="D13" s="397">
        <v>93.1</v>
      </c>
      <c r="E13" s="397">
        <v>4190.8999999999996</v>
      </c>
      <c r="F13" s="397">
        <v>4501</v>
      </c>
      <c r="G13" s="397">
        <v>0</v>
      </c>
      <c r="H13" s="397">
        <v>0</v>
      </c>
      <c r="I13" s="397">
        <v>0</v>
      </c>
      <c r="J13" s="182">
        <f>L13+O13+R13+U13+X13</f>
        <v>319.7</v>
      </c>
      <c r="K13" s="182">
        <f>M13+P13+S13+V13+Y13</f>
        <v>10161.4</v>
      </c>
      <c r="L13" s="397">
        <v>177.1</v>
      </c>
      <c r="M13" s="397">
        <v>895.6</v>
      </c>
      <c r="N13" s="397">
        <v>505.7</v>
      </c>
      <c r="O13" s="397">
        <v>6</v>
      </c>
      <c r="P13" s="397">
        <v>93</v>
      </c>
      <c r="Q13" s="397">
        <v>1550</v>
      </c>
      <c r="R13" s="397">
        <v>123.7</v>
      </c>
      <c r="S13" s="398">
        <v>9025.5</v>
      </c>
      <c r="T13" s="397">
        <v>7294.5</v>
      </c>
      <c r="U13" s="397">
        <v>0.7</v>
      </c>
      <c r="V13" s="397">
        <v>8.3000000000000007</v>
      </c>
      <c r="W13" s="397">
        <v>1150.3</v>
      </c>
      <c r="X13" s="397">
        <v>12.2</v>
      </c>
      <c r="Y13" s="397">
        <v>139</v>
      </c>
      <c r="Z13" s="399">
        <v>1137.5</v>
      </c>
    </row>
    <row r="14" spans="1:26" s="469" customFormat="1" ht="35.1" customHeight="1">
      <c r="A14" s="360">
        <v>2021</v>
      </c>
      <c r="B14" s="468">
        <f>D14+G14</f>
        <v>93.1</v>
      </c>
      <c r="C14" s="184">
        <f>E14+H14</f>
        <v>4190</v>
      </c>
      <c r="D14" s="470">
        <v>93.1</v>
      </c>
      <c r="E14" s="470">
        <v>4190</v>
      </c>
      <c r="F14" s="470">
        <f>E14/D14*100</f>
        <v>4500.5370569280349</v>
      </c>
      <c r="G14" s="470">
        <v>0</v>
      </c>
      <c r="H14" s="470">
        <v>0</v>
      </c>
      <c r="I14" s="470">
        <v>0</v>
      </c>
      <c r="J14" s="184">
        <f>L14+O14+R14+U14+X14</f>
        <v>314.10000000000002</v>
      </c>
      <c r="K14" s="184">
        <f>M14+P14+S14+V14+Y14</f>
        <v>10036</v>
      </c>
      <c r="L14" s="470">
        <v>175.6</v>
      </c>
      <c r="M14" s="470">
        <v>878</v>
      </c>
      <c r="N14" s="470">
        <f>M14/L14*100</f>
        <v>500</v>
      </c>
      <c r="O14" s="470">
        <v>6</v>
      </c>
      <c r="P14" s="470">
        <v>93</v>
      </c>
      <c r="Q14" s="470">
        <v>1550</v>
      </c>
      <c r="R14" s="470">
        <v>120</v>
      </c>
      <c r="S14" s="471">
        <v>8923</v>
      </c>
      <c r="T14" s="473">
        <f>S14/R14*100</f>
        <v>7435.833333333333</v>
      </c>
      <c r="U14" s="470">
        <v>0.6</v>
      </c>
      <c r="V14" s="470">
        <v>7</v>
      </c>
      <c r="W14" s="470">
        <f>V14/U14*100</f>
        <v>1166.6666666666667</v>
      </c>
      <c r="X14" s="470">
        <v>11.9</v>
      </c>
      <c r="Y14" s="470">
        <v>135</v>
      </c>
      <c r="Z14" s="472">
        <f>Y14/X14*100</f>
        <v>1134.453781512605</v>
      </c>
    </row>
    <row r="15" spans="1:26" s="77" customFormat="1" ht="13.5" customHeight="1">
      <c r="A15" s="389" t="s">
        <v>316</v>
      </c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712" t="s">
        <v>317</v>
      </c>
      <c r="P15" s="712"/>
      <c r="Q15" s="712"/>
      <c r="R15" s="712"/>
      <c r="S15" s="712"/>
      <c r="T15" s="93"/>
      <c r="U15" s="93"/>
      <c r="V15" s="93"/>
      <c r="W15" s="93"/>
      <c r="X15" s="390"/>
      <c r="Y15" s="94"/>
      <c r="Z15" s="390"/>
    </row>
    <row r="16" spans="1:26"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</sheetData>
  <mergeCells count="22">
    <mergeCell ref="U6:W6"/>
    <mergeCell ref="X6:Z6"/>
    <mergeCell ref="B5:C5"/>
    <mergeCell ref="O2:Z2"/>
    <mergeCell ref="J5:K5"/>
    <mergeCell ref="J6:K6"/>
    <mergeCell ref="A1:B1"/>
    <mergeCell ref="O15:S15"/>
    <mergeCell ref="S7:T7"/>
    <mergeCell ref="V7:W7"/>
    <mergeCell ref="Y7:Z7"/>
    <mergeCell ref="E7:F7"/>
    <mergeCell ref="H7:I7"/>
    <mergeCell ref="M7:N7"/>
    <mergeCell ref="P7:Q7"/>
    <mergeCell ref="O5:Z5"/>
    <mergeCell ref="D6:F6"/>
    <mergeCell ref="G6:I6"/>
    <mergeCell ref="L6:N6"/>
    <mergeCell ref="A2:N2"/>
    <mergeCell ref="O6:Q6"/>
    <mergeCell ref="R6:T6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55" fitToHeight="0" orientation="portrait" r:id="rId1"/>
  <headerFooter alignWithMargins="0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1"/>
  <sheetViews>
    <sheetView view="pageBreakPreview" zoomScale="115" zoomScaleNormal="100" zoomScaleSheetLayoutView="115" workbookViewId="0">
      <selection activeCell="G19" sqref="G19"/>
    </sheetView>
  </sheetViews>
  <sheetFormatPr defaultRowHeight="12"/>
  <cols>
    <col min="1" max="1" width="7.7109375" style="34" customWidth="1"/>
    <col min="2" max="2" width="8.7109375" style="5" customWidth="1"/>
    <col min="3" max="3" width="8.85546875" style="5" customWidth="1"/>
    <col min="4" max="4" width="8" style="5" customWidth="1"/>
    <col min="5" max="5" width="9" style="5" customWidth="1"/>
    <col min="6" max="7" width="8" style="5" customWidth="1"/>
    <col min="8" max="8" width="8.85546875" style="5" customWidth="1"/>
    <col min="9" max="10" width="8" style="5" customWidth="1"/>
    <col min="11" max="11" width="8.85546875" style="5" customWidth="1"/>
    <col min="12" max="12" width="8" style="5" customWidth="1"/>
    <col min="13" max="13" width="6" style="5" customWidth="1"/>
    <col min="14" max="14" width="8.85546875" style="5" customWidth="1"/>
    <col min="15" max="15" width="8.28515625" style="5" customWidth="1"/>
    <col min="16" max="16" width="6" style="5" customWidth="1"/>
    <col min="17" max="17" width="9" style="5" customWidth="1"/>
    <col min="18" max="18" width="8.28515625" style="5" customWidth="1"/>
    <col min="19" max="19" width="6" style="5" customWidth="1"/>
    <col min="20" max="20" width="8.7109375" style="5" customWidth="1"/>
    <col min="21" max="21" width="8.28515625" style="5" customWidth="1"/>
    <col min="22" max="22" width="6" style="5" customWidth="1"/>
    <col min="23" max="23" width="9.140625" style="5"/>
    <col min="24" max="24" width="8.28515625" style="6" customWidth="1"/>
    <col min="25" max="16384" width="9.140625" style="5"/>
  </cols>
  <sheetData>
    <row r="1" spans="1:69" ht="24.95" customHeight="1">
      <c r="A1" s="685" t="s">
        <v>211</v>
      </c>
      <c r="B1" s="685"/>
    </row>
    <row r="2" spans="1:69" s="113" customFormat="1" ht="24.95" customHeight="1">
      <c r="A2" s="689" t="s">
        <v>193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90" t="s">
        <v>347</v>
      </c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</row>
    <row r="3" spans="1:69" s="13" customFormat="1" ht="23.1" customHeight="1">
      <c r="A3" s="3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X3" s="32"/>
    </row>
    <row r="4" spans="1:69" s="151" customFormat="1" ht="15" customHeight="1" thickBot="1">
      <c r="A4" s="372" t="s">
        <v>265</v>
      </c>
      <c r="X4" s="377" t="s">
        <v>266</v>
      </c>
    </row>
    <row r="5" spans="1:69" s="16" customFormat="1" ht="23.1" customHeight="1">
      <c r="A5" s="367" t="s">
        <v>429</v>
      </c>
      <c r="B5" s="713" t="s">
        <v>343</v>
      </c>
      <c r="C5" s="715"/>
      <c r="D5" s="715"/>
      <c r="E5" s="715"/>
      <c r="F5" s="714"/>
      <c r="G5" s="713" t="s">
        <v>344</v>
      </c>
      <c r="H5" s="715"/>
      <c r="I5" s="715"/>
      <c r="J5" s="715"/>
      <c r="K5" s="715"/>
      <c r="L5" s="715"/>
      <c r="M5" s="688" t="s">
        <v>345</v>
      </c>
      <c r="N5" s="688"/>
      <c r="O5" s="688"/>
      <c r="P5" s="688"/>
      <c r="Q5" s="688"/>
      <c r="R5" s="698"/>
      <c r="S5" s="713" t="s">
        <v>346</v>
      </c>
      <c r="T5" s="715"/>
      <c r="U5" s="715"/>
      <c r="V5" s="715"/>
      <c r="W5" s="715"/>
      <c r="X5" s="715"/>
    </row>
    <row r="6" spans="1:69" s="16" customFormat="1" ht="23.1" customHeight="1">
      <c r="A6" s="361"/>
      <c r="B6" s="144" t="s">
        <v>18</v>
      </c>
      <c r="C6" s="739" t="s">
        <v>21</v>
      </c>
      <c r="D6" s="741"/>
      <c r="E6" s="741"/>
      <c r="F6" s="740"/>
      <c r="G6" s="739" t="s">
        <v>18</v>
      </c>
      <c r="H6" s="740"/>
      <c r="I6" s="739" t="s">
        <v>21</v>
      </c>
      <c r="J6" s="741"/>
      <c r="K6" s="741"/>
      <c r="L6" s="741"/>
      <c r="M6" s="741" t="s">
        <v>18</v>
      </c>
      <c r="N6" s="740"/>
      <c r="O6" s="739" t="s">
        <v>21</v>
      </c>
      <c r="P6" s="741"/>
      <c r="Q6" s="741"/>
      <c r="R6" s="740"/>
      <c r="S6" s="699" t="s">
        <v>18</v>
      </c>
      <c r="T6" s="752"/>
      <c r="U6" s="739" t="s">
        <v>21</v>
      </c>
      <c r="V6" s="741"/>
      <c r="W6" s="741"/>
      <c r="X6" s="741"/>
    </row>
    <row r="7" spans="1:69" s="16" customFormat="1" ht="23.1" customHeight="1">
      <c r="A7" s="363"/>
      <c r="B7" s="146" t="s">
        <v>20</v>
      </c>
      <c r="C7" s="296" t="s">
        <v>22</v>
      </c>
      <c r="D7" s="296"/>
      <c r="E7" s="750" t="s">
        <v>284</v>
      </c>
      <c r="F7" s="750"/>
      <c r="G7" s="751" t="s">
        <v>20</v>
      </c>
      <c r="H7" s="696"/>
      <c r="I7" s="296" t="s">
        <v>22</v>
      </c>
      <c r="J7" s="296"/>
      <c r="K7" s="744" t="s">
        <v>284</v>
      </c>
      <c r="L7" s="745"/>
      <c r="M7" s="701" t="s">
        <v>20</v>
      </c>
      <c r="N7" s="696"/>
      <c r="O7" s="751" t="s">
        <v>22</v>
      </c>
      <c r="P7" s="696"/>
      <c r="Q7" s="750" t="s">
        <v>284</v>
      </c>
      <c r="R7" s="750"/>
      <c r="S7" s="751" t="s">
        <v>20</v>
      </c>
      <c r="T7" s="696"/>
      <c r="U7" s="751" t="s">
        <v>22</v>
      </c>
      <c r="V7" s="696"/>
      <c r="W7" s="750" t="s">
        <v>284</v>
      </c>
      <c r="X7" s="744"/>
    </row>
    <row r="8" spans="1:69" s="27" customFormat="1" ht="24.95" customHeight="1">
      <c r="A8" s="361">
        <v>2016</v>
      </c>
      <c r="B8" s="402">
        <v>70.37</v>
      </c>
      <c r="C8" s="749">
        <v>46.66</v>
      </c>
      <c r="D8" s="749"/>
      <c r="E8" s="748">
        <v>66.59</v>
      </c>
      <c r="F8" s="748"/>
      <c r="G8" s="749">
        <v>43.93</v>
      </c>
      <c r="H8" s="749"/>
      <c r="I8" s="749">
        <v>22.3</v>
      </c>
      <c r="J8" s="749"/>
      <c r="K8" s="749">
        <v>50.78</v>
      </c>
      <c r="L8" s="749"/>
      <c r="M8" s="748">
        <v>0.28999999999999998</v>
      </c>
      <c r="N8" s="748"/>
      <c r="O8" s="748">
        <v>1.45</v>
      </c>
      <c r="P8" s="748"/>
      <c r="Q8" s="748">
        <v>500</v>
      </c>
      <c r="R8" s="748"/>
      <c r="S8" s="748">
        <v>0</v>
      </c>
      <c r="T8" s="748"/>
      <c r="U8" s="748">
        <v>0</v>
      </c>
      <c r="V8" s="748"/>
      <c r="W8" s="748">
        <v>0</v>
      </c>
      <c r="X8" s="748"/>
    </row>
    <row r="9" spans="1:69" s="27" customFormat="1" ht="24.95" customHeight="1">
      <c r="A9" s="361">
        <v>2017</v>
      </c>
      <c r="B9" s="402">
        <v>73.3</v>
      </c>
      <c r="C9" s="749">
        <v>46.7</v>
      </c>
      <c r="D9" s="749"/>
      <c r="E9" s="748">
        <v>63.7</v>
      </c>
      <c r="F9" s="748"/>
      <c r="G9" s="749">
        <v>44.22</v>
      </c>
      <c r="H9" s="749"/>
      <c r="I9" s="749">
        <v>22.81</v>
      </c>
      <c r="J9" s="749"/>
      <c r="K9" s="749">
        <v>51.5</v>
      </c>
      <c r="L9" s="749"/>
      <c r="M9" s="748">
        <v>0.38</v>
      </c>
      <c r="N9" s="748"/>
      <c r="O9" s="748">
        <v>1.61</v>
      </c>
      <c r="P9" s="748"/>
      <c r="Q9" s="748">
        <v>400</v>
      </c>
      <c r="R9" s="748"/>
      <c r="S9" s="748">
        <v>0</v>
      </c>
      <c r="T9" s="748"/>
      <c r="U9" s="748">
        <v>0</v>
      </c>
      <c r="V9" s="748"/>
      <c r="W9" s="748">
        <v>0</v>
      </c>
      <c r="X9" s="748"/>
    </row>
    <row r="10" spans="1:69" s="27" customFormat="1" ht="24.95" customHeight="1">
      <c r="A10" s="361">
        <v>2018</v>
      </c>
      <c r="B10" s="402">
        <v>59.18</v>
      </c>
      <c r="C10" s="749">
        <v>29.65</v>
      </c>
      <c r="D10" s="749"/>
      <c r="E10" s="748">
        <v>50.44</v>
      </c>
      <c r="F10" s="748"/>
      <c r="G10" s="749">
        <v>42.93</v>
      </c>
      <c r="H10" s="749"/>
      <c r="I10" s="749">
        <v>21.96</v>
      </c>
      <c r="J10" s="749"/>
      <c r="K10" s="749">
        <v>51.36</v>
      </c>
      <c r="L10" s="749"/>
      <c r="M10" s="748">
        <v>1.42</v>
      </c>
      <c r="N10" s="748"/>
      <c r="O10" s="748">
        <v>5.95</v>
      </c>
      <c r="P10" s="748"/>
      <c r="Q10" s="748">
        <v>418.41</v>
      </c>
      <c r="R10" s="748"/>
      <c r="S10" s="748">
        <v>2.36</v>
      </c>
      <c r="T10" s="748"/>
      <c r="U10" s="748">
        <v>1.9</v>
      </c>
      <c r="V10" s="748"/>
      <c r="W10" s="748">
        <v>79.099999999999994</v>
      </c>
      <c r="X10" s="748"/>
    </row>
    <row r="11" spans="1:69" s="27" customFormat="1" ht="24.95" customHeight="1">
      <c r="A11" s="361">
        <v>2019</v>
      </c>
      <c r="B11" s="403">
        <v>57.2</v>
      </c>
      <c r="C11" s="749">
        <v>27.9</v>
      </c>
      <c r="D11" s="749"/>
      <c r="E11" s="748">
        <v>48.8</v>
      </c>
      <c r="F11" s="748"/>
      <c r="G11" s="749">
        <v>42.5</v>
      </c>
      <c r="H11" s="749"/>
      <c r="I11" s="749">
        <v>22.3</v>
      </c>
      <c r="J11" s="749"/>
      <c r="K11" s="749">
        <v>52.7</v>
      </c>
      <c r="L11" s="749"/>
      <c r="M11" s="748">
        <v>1.4</v>
      </c>
      <c r="N11" s="748"/>
      <c r="O11" s="748">
        <v>6</v>
      </c>
      <c r="P11" s="748"/>
      <c r="Q11" s="748">
        <v>420.2</v>
      </c>
      <c r="R11" s="748"/>
      <c r="S11" s="748">
        <v>2.4</v>
      </c>
      <c r="T11" s="748"/>
      <c r="U11" s="748">
        <v>19</v>
      </c>
      <c r="V11" s="748"/>
      <c r="W11" s="748">
        <v>805.1</v>
      </c>
      <c r="X11" s="748"/>
    </row>
    <row r="12" spans="1:69" s="27" customFormat="1" ht="24.95" customHeight="1">
      <c r="A12" s="361">
        <v>2020</v>
      </c>
      <c r="B12" s="402">
        <v>56.3</v>
      </c>
      <c r="C12" s="749">
        <v>27.2</v>
      </c>
      <c r="D12" s="749"/>
      <c r="E12" s="748">
        <v>48.4</v>
      </c>
      <c r="F12" s="748"/>
      <c r="G12" s="749">
        <v>42.3</v>
      </c>
      <c r="H12" s="749"/>
      <c r="I12" s="749">
        <v>21.8</v>
      </c>
      <c r="J12" s="749"/>
      <c r="K12" s="749">
        <v>51.7</v>
      </c>
      <c r="L12" s="749"/>
      <c r="M12" s="748">
        <v>1.4</v>
      </c>
      <c r="N12" s="748"/>
      <c r="O12" s="748">
        <v>5.9</v>
      </c>
      <c r="P12" s="748"/>
      <c r="Q12" s="748">
        <v>420.2</v>
      </c>
      <c r="R12" s="748"/>
      <c r="S12" s="748">
        <v>2.4</v>
      </c>
      <c r="T12" s="748"/>
      <c r="U12" s="748">
        <v>19</v>
      </c>
      <c r="V12" s="748"/>
      <c r="W12" s="748">
        <v>805.1</v>
      </c>
      <c r="X12" s="748"/>
    </row>
    <row r="13" spans="1:69" s="27" customFormat="1" ht="35.1" customHeight="1">
      <c r="A13" s="360">
        <v>2021</v>
      </c>
      <c r="B13" s="404">
        <v>56.2</v>
      </c>
      <c r="C13" s="747">
        <v>26.6</v>
      </c>
      <c r="D13" s="747"/>
      <c r="E13" s="747">
        <v>47.6</v>
      </c>
      <c r="F13" s="747"/>
      <c r="G13" s="747">
        <v>42.1</v>
      </c>
      <c r="H13" s="747"/>
      <c r="I13" s="747">
        <v>22.3</v>
      </c>
      <c r="J13" s="747"/>
      <c r="K13" s="747">
        <v>53.3</v>
      </c>
      <c r="L13" s="747"/>
      <c r="M13" s="747">
        <v>1.3</v>
      </c>
      <c r="N13" s="747"/>
      <c r="O13" s="747">
        <v>5.7</v>
      </c>
      <c r="P13" s="747"/>
      <c r="Q13" s="747">
        <v>417.8</v>
      </c>
      <c r="R13" s="747"/>
      <c r="S13" s="747">
        <v>2.2999999999999998</v>
      </c>
      <c r="T13" s="747"/>
      <c r="U13" s="747">
        <v>18.899999999999999</v>
      </c>
      <c r="V13" s="747"/>
      <c r="W13" s="747">
        <v>805.1</v>
      </c>
      <c r="X13" s="747"/>
    </row>
    <row r="14" spans="1:69" s="151" customFormat="1" ht="13.5" customHeight="1">
      <c r="A14" s="405" t="s">
        <v>316</v>
      </c>
      <c r="G14" s="265"/>
      <c r="H14" s="265"/>
      <c r="I14" s="265"/>
      <c r="J14" s="265"/>
      <c r="K14" s="265"/>
      <c r="L14" s="265"/>
      <c r="R14" s="390" t="s">
        <v>317</v>
      </c>
      <c r="S14" s="163"/>
      <c r="X14" s="390"/>
      <c r="BQ14" s="162"/>
    </row>
    <row r="24" spans="6:6">
      <c r="F24" s="100"/>
    </row>
    <row r="25" spans="6:6">
      <c r="F25" s="100"/>
    </row>
    <row r="26" spans="6:6">
      <c r="F26" s="100"/>
    </row>
    <row r="27" spans="6:6">
      <c r="F27" s="100"/>
    </row>
    <row r="28" spans="6:6">
      <c r="F28" s="100"/>
    </row>
    <row r="29" spans="6:6">
      <c r="F29" s="100"/>
    </row>
    <row r="30" spans="6:6">
      <c r="F30" s="100"/>
    </row>
    <row r="31" spans="6:6">
      <c r="F31" s="100"/>
    </row>
  </sheetData>
  <mergeCells count="89">
    <mergeCell ref="C11:D11"/>
    <mergeCell ref="E11:F11"/>
    <mergeCell ref="G11:H11"/>
    <mergeCell ref="I11:J11"/>
    <mergeCell ref="K11:L11"/>
    <mergeCell ref="U6:X6"/>
    <mergeCell ref="E7:F7"/>
    <mergeCell ref="G7:H7"/>
    <mergeCell ref="K7:L7"/>
    <mergeCell ref="M7:N7"/>
    <mergeCell ref="O7:P7"/>
    <mergeCell ref="Q7:R7"/>
    <mergeCell ref="S7:T7"/>
    <mergeCell ref="U7:V7"/>
    <mergeCell ref="W7:X7"/>
    <mergeCell ref="C6:F6"/>
    <mergeCell ref="G6:H6"/>
    <mergeCell ref="I6:L6"/>
    <mergeCell ref="M6:N6"/>
    <mergeCell ref="O6:R6"/>
    <mergeCell ref="S6:T6"/>
    <mergeCell ref="B5:F5"/>
    <mergeCell ref="G5:L5"/>
    <mergeCell ref="M5:R5"/>
    <mergeCell ref="S5:X5"/>
    <mergeCell ref="A2:L2"/>
    <mergeCell ref="C12:D12"/>
    <mergeCell ref="E12:F12"/>
    <mergeCell ref="G12:H12"/>
    <mergeCell ref="I12:J12"/>
    <mergeCell ref="K12:L12"/>
    <mergeCell ref="C10:D10"/>
    <mergeCell ref="E10:F10"/>
    <mergeCell ref="G10:H10"/>
    <mergeCell ref="I10:J10"/>
    <mergeCell ref="M8:N8"/>
    <mergeCell ref="M9:N9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S11:T11"/>
    <mergeCell ref="U11:V11"/>
    <mergeCell ref="W11:X11"/>
    <mergeCell ref="W9:X9"/>
    <mergeCell ref="S10:T10"/>
    <mergeCell ref="U10:V10"/>
    <mergeCell ref="W10:X10"/>
    <mergeCell ref="W8:X8"/>
    <mergeCell ref="O9:P9"/>
    <mergeCell ref="O8:P8"/>
    <mergeCell ref="Q8:R8"/>
    <mergeCell ref="S8:T8"/>
    <mergeCell ref="Q9:R9"/>
    <mergeCell ref="S9:T9"/>
    <mergeCell ref="U9:V9"/>
    <mergeCell ref="S12:T12"/>
    <mergeCell ref="U12:V12"/>
    <mergeCell ref="A1:B1"/>
    <mergeCell ref="M2:X2"/>
    <mergeCell ref="W12:X12"/>
    <mergeCell ref="O10:P10"/>
    <mergeCell ref="Q10:R10"/>
    <mergeCell ref="M12:N12"/>
    <mergeCell ref="K10:L10"/>
    <mergeCell ref="M10:N10"/>
    <mergeCell ref="O12:P12"/>
    <mergeCell ref="Q12:R12"/>
    <mergeCell ref="M11:N11"/>
    <mergeCell ref="U8:V8"/>
    <mergeCell ref="O11:P11"/>
    <mergeCell ref="Q11:R11"/>
    <mergeCell ref="W13:X13"/>
    <mergeCell ref="M13:N13"/>
    <mergeCell ref="O13:P13"/>
    <mergeCell ref="Q13:R13"/>
    <mergeCell ref="S13:T13"/>
    <mergeCell ref="U13:V13"/>
    <mergeCell ref="C13:D13"/>
    <mergeCell ref="E13:F13"/>
    <mergeCell ref="G13:H13"/>
    <mergeCell ref="I13:J13"/>
    <mergeCell ref="K13:L13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12" max="1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view="pageBreakPreview" zoomScale="85" zoomScaleNormal="70" zoomScaleSheetLayoutView="85" workbookViewId="0">
      <selection activeCell="F11" sqref="F11"/>
    </sheetView>
  </sheetViews>
  <sheetFormatPr defaultColWidth="9.140625" defaultRowHeight="12"/>
  <cols>
    <col min="1" max="1" width="10" style="6" customWidth="1"/>
    <col min="2" max="3" width="12.7109375" style="5" customWidth="1"/>
    <col min="4" max="4" width="10.7109375" style="5" customWidth="1"/>
    <col min="5" max="7" width="11.7109375" style="5" customWidth="1"/>
    <col min="8" max="8" width="17.7109375" style="5" customWidth="1"/>
    <col min="9" max="9" width="10.7109375" style="5" customWidth="1"/>
    <col min="10" max="11" width="11.7109375" style="5" customWidth="1"/>
    <col min="12" max="12" width="13.7109375" style="6" customWidth="1"/>
    <col min="13" max="18" width="13.7109375" style="5" customWidth="1"/>
    <col min="19" max="19" width="17.7109375" style="5" customWidth="1"/>
    <col min="20" max="20" width="17.7109375" style="6" customWidth="1"/>
    <col min="21" max="21" width="9.5703125" style="5" customWidth="1"/>
    <col min="22" max="16384" width="9.140625" style="5"/>
  </cols>
  <sheetData>
    <row r="1" spans="1:21" ht="24.95" customHeight="1">
      <c r="A1" s="685" t="s">
        <v>211</v>
      </c>
      <c r="B1" s="685"/>
    </row>
    <row r="2" spans="1:21" s="31" customFormat="1" ht="24.95" customHeight="1">
      <c r="A2" s="702" t="s">
        <v>194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690" t="s">
        <v>407</v>
      </c>
      <c r="M2" s="690"/>
      <c r="N2" s="690"/>
      <c r="O2" s="690"/>
      <c r="P2" s="690"/>
      <c r="Q2" s="690"/>
      <c r="R2" s="690"/>
      <c r="S2" s="690"/>
      <c r="T2" s="690"/>
      <c r="U2" s="117"/>
    </row>
    <row r="3" spans="1:21" ht="18.75">
      <c r="A3" s="20"/>
      <c r="B3" s="14"/>
      <c r="C3" s="14"/>
      <c r="D3" s="14"/>
      <c r="E3" s="14"/>
      <c r="F3" s="14"/>
      <c r="G3" s="14"/>
      <c r="H3" s="14"/>
      <c r="I3" s="14"/>
      <c r="J3" s="20"/>
      <c r="K3" s="14"/>
      <c r="L3" s="20"/>
      <c r="M3" s="14"/>
      <c r="N3" s="14"/>
      <c r="O3" s="14"/>
      <c r="P3" s="14"/>
      <c r="Q3" s="14"/>
      <c r="R3" s="14"/>
      <c r="S3" s="14"/>
      <c r="T3" s="20"/>
      <c r="U3" s="14"/>
    </row>
    <row r="4" spans="1:21" ht="12.75" thickBot="1">
      <c r="A4" s="78" t="s">
        <v>348</v>
      </c>
      <c r="B4" s="15"/>
      <c r="C4" s="15"/>
      <c r="D4" s="15"/>
      <c r="E4" s="15"/>
      <c r="F4" s="15"/>
      <c r="G4" s="15"/>
      <c r="H4" s="15"/>
      <c r="I4" s="15"/>
      <c r="J4" s="21"/>
      <c r="K4" s="15"/>
      <c r="L4" s="21"/>
      <c r="M4" s="15"/>
      <c r="N4" s="15"/>
      <c r="O4" s="15"/>
      <c r="P4" s="15"/>
      <c r="Q4" s="15"/>
      <c r="R4" s="15"/>
      <c r="S4" s="15"/>
      <c r="T4" s="21" t="s">
        <v>349</v>
      </c>
    </row>
    <row r="5" spans="1:21" s="23" customFormat="1" ht="18.75" customHeight="1">
      <c r="A5" s="141" t="s">
        <v>350</v>
      </c>
      <c r="B5" s="407" t="s">
        <v>378</v>
      </c>
      <c r="C5" s="407" t="s">
        <v>379</v>
      </c>
      <c r="D5" s="686" t="s">
        <v>385</v>
      </c>
      <c r="E5" s="756"/>
      <c r="F5" s="756"/>
      <c r="G5" s="757"/>
      <c r="H5" s="140" t="s">
        <v>361</v>
      </c>
      <c r="I5" s="686" t="s">
        <v>380</v>
      </c>
      <c r="J5" s="687"/>
      <c r="K5" s="687"/>
      <c r="L5" s="687" t="s">
        <v>368</v>
      </c>
      <c r="M5" s="687"/>
      <c r="N5" s="753"/>
      <c r="O5" s="686" t="s">
        <v>381</v>
      </c>
      <c r="P5" s="687"/>
      <c r="Q5" s="687"/>
      <c r="R5" s="753"/>
      <c r="S5" s="407" t="s">
        <v>372</v>
      </c>
      <c r="T5" s="140" t="s">
        <v>375</v>
      </c>
      <c r="U5" s="22"/>
    </row>
    <row r="6" spans="1:21" s="23" customFormat="1" ht="18.75" customHeight="1">
      <c r="A6" s="178"/>
      <c r="B6" s="408"/>
      <c r="C6" s="408" t="s">
        <v>352</v>
      </c>
      <c r="D6" s="408"/>
      <c r="E6" s="409" t="s">
        <v>359</v>
      </c>
      <c r="F6" s="409" t="s">
        <v>358</v>
      </c>
      <c r="G6" s="409" t="s">
        <v>357</v>
      </c>
      <c r="H6" s="410" t="s">
        <v>362</v>
      </c>
      <c r="I6" s="408"/>
      <c r="J6" s="409" t="s">
        <v>366</v>
      </c>
      <c r="K6" s="411" t="s">
        <v>367</v>
      </c>
      <c r="L6" s="412"/>
      <c r="M6" s="409" t="s">
        <v>366</v>
      </c>
      <c r="N6" s="411" t="s">
        <v>367</v>
      </c>
      <c r="O6" s="408"/>
      <c r="P6" s="413" t="s">
        <v>382</v>
      </c>
      <c r="Q6" s="413" t="s">
        <v>383</v>
      </c>
      <c r="R6" s="413" t="s">
        <v>384</v>
      </c>
      <c r="S6" s="144" t="s">
        <v>373</v>
      </c>
      <c r="T6" s="410" t="s">
        <v>376</v>
      </c>
      <c r="U6" s="22"/>
    </row>
    <row r="7" spans="1:21" s="23" customFormat="1" ht="18.75" customHeight="1">
      <c r="A7" s="169" t="s">
        <v>351</v>
      </c>
      <c r="B7" s="414" t="s">
        <v>67</v>
      </c>
      <c r="C7" s="406" t="s">
        <v>353</v>
      </c>
      <c r="D7" s="414"/>
      <c r="E7" s="146" t="s">
        <v>354</v>
      </c>
      <c r="F7" s="146" t="s">
        <v>355</v>
      </c>
      <c r="G7" s="146" t="s">
        <v>356</v>
      </c>
      <c r="H7" s="168" t="s">
        <v>363</v>
      </c>
      <c r="I7" s="146"/>
      <c r="J7" s="146" t="s">
        <v>364</v>
      </c>
      <c r="K7" s="145" t="s">
        <v>365</v>
      </c>
      <c r="L7" s="167"/>
      <c r="M7" s="146" t="s">
        <v>364</v>
      </c>
      <c r="N7" s="145" t="s">
        <v>365</v>
      </c>
      <c r="O7" s="146"/>
      <c r="P7" s="415" t="s">
        <v>369</v>
      </c>
      <c r="Q7" s="415" t="s">
        <v>370</v>
      </c>
      <c r="R7" s="415" t="s">
        <v>371</v>
      </c>
      <c r="S7" s="146" t="s">
        <v>374</v>
      </c>
      <c r="T7" s="168" t="s">
        <v>377</v>
      </c>
      <c r="U7" s="22"/>
    </row>
    <row r="8" spans="1:21" s="25" customFormat="1" ht="20.100000000000001" customHeight="1">
      <c r="A8" s="361">
        <v>2016</v>
      </c>
      <c r="B8" s="417">
        <v>22711</v>
      </c>
      <c r="C8" s="417">
        <v>7602</v>
      </c>
      <c r="D8" s="417">
        <v>4343</v>
      </c>
      <c r="E8" s="417">
        <v>1323</v>
      </c>
      <c r="F8" s="417">
        <v>1895</v>
      </c>
      <c r="G8" s="417">
        <v>1125</v>
      </c>
      <c r="H8" s="417">
        <v>2002</v>
      </c>
      <c r="I8" s="417">
        <v>1795</v>
      </c>
      <c r="J8" s="417">
        <v>641</v>
      </c>
      <c r="K8" s="417">
        <v>1154</v>
      </c>
      <c r="L8" s="417">
        <v>2585</v>
      </c>
      <c r="M8" s="417">
        <v>2015</v>
      </c>
      <c r="N8" s="417">
        <v>570</v>
      </c>
      <c r="O8" s="417">
        <v>908</v>
      </c>
      <c r="P8" s="417">
        <v>59</v>
      </c>
      <c r="Q8" s="417">
        <v>503</v>
      </c>
      <c r="R8" s="417">
        <v>346</v>
      </c>
      <c r="S8" s="417">
        <v>1767</v>
      </c>
      <c r="T8" s="417">
        <v>1695</v>
      </c>
      <c r="U8" s="24"/>
    </row>
    <row r="9" spans="1:21" s="25" customFormat="1" ht="20.100000000000001" customHeight="1">
      <c r="A9" s="361">
        <v>2017</v>
      </c>
      <c r="B9" s="417">
        <v>24782</v>
      </c>
      <c r="C9" s="417">
        <v>7917</v>
      </c>
      <c r="D9" s="417">
        <v>4887</v>
      </c>
      <c r="E9" s="417">
        <v>1411</v>
      </c>
      <c r="F9" s="417">
        <v>2128</v>
      </c>
      <c r="G9" s="417">
        <v>1348</v>
      </c>
      <c r="H9" s="417">
        <v>2575</v>
      </c>
      <c r="I9" s="417">
        <v>1860</v>
      </c>
      <c r="J9" s="417">
        <v>777</v>
      </c>
      <c r="K9" s="417">
        <v>1083</v>
      </c>
      <c r="L9" s="417">
        <v>2988</v>
      </c>
      <c r="M9" s="417">
        <v>1765</v>
      </c>
      <c r="N9" s="417">
        <v>1223</v>
      </c>
      <c r="O9" s="417">
        <v>958</v>
      </c>
      <c r="P9" s="417">
        <v>80</v>
      </c>
      <c r="Q9" s="417">
        <v>538</v>
      </c>
      <c r="R9" s="417">
        <v>340</v>
      </c>
      <c r="S9" s="417">
        <v>1912</v>
      </c>
      <c r="T9" s="417">
        <v>1671</v>
      </c>
      <c r="U9" s="24"/>
    </row>
    <row r="10" spans="1:21" s="26" customFormat="1" ht="20.100000000000001" customHeight="1">
      <c r="A10" s="361">
        <v>2018</v>
      </c>
      <c r="B10" s="418">
        <v>24213</v>
      </c>
      <c r="C10" s="418">
        <v>7600</v>
      </c>
      <c r="D10" s="418">
        <v>4765</v>
      </c>
      <c r="E10" s="418">
        <v>1354</v>
      </c>
      <c r="F10" s="418">
        <v>2095</v>
      </c>
      <c r="G10" s="418">
        <v>1316</v>
      </c>
      <c r="H10" s="418">
        <v>2453</v>
      </c>
      <c r="I10" s="418">
        <v>1856</v>
      </c>
      <c r="J10" s="418">
        <v>761</v>
      </c>
      <c r="K10" s="418">
        <v>1095</v>
      </c>
      <c r="L10" s="418">
        <v>3007</v>
      </c>
      <c r="M10" s="418">
        <v>1760</v>
      </c>
      <c r="N10" s="418">
        <v>1247</v>
      </c>
      <c r="O10" s="418">
        <v>938</v>
      </c>
      <c r="P10" s="418">
        <v>77</v>
      </c>
      <c r="Q10" s="418">
        <v>505</v>
      </c>
      <c r="R10" s="418">
        <v>356</v>
      </c>
      <c r="S10" s="418">
        <v>1817</v>
      </c>
      <c r="T10" s="418">
        <v>1777</v>
      </c>
    </row>
    <row r="11" spans="1:21" s="29" customFormat="1" ht="20.100000000000001" customHeight="1">
      <c r="A11" s="361">
        <v>2019</v>
      </c>
      <c r="B11" s="418">
        <v>24215</v>
      </c>
      <c r="C11" s="418">
        <v>7549</v>
      </c>
      <c r="D11" s="418">
        <v>4777</v>
      </c>
      <c r="E11" s="418">
        <v>1370</v>
      </c>
      <c r="F11" s="418">
        <v>2089</v>
      </c>
      <c r="G11" s="418">
        <v>1318</v>
      </c>
      <c r="H11" s="418">
        <v>2246</v>
      </c>
      <c r="I11" s="418">
        <v>1912</v>
      </c>
      <c r="J11" s="418">
        <v>714</v>
      </c>
      <c r="K11" s="418">
        <v>1198</v>
      </c>
      <c r="L11" s="418">
        <v>2997</v>
      </c>
      <c r="M11" s="418">
        <v>1809</v>
      </c>
      <c r="N11" s="418">
        <v>1188</v>
      </c>
      <c r="O11" s="418">
        <v>938</v>
      </c>
      <c r="P11" s="418">
        <v>66</v>
      </c>
      <c r="Q11" s="418">
        <v>489</v>
      </c>
      <c r="R11" s="418">
        <v>383</v>
      </c>
      <c r="S11" s="418">
        <v>1800</v>
      </c>
      <c r="T11" s="418">
        <v>1996</v>
      </c>
    </row>
    <row r="12" spans="1:21" s="29" customFormat="1" ht="20.100000000000001" customHeight="1">
      <c r="A12" s="361">
        <v>2020</v>
      </c>
      <c r="B12" s="418">
        <v>23307</v>
      </c>
      <c r="C12" s="418">
        <v>7375</v>
      </c>
      <c r="D12" s="418">
        <v>4985</v>
      </c>
      <c r="E12" s="418">
        <v>1438</v>
      </c>
      <c r="F12" s="418">
        <v>2164</v>
      </c>
      <c r="G12" s="418">
        <v>1293</v>
      </c>
      <c r="H12" s="418">
        <v>1982</v>
      </c>
      <c r="I12" s="418">
        <v>1620</v>
      </c>
      <c r="J12" s="418">
        <v>523</v>
      </c>
      <c r="K12" s="418">
        <v>1097</v>
      </c>
      <c r="L12" s="418">
        <v>2924</v>
      </c>
      <c r="M12" s="418">
        <v>1736</v>
      </c>
      <c r="N12" s="418">
        <v>1188</v>
      </c>
      <c r="O12" s="418">
        <v>921</v>
      </c>
      <c r="P12" s="418">
        <v>84</v>
      </c>
      <c r="Q12" s="418">
        <v>441</v>
      </c>
      <c r="R12" s="418">
        <v>396</v>
      </c>
      <c r="S12" s="418">
        <v>1826</v>
      </c>
      <c r="T12" s="418">
        <v>1764</v>
      </c>
    </row>
    <row r="13" spans="1:21" s="29" customFormat="1" ht="30" customHeight="1">
      <c r="A13" s="426">
        <v>2021</v>
      </c>
      <c r="B13" s="420">
        <v>23517</v>
      </c>
      <c r="C13" s="421">
        <v>7170</v>
      </c>
      <c r="D13" s="421">
        <v>4957</v>
      </c>
      <c r="E13" s="421">
        <v>1425</v>
      </c>
      <c r="F13" s="421">
        <v>2226</v>
      </c>
      <c r="G13" s="421">
        <v>1306</v>
      </c>
      <c r="H13" s="421">
        <v>2079</v>
      </c>
      <c r="I13" s="421">
        <v>1647</v>
      </c>
      <c r="J13" s="421">
        <v>1149</v>
      </c>
      <c r="K13" s="421">
        <v>498</v>
      </c>
      <c r="L13" s="421">
        <v>2975</v>
      </c>
      <c r="M13" s="421">
        <v>1134</v>
      </c>
      <c r="N13" s="421">
        <v>1841</v>
      </c>
      <c r="O13" s="421">
        <v>906</v>
      </c>
      <c r="P13" s="421">
        <v>76</v>
      </c>
      <c r="Q13" s="421">
        <v>419</v>
      </c>
      <c r="R13" s="421">
        <v>411</v>
      </c>
      <c r="S13" s="421">
        <v>1755</v>
      </c>
      <c r="T13" s="421">
        <v>2028</v>
      </c>
      <c r="U13" s="122"/>
    </row>
    <row r="14" spans="1:21" s="7" customFormat="1" ht="20.100000000000001" customHeight="1">
      <c r="A14" s="422" t="s">
        <v>386</v>
      </c>
      <c r="B14" s="419">
        <v>1356</v>
      </c>
      <c r="C14" s="416">
        <v>390</v>
      </c>
      <c r="D14" s="416">
        <v>357</v>
      </c>
      <c r="E14" s="416">
        <v>85</v>
      </c>
      <c r="F14" s="416">
        <v>207</v>
      </c>
      <c r="G14" s="416">
        <v>65</v>
      </c>
      <c r="H14" s="416">
        <v>11</v>
      </c>
      <c r="I14" s="416">
        <v>60</v>
      </c>
      <c r="J14" s="416">
        <v>43</v>
      </c>
      <c r="K14" s="416">
        <v>17</v>
      </c>
      <c r="L14" s="416">
        <v>435</v>
      </c>
      <c r="M14" s="416">
        <v>288</v>
      </c>
      <c r="N14" s="416">
        <v>147</v>
      </c>
      <c r="O14" s="416">
        <v>25</v>
      </c>
      <c r="P14" s="416">
        <v>10</v>
      </c>
      <c r="Q14" s="416">
        <v>4</v>
      </c>
      <c r="R14" s="416">
        <v>11</v>
      </c>
      <c r="S14" s="416">
        <v>26</v>
      </c>
      <c r="T14" s="416">
        <v>52</v>
      </c>
    </row>
    <row r="15" spans="1:21" s="7" customFormat="1" ht="20.100000000000001" customHeight="1">
      <c r="A15" s="422" t="s">
        <v>387</v>
      </c>
      <c r="B15" s="419">
        <v>1228</v>
      </c>
      <c r="C15" s="416">
        <v>370</v>
      </c>
      <c r="D15" s="416">
        <v>357</v>
      </c>
      <c r="E15" s="416">
        <v>92</v>
      </c>
      <c r="F15" s="416">
        <v>170</v>
      </c>
      <c r="G15" s="416">
        <v>95</v>
      </c>
      <c r="H15" s="416">
        <v>81</v>
      </c>
      <c r="I15" s="416">
        <v>57</v>
      </c>
      <c r="J15" s="416">
        <v>49</v>
      </c>
      <c r="K15" s="416">
        <v>8</v>
      </c>
      <c r="L15" s="416">
        <v>139</v>
      </c>
      <c r="M15" s="416">
        <v>134</v>
      </c>
      <c r="N15" s="416">
        <v>5</v>
      </c>
      <c r="O15" s="416">
        <v>39</v>
      </c>
      <c r="P15" s="416">
        <v>1</v>
      </c>
      <c r="Q15" s="416">
        <v>11</v>
      </c>
      <c r="R15" s="416">
        <v>27</v>
      </c>
      <c r="S15" s="416">
        <v>94</v>
      </c>
      <c r="T15" s="416">
        <v>91</v>
      </c>
    </row>
    <row r="16" spans="1:21" s="7" customFormat="1" ht="20.100000000000001" customHeight="1">
      <c r="A16" s="422" t="s">
        <v>388</v>
      </c>
      <c r="B16" s="419">
        <v>2003</v>
      </c>
      <c r="C16" s="416">
        <v>579</v>
      </c>
      <c r="D16" s="416">
        <v>432</v>
      </c>
      <c r="E16" s="416">
        <v>12</v>
      </c>
      <c r="F16" s="416">
        <v>238</v>
      </c>
      <c r="G16" s="416">
        <v>182</v>
      </c>
      <c r="H16" s="416">
        <v>267</v>
      </c>
      <c r="I16" s="416">
        <v>116</v>
      </c>
      <c r="J16" s="416">
        <v>100</v>
      </c>
      <c r="K16" s="416">
        <v>16</v>
      </c>
      <c r="L16" s="416">
        <v>270</v>
      </c>
      <c r="M16" s="416">
        <v>36</v>
      </c>
      <c r="N16" s="416">
        <v>234</v>
      </c>
      <c r="O16" s="416">
        <v>70</v>
      </c>
      <c r="P16" s="416">
        <v>0</v>
      </c>
      <c r="Q16" s="416">
        <v>50</v>
      </c>
      <c r="R16" s="416">
        <v>20</v>
      </c>
      <c r="S16" s="416">
        <v>157</v>
      </c>
      <c r="T16" s="416">
        <v>112</v>
      </c>
    </row>
    <row r="17" spans="1:20" s="7" customFormat="1" ht="20.100000000000001" customHeight="1">
      <c r="A17" s="422" t="s">
        <v>389</v>
      </c>
      <c r="B17" s="419">
        <v>1362</v>
      </c>
      <c r="C17" s="416">
        <v>382</v>
      </c>
      <c r="D17" s="416">
        <v>300</v>
      </c>
      <c r="E17" s="416">
        <v>47</v>
      </c>
      <c r="F17" s="416">
        <v>132</v>
      </c>
      <c r="G17" s="416">
        <v>121</v>
      </c>
      <c r="H17" s="416">
        <v>26</v>
      </c>
      <c r="I17" s="416">
        <v>136</v>
      </c>
      <c r="J17" s="416">
        <v>86</v>
      </c>
      <c r="K17" s="416">
        <v>50</v>
      </c>
      <c r="L17" s="416">
        <v>113</v>
      </c>
      <c r="M17" s="416">
        <v>19</v>
      </c>
      <c r="N17" s="416">
        <v>94</v>
      </c>
      <c r="O17" s="416">
        <v>76</v>
      </c>
      <c r="P17" s="416">
        <v>3</v>
      </c>
      <c r="Q17" s="416">
        <v>35</v>
      </c>
      <c r="R17" s="416">
        <v>38</v>
      </c>
      <c r="S17" s="416">
        <v>129</v>
      </c>
      <c r="T17" s="416">
        <v>200</v>
      </c>
    </row>
    <row r="18" spans="1:20" s="7" customFormat="1" ht="20.100000000000001" customHeight="1">
      <c r="A18" s="422" t="s">
        <v>390</v>
      </c>
      <c r="B18" s="419">
        <v>1622</v>
      </c>
      <c r="C18" s="416">
        <v>520</v>
      </c>
      <c r="D18" s="416">
        <v>351</v>
      </c>
      <c r="E18" s="416">
        <v>43</v>
      </c>
      <c r="F18" s="416">
        <v>153</v>
      </c>
      <c r="G18" s="416">
        <v>155</v>
      </c>
      <c r="H18" s="416">
        <v>22</v>
      </c>
      <c r="I18" s="416">
        <v>133</v>
      </c>
      <c r="J18" s="416">
        <v>93</v>
      </c>
      <c r="K18" s="416">
        <v>40</v>
      </c>
      <c r="L18" s="416">
        <v>104</v>
      </c>
      <c r="M18" s="416">
        <v>7</v>
      </c>
      <c r="N18" s="416">
        <v>97</v>
      </c>
      <c r="O18" s="416">
        <v>81</v>
      </c>
      <c r="P18" s="416">
        <v>2</v>
      </c>
      <c r="Q18" s="416">
        <v>30</v>
      </c>
      <c r="R18" s="416">
        <v>49</v>
      </c>
      <c r="S18" s="416">
        <v>191</v>
      </c>
      <c r="T18" s="416">
        <v>220</v>
      </c>
    </row>
    <row r="19" spans="1:20" s="7" customFormat="1" ht="20.100000000000001" customHeight="1">
      <c r="A19" s="422" t="s">
        <v>391</v>
      </c>
      <c r="B19" s="419">
        <v>1725</v>
      </c>
      <c r="C19" s="416">
        <v>459</v>
      </c>
      <c r="D19" s="416">
        <v>325</v>
      </c>
      <c r="E19" s="416">
        <v>44</v>
      </c>
      <c r="F19" s="416">
        <v>158</v>
      </c>
      <c r="G19" s="416">
        <v>123</v>
      </c>
      <c r="H19" s="416">
        <v>42</v>
      </c>
      <c r="I19" s="416">
        <v>191</v>
      </c>
      <c r="J19" s="416">
        <v>145</v>
      </c>
      <c r="K19" s="416">
        <v>46</v>
      </c>
      <c r="L19" s="416">
        <v>133</v>
      </c>
      <c r="M19" s="416">
        <v>13</v>
      </c>
      <c r="N19" s="416">
        <v>120</v>
      </c>
      <c r="O19" s="416">
        <v>84</v>
      </c>
      <c r="P19" s="416">
        <v>0</v>
      </c>
      <c r="Q19" s="416">
        <v>18</v>
      </c>
      <c r="R19" s="416">
        <v>66</v>
      </c>
      <c r="S19" s="416">
        <v>175</v>
      </c>
      <c r="T19" s="416">
        <v>316</v>
      </c>
    </row>
    <row r="20" spans="1:20" s="7" customFormat="1" ht="20.100000000000001" customHeight="1">
      <c r="A20" s="422" t="s">
        <v>392</v>
      </c>
      <c r="B20" s="419">
        <v>1941</v>
      </c>
      <c r="C20" s="416">
        <v>473</v>
      </c>
      <c r="D20" s="416">
        <v>485</v>
      </c>
      <c r="E20" s="416">
        <v>162</v>
      </c>
      <c r="F20" s="416">
        <v>198</v>
      </c>
      <c r="G20" s="416">
        <v>125</v>
      </c>
      <c r="H20" s="416">
        <v>78</v>
      </c>
      <c r="I20" s="416">
        <v>192</v>
      </c>
      <c r="J20" s="416">
        <v>169</v>
      </c>
      <c r="K20" s="416">
        <v>23</v>
      </c>
      <c r="L20" s="416">
        <v>141</v>
      </c>
      <c r="M20" s="416">
        <v>7</v>
      </c>
      <c r="N20" s="416">
        <v>134</v>
      </c>
      <c r="O20" s="416">
        <v>121</v>
      </c>
      <c r="P20" s="416">
        <v>0</v>
      </c>
      <c r="Q20" s="416">
        <v>70</v>
      </c>
      <c r="R20" s="416">
        <v>51</v>
      </c>
      <c r="S20" s="416">
        <v>335</v>
      </c>
      <c r="T20" s="416">
        <v>116</v>
      </c>
    </row>
    <row r="21" spans="1:20" s="7" customFormat="1" ht="20.100000000000001" customHeight="1">
      <c r="A21" s="422" t="s">
        <v>393</v>
      </c>
      <c r="B21" s="419">
        <v>955</v>
      </c>
      <c r="C21" s="416">
        <v>369</v>
      </c>
      <c r="D21" s="416">
        <v>231</v>
      </c>
      <c r="E21" s="416">
        <v>28</v>
      </c>
      <c r="F21" s="416">
        <v>107</v>
      </c>
      <c r="G21" s="416">
        <v>96</v>
      </c>
      <c r="H21" s="416">
        <v>17</v>
      </c>
      <c r="I21" s="416">
        <v>77</v>
      </c>
      <c r="J21" s="416">
        <v>28</v>
      </c>
      <c r="K21" s="416">
        <v>49</v>
      </c>
      <c r="L21" s="416">
        <v>62</v>
      </c>
      <c r="M21" s="416">
        <v>10</v>
      </c>
      <c r="N21" s="416">
        <v>52</v>
      </c>
      <c r="O21" s="416">
        <v>56</v>
      </c>
      <c r="P21" s="416">
        <v>6</v>
      </c>
      <c r="Q21" s="416">
        <v>20</v>
      </c>
      <c r="R21" s="416">
        <v>30</v>
      </c>
      <c r="S21" s="416">
        <v>115</v>
      </c>
      <c r="T21" s="416">
        <v>28</v>
      </c>
    </row>
    <row r="22" spans="1:20" s="7" customFormat="1" ht="20.100000000000001" customHeight="1">
      <c r="A22" s="422" t="s">
        <v>394</v>
      </c>
      <c r="B22" s="419">
        <v>2118</v>
      </c>
      <c r="C22" s="416">
        <v>727</v>
      </c>
      <c r="D22" s="416">
        <v>336</v>
      </c>
      <c r="E22" s="416">
        <v>164</v>
      </c>
      <c r="F22" s="416">
        <v>115</v>
      </c>
      <c r="G22" s="416">
        <v>57</v>
      </c>
      <c r="H22" s="416">
        <v>139</v>
      </c>
      <c r="I22" s="416">
        <v>177</v>
      </c>
      <c r="J22" s="416">
        <v>60</v>
      </c>
      <c r="K22" s="416">
        <v>117</v>
      </c>
      <c r="L22" s="416">
        <v>273</v>
      </c>
      <c r="M22" s="416">
        <v>257</v>
      </c>
      <c r="N22" s="416">
        <v>16</v>
      </c>
      <c r="O22" s="416">
        <v>84</v>
      </c>
      <c r="P22" s="416">
        <v>27</v>
      </c>
      <c r="Q22" s="416">
        <v>40</v>
      </c>
      <c r="R22" s="416">
        <v>17</v>
      </c>
      <c r="S22" s="416">
        <v>117</v>
      </c>
      <c r="T22" s="416">
        <v>265</v>
      </c>
    </row>
    <row r="23" spans="1:20" s="7" customFormat="1" ht="20.100000000000001" customHeight="1">
      <c r="A23" s="422" t="s">
        <v>395</v>
      </c>
      <c r="B23" s="419">
        <v>2435</v>
      </c>
      <c r="C23" s="416">
        <v>857</v>
      </c>
      <c r="D23" s="416">
        <v>348</v>
      </c>
      <c r="E23" s="416">
        <v>274</v>
      </c>
      <c r="F23" s="416">
        <v>50</v>
      </c>
      <c r="G23" s="416">
        <v>24</v>
      </c>
      <c r="H23" s="416">
        <v>584</v>
      </c>
      <c r="I23" s="416">
        <v>81</v>
      </c>
      <c r="J23" s="416">
        <v>71</v>
      </c>
      <c r="K23" s="416">
        <v>10</v>
      </c>
      <c r="L23" s="416">
        <v>305</v>
      </c>
      <c r="M23" s="416">
        <v>140</v>
      </c>
      <c r="N23" s="416">
        <v>165</v>
      </c>
      <c r="O23" s="416">
        <v>49</v>
      </c>
      <c r="P23" s="416">
        <v>0</v>
      </c>
      <c r="Q23" s="416">
        <v>29</v>
      </c>
      <c r="R23" s="416">
        <v>20</v>
      </c>
      <c r="S23" s="416">
        <v>65</v>
      </c>
      <c r="T23" s="416">
        <v>146</v>
      </c>
    </row>
    <row r="24" spans="1:20" s="7" customFormat="1" ht="20.100000000000001" customHeight="1">
      <c r="A24" s="422" t="s">
        <v>396</v>
      </c>
      <c r="B24" s="419">
        <v>1045</v>
      </c>
      <c r="C24" s="416">
        <v>376</v>
      </c>
      <c r="D24" s="416">
        <v>274</v>
      </c>
      <c r="E24" s="416">
        <v>135</v>
      </c>
      <c r="F24" s="416">
        <v>114</v>
      </c>
      <c r="G24" s="416">
        <v>25</v>
      </c>
      <c r="H24" s="416">
        <v>91</v>
      </c>
      <c r="I24" s="416">
        <v>58</v>
      </c>
      <c r="J24" s="416">
        <v>54</v>
      </c>
      <c r="K24" s="416">
        <v>4</v>
      </c>
      <c r="L24" s="416">
        <v>138</v>
      </c>
      <c r="M24" s="416">
        <v>10</v>
      </c>
      <c r="N24" s="416">
        <v>128</v>
      </c>
      <c r="O24" s="416">
        <v>26</v>
      </c>
      <c r="P24" s="416">
        <v>2</v>
      </c>
      <c r="Q24" s="416">
        <v>16</v>
      </c>
      <c r="R24" s="416">
        <v>8</v>
      </c>
      <c r="S24" s="416">
        <v>43</v>
      </c>
      <c r="T24" s="416">
        <v>39</v>
      </c>
    </row>
    <row r="25" spans="1:20" s="7" customFormat="1" ht="20.100000000000001" customHeight="1">
      <c r="A25" s="422" t="s">
        <v>397</v>
      </c>
      <c r="B25" s="419">
        <v>831</v>
      </c>
      <c r="C25" s="416">
        <v>313</v>
      </c>
      <c r="D25" s="416">
        <v>155</v>
      </c>
      <c r="E25" s="416">
        <v>25</v>
      </c>
      <c r="F25" s="416">
        <v>86</v>
      </c>
      <c r="G25" s="416">
        <v>44</v>
      </c>
      <c r="H25" s="416">
        <v>10</v>
      </c>
      <c r="I25" s="416">
        <v>96</v>
      </c>
      <c r="J25" s="416">
        <v>58</v>
      </c>
      <c r="K25" s="416">
        <v>38</v>
      </c>
      <c r="L25" s="416">
        <v>51</v>
      </c>
      <c r="M25" s="416">
        <v>2</v>
      </c>
      <c r="N25" s="416">
        <v>49</v>
      </c>
      <c r="O25" s="416">
        <v>36</v>
      </c>
      <c r="P25" s="416">
        <v>1</v>
      </c>
      <c r="Q25" s="416">
        <v>19</v>
      </c>
      <c r="R25" s="416">
        <v>16</v>
      </c>
      <c r="S25" s="416">
        <v>20</v>
      </c>
      <c r="T25" s="416">
        <v>150</v>
      </c>
    </row>
    <row r="26" spans="1:20" s="7" customFormat="1" ht="20.100000000000001" customHeight="1">
      <c r="A26" s="422" t="s">
        <v>398</v>
      </c>
      <c r="B26" s="419">
        <v>1903</v>
      </c>
      <c r="C26" s="416">
        <v>595</v>
      </c>
      <c r="D26" s="416">
        <v>457</v>
      </c>
      <c r="E26" s="416">
        <v>152</v>
      </c>
      <c r="F26" s="416">
        <v>225</v>
      </c>
      <c r="G26" s="416">
        <v>80</v>
      </c>
      <c r="H26" s="416">
        <v>305</v>
      </c>
      <c r="I26" s="416">
        <v>107</v>
      </c>
      <c r="J26" s="416">
        <v>70</v>
      </c>
      <c r="K26" s="416">
        <v>37</v>
      </c>
      <c r="L26" s="416">
        <v>249</v>
      </c>
      <c r="M26" s="416">
        <v>14</v>
      </c>
      <c r="N26" s="416">
        <v>235</v>
      </c>
      <c r="O26" s="416">
        <v>60</v>
      </c>
      <c r="P26" s="416">
        <v>20</v>
      </c>
      <c r="Q26" s="416">
        <v>7</v>
      </c>
      <c r="R26" s="416">
        <v>33</v>
      </c>
      <c r="S26" s="416">
        <v>90</v>
      </c>
      <c r="T26" s="416">
        <v>40</v>
      </c>
    </row>
    <row r="27" spans="1:20" s="7" customFormat="1" ht="20.100000000000001" customHeight="1">
      <c r="A27" s="422" t="s">
        <v>399</v>
      </c>
      <c r="B27" s="419">
        <v>173</v>
      </c>
      <c r="C27" s="416">
        <v>38</v>
      </c>
      <c r="D27" s="416">
        <v>27</v>
      </c>
      <c r="E27" s="416">
        <v>7</v>
      </c>
      <c r="F27" s="416">
        <v>16</v>
      </c>
      <c r="G27" s="416">
        <v>4</v>
      </c>
      <c r="H27" s="416">
        <v>26</v>
      </c>
      <c r="I27" s="416">
        <v>7</v>
      </c>
      <c r="J27" s="416">
        <v>5</v>
      </c>
      <c r="K27" s="416">
        <v>2</v>
      </c>
      <c r="L27" s="416">
        <v>45</v>
      </c>
      <c r="M27" s="416">
        <v>0</v>
      </c>
      <c r="N27" s="416">
        <v>45</v>
      </c>
      <c r="O27" s="416">
        <v>6</v>
      </c>
      <c r="P27" s="416">
        <v>1</v>
      </c>
      <c r="Q27" s="416">
        <v>2</v>
      </c>
      <c r="R27" s="416">
        <v>3</v>
      </c>
      <c r="S27" s="416">
        <v>7</v>
      </c>
      <c r="T27" s="416">
        <v>17</v>
      </c>
    </row>
    <row r="28" spans="1:20" s="7" customFormat="1" ht="20.100000000000001" customHeight="1">
      <c r="A28" s="422" t="s">
        <v>400</v>
      </c>
      <c r="B28" s="419">
        <v>164</v>
      </c>
      <c r="C28" s="416">
        <v>34</v>
      </c>
      <c r="D28" s="416">
        <v>39</v>
      </c>
      <c r="E28" s="416">
        <v>15</v>
      </c>
      <c r="F28" s="416">
        <v>21</v>
      </c>
      <c r="G28" s="416">
        <v>3</v>
      </c>
      <c r="H28" s="416">
        <v>24</v>
      </c>
      <c r="I28" s="416">
        <v>12</v>
      </c>
      <c r="J28" s="416">
        <v>12</v>
      </c>
      <c r="K28" s="416">
        <v>0</v>
      </c>
      <c r="L28" s="416">
        <v>30</v>
      </c>
      <c r="M28" s="416">
        <v>1</v>
      </c>
      <c r="N28" s="416">
        <v>29</v>
      </c>
      <c r="O28" s="416">
        <v>8</v>
      </c>
      <c r="P28" s="416">
        <v>0</v>
      </c>
      <c r="Q28" s="416">
        <v>8</v>
      </c>
      <c r="R28" s="416">
        <v>0</v>
      </c>
      <c r="S28" s="416">
        <v>8</v>
      </c>
      <c r="T28" s="416">
        <v>9</v>
      </c>
    </row>
    <row r="29" spans="1:20" s="7" customFormat="1" ht="20.100000000000001" customHeight="1">
      <c r="A29" s="422" t="s">
        <v>401</v>
      </c>
      <c r="B29" s="419">
        <v>215</v>
      </c>
      <c r="C29" s="416">
        <v>53</v>
      </c>
      <c r="D29" s="416">
        <v>36</v>
      </c>
      <c r="E29" s="416">
        <v>9</v>
      </c>
      <c r="F29" s="416">
        <v>16</v>
      </c>
      <c r="G29" s="416">
        <v>11</v>
      </c>
      <c r="H29" s="416">
        <v>22</v>
      </c>
      <c r="I29" s="416">
        <v>12</v>
      </c>
      <c r="J29" s="416">
        <v>12</v>
      </c>
      <c r="K29" s="416">
        <v>0</v>
      </c>
      <c r="L29" s="416">
        <v>45</v>
      </c>
      <c r="M29" s="416">
        <v>12</v>
      </c>
      <c r="N29" s="416">
        <v>33</v>
      </c>
      <c r="O29" s="416">
        <v>8</v>
      </c>
      <c r="P29" s="416">
        <v>0</v>
      </c>
      <c r="Q29" s="416">
        <v>5</v>
      </c>
      <c r="R29" s="416">
        <v>3</v>
      </c>
      <c r="S29" s="416">
        <v>9</v>
      </c>
      <c r="T29" s="416">
        <v>30</v>
      </c>
    </row>
    <row r="30" spans="1:20" s="7" customFormat="1" ht="20.100000000000001" customHeight="1">
      <c r="A30" s="422" t="s">
        <v>402</v>
      </c>
      <c r="B30" s="419">
        <v>478</v>
      </c>
      <c r="C30" s="416">
        <v>143</v>
      </c>
      <c r="D30" s="416">
        <v>47</v>
      </c>
      <c r="E30" s="416">
        <v>24</v>
      </c>
      <c r="F30" s="416">
        <v>18</v>
      </c>
      <c r="G30" s="416">
        <v>5</v>
      </c>
      <c r="H30" s="416">
        <v>86</v>
      </c>
      <c r="I30" s="416">
        <v>19</v>
      </c>
      <c r="J30" s="416">
        <v>7</v>
      </c>
      <c r="K30" s="416">
        <v>12</v>
      </c>
      <c r="L30" s="416">
        <v>150</v>
      </c>
      <c r="M30" s="416">
        <v>51</v>
      </c>
      <c r="N30" s="416">
        <v>99</v>
      </c>
      <c r="O30" s="416">
        <v>5</v>
      </c>
      <c r="P30" s="416">
        <v>0</v>
      </c>
      <c r="Q30" s="416">
        <v>3</v>
      </c>
      <c r="R30" s="416">
        <v>2</v>
      </c>
      <c r="S30" s="416">
        <v>16</v>
      </c>
      <c r="T30" s="416">
        <v>12</v>
      </c>
    </row>
    <row r="31" spans="1:20" s="7" customFormat="1" ht="20.100000000000001" customHeight="1">
      <c r="A31" s="422" t="s">
        <v>403</v>
      </c>
      <c r="B31" s="419">
        <v>710</v>
      </c>
      <c r="C31" s="416">
        <v>186</v>
      </c>
      <c r="D31" s="416">
        <v>138</v>
      </c>
      <c r="E31" s="416">
        <v>43</v>
      </c>
      <c r="F31" s="416">
        <v>51</v>
      </c>
      <c r="G31" s="416">
        <v>44</v>
      </c>
      <c r="H31" s="416">
        <v>90</v>
      </c>
      <c r="I31" s="416">
        <v>40</v>
      </c>
      <c r="J31" s="416">
        <v>37</v>
      </c>
      <c r="K31" s="416">
        <v>3</v>
      </c>
      <c r="L31" s="416">
        <v>122</v>
      </c>
      <c r="M31" s="416">
        <v>10</v>
      </c>
      <c r="N31" s="416">
        <v>112</v>
      </c>
      <c r="O31" s="416">
        <v>21</v>
      </c>
      <c r="P31" s="416">
        <v>0</v>
      </c>
      <c r="Q31" s="416">
        <v>11</v>
      </c>
      <c r="R31" s="416">
        <v>10</v>
      </c>
      <c r="S31" s="416">
        <v>61</v>
      </c>
      <c r="T31" s="416">
        <v>52</v>
      </c>
    </row>
    <row r="32" spans="1:20" s="7" customFormat="1" ht="20.100000000000001" customHeight="1">
      <c r="A32" s="422" t="s">
        <v>404</v>
      </c>
      <c r="B32" s="419">
        <v>928</v>
      </c>
      <c r="C32" s="416">
        <v>216</v>
      </c>
      <c r="D32" s="416">
        <v>179</v>
      </c>
      <c r="E32" s="416">
        <v>35</v>
      </c>
      <c r="F32" s="416">
        <v>110</v>
      </c>
      <c r="G32" s="416">
        <v>34</v>
      </c>
      <c r="H32" s="416">
        <v>118</v>
      </c>
      <c r="I32" s="416">
        <v>62</v>
      </c>
      <c r="J32" s="416">
        <v>38</v>
      </c>
      <c r="K32" s="416">
        <v>24</v>
      </c>
      <c r="L32" s="416">
        <v>122</v>
      </c>
      <c r="M32" s="416">
        <v>121</v>
      </c>
      <c r="N32" s="416">
        <v>1</v>
      </c>
      <c r="O32" s="416">
        <v>40</v>
      </c>
      <c r="P32" s="416">
        <v>2</v>
      </c>
      <c r="Q32" s="416">
        <v>35</v>
      </c>
      <c r="R32" s="416">
        <v>3</v>
      </c>
      <c r="S32" s="416">
        <v>86</v>
      </c>
      <c r="T32" s="416">
        <v>105</v>
      </c>
    </row>
    <row r="33" spans="1:20" s="7" customFormat="1" ht="20.100000000000001" customHeight="1">
      <c r="A33" s="423" t="s">
        <v>405</v>
      </c>
      <c r="B33" s="424">
        <v>325</v>
      </c>
      <c r="C33" s="425">
        <v>90</v>
      </c>
      <c r="D33" s="425">
        <v>83</v>
      </c>
      <c r="E33" s="425">
        <v>29</v>
      </c>
      <c r="F33" s="425">
        <v>41</v>
      </c>
      <c r="G33" s="425">
        <v>13</v>
      </c>
      <c r="H33" s="425">
        <v>40</v>
      </c>
      <c r="I33" s="425">
        <v>14</v>
      </c>
      <c r="J33" s="425">
        <v>12</v>
      </c>
      <c r="K33" s="425">
        <v>2</v>
      </c>
      <c r="L33" s="425">
        <v>48</v>
      </c>
      <c r="M33" s="425">
        <v>2</v>
      </c>
      <c r="N33" s="425">
        <v>46</v>
      </c>
      <c r="O33" s="425">
        <v>11</v>
      </c>
      <c r="P33" s="425">
        <v>1</v>
      </c>
      <c r="Q33" s="425">
        <v>6</v>
      </c>
      <c r="R33" s="425">
        <v>4</v>
      </c>
      <c r="S33" s="425">
        <v>11</v>
      </c>
      <c r="T33" s="425">
        <v>28</v>
      </c>
    </row>
    <row r="34" spans="1:20" s="266" customFormat="1" ht="13.5" customHeight="1">
      <c r="A34" s="755" t="s">
        <v>406</v>
      </c>
      <c r="B34" s="755"/>
      <c r="C34" s="755"/>
      <c r="D34" s="755"/>
      <c r="E34" s="755"/>
      <c r="L34" s="754" t="s">
        <v>360</v>
      </c>
      <c r="M34" s="754"/>
      <c r="N34" s="754"/>
      <c r="O34" s="754"/>
      <c r="T34" s="163"/>
    </row>
    <row r="36" spans="1:20">
      <c r="L36" s="5"/>
    </row>
  </sheetData>
  <mergeCells count="9">
    <mergeCell ref="A1:B1"/>
    <mergeCell ref="O5:R5"/>
    <mergeCell ref="L2:T2"/>
    <mergeCell ref="L34:O34"/>
    <mergeCell ref="A34:E34"/>
    <mergeCell ref="A2:K2"/>
    <mergeCell ref="D5:G5"/>
    <mergeCell ref="I5:K5"/>
    <mergeCell ref="L5:N5"/>
  </mergeCells>
  <phoneticPr fontId="5" type="noConversion"/>
  <pageMargins left="0.39370078740157483" right="0.39370078740157483" top="0.55118110236220474" bottom="0.55118110236220474" header="0.51181102362204722" footer="0.51181102362204722"/>
  <pageSetup paperSize="9" scale="76" fitToHeight="0" orientation="portrait" r:id="rId1"/>
  <colBreaks count="1" manualBreakCount="1">
    <brk id="11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view="pageBreakPreview" zoomScaleNormal="100" zoomScaleSheetLayoutView="100" workbookViewId="0">
      <selection activeCell="R11" sqref="R11"/>
    </sheetView>
  </sheetViews>
  <sheetFormatPr defaultRowHeight="12"/>
  <cols>
    <col min="1" max="1" width="10.7109375" style="6" customWidth="1"/>
    <col min="2" max="9" width="12.7109375" style="5" customWidth="1"/>
    <col min="10" max="10" width="14.7109375" style="6" customWidth="1"/>
    <col min="11" max="16" width="14.7109375" style="5" customWidth="1"/>
    <col min="17" max="17" width="14.7109375" style="6" customWidth="1"/>
    <col min="18" max="16384" width="9.140625" style="5"/>
  </cols>
  <sheetData>
    <row r="1" spans="1:17" ht="24.95" customHeight="1">
      <c r="A1" s="685" t="s">
        <v>211</v>
      </c>
      <c r="B1" s="685"/>
    </row>
    <row r="2" spans="1:17" s="12" customFormat="1" ht="24.95" customHeight="1">
      <c r="A2" s="759" t="s">
        <v>195</v>
      </c>
      <c r="B2" s="759"/>
      <c r="C2" s="759"/>
      <c r="D2" s="759"/>
      <c r="E2" s="759"/>
      <c r="F2" s="759"/>
      <c r="G2" s="759"/>
      <c r="H2" s="759"/>
      <c r="I2" s="759"/>
      <c r="J2" s="760" t="s">
        <v>430</v>
      </c>
      <c r="K2" s="760"/>
      <c r="L2" s="760"/>
      <c r="M2" s="760"/>
      <c r="N2" s="760"/>
      <c r="O2" s="760"/>
      <c r="P2" s="760"/>
      <c r="Q2" s="760"/>
    </row>
    <row r="3" spans="1:17" s="13" customFormat="1" ht="23.1" customHeight="1">
      <c r="A3" s="20"/>
      <c r="B3" s="14"/>
      <c r="C3" s="14"/>
      <c r="D3" s="14"/>
      <c r="E3" s="14"/>
      <c r="F3" s="14"/>
      <c r="G3" s="14"/>
      <c r="H3" s="14"/>
      <c r="I3" s="14"/>
      <c r="J3" s="20"/>
      <c r="K3" s="14"/>
      <c r="L3" s="14"/>
      <c r="M3" s="14"/>
      <c r="N3" s="14"/>
      <c r="O3" s="14"/>
      <c r="P3" s="14"/>
      <c r="Q3" s="20"/>
    </row>
    <row r="4" spans="1:17" s="151" customFormat="1" ht="15" customHeight="1" thickBot="1">
      <c r="A4" s="297" t="s">
        <v>153</v>
      </c>
      <c r="J4" s="265"/>
      <c r="Q4" s="163" t="s">
        <v>408</v>
      </c>
    </row>
    <row r="5" spans="1:17" s="16" customFormat="1" ht="18" customHeight="1">
      <c r="A5" s="165" t="s">
        <v>429</v>
      </c>
      <c r="B5" s="436" t="s">
        <v>423</v>
      </c>
      <c r="C5" s="436"/>
      <c r="D5" s="436" t="s">
        <v>419</v>
      </c>
      <c r="E5" s="436"/>
      <c r="F5" s="713" t="s">
        <v>420</v>
      </c>
      <c r="G5" s="714"/>
      <c r="H5" s="713" t="s">
        <v>424</v>
      </c>
      <c r="I5" s="715"/>
      <c r="J5" s="715" t="s">
        <v>425</v>
      </c>
      <c r="K5" s="714"/>
      <c r="L5" s="713" t="s">
        <v>417</v>
      </c>
      <c r="M5" s="714"/>
      <c r="N5" s="713" t="s">
        <v>426</v>
      </c>
      <c r="O5" s="714"/>
      <c r="P5" s="713" t="s">
        <v>418</v>
      </c>
      <c r="Q5" s="715"/>
    </row>
    <row r="6" spans="1:17" s="16" customFormat="1" ht="18" customHeight="1">
      <c r="A6" s="412"/>
      <c r="B6" s="136" t="s">
        <v>154</v>
      </c>
      <c r="C6" s="144" t="s">
        <v>115</v>
      </c>
      <c r="D6" s="136" t="s">
        <v>154</v>
      </c>
      <c r="E6" s="144" t="s">
        <v>115</v>
      </c>
      <c r="F6" s="136" t="s">
        <v>154</v>
      </c>
      <c r="G6" s="144" t="s">
        <v>115</v>
      </c>
      <c r="H6" s="170" t="s">
        <v>114</v>
      </c>
      <c r="I6" s="178" t="s">
        <v>115</v>
      </c>
      <c r="J6" s="178" t="s">
        <v>108</v>
      </c>
      <c r="K6" s="170" t="s">
        <v>69</v>
      </c>
      <c r="L6" s="136" t="s">
        <v>114</v>
      </c>
      <c r="M6" s="136" t="s">
        <v>115</v>
      </c>
      <c r="N6" s="136" t="s">
        <v>114</v>
      </c>
      <c r="O6" s="144" t="s">
        <v>115</v>
      </c>
      <c r="P6" s="136" t="s">
        <v>114</v>
      </c>
      <c r="Q6" s="177" t="s">
        <v>115</v>
      </c>
    </row>
    <row r="7" spans="1:17" s="16" customFormat="1" ht="18" customHeight="1">
      <c r="A7" s="167" t="s">
        <v>116</v>
      </c>
      <c r="B7" s="167" t="s">
        <v>427</v>
      </c>
      <c r="C7" s="146" t="s">
        <v>428</v>
      </c>
      <c r="D7" s="167" t="s">
        <v>427</v>
      </c>
      <c r="E7" s="146" t="s">
        <v>428</v>
      </c>
      <c r="F7" s="167" t="s">
        <v>427</v>
      </c>
      <c r="G7" s="146" t="s">
        <v>428</v>
      </c>
      <c r="H7" s="146" t="s">
        <v>427</v>
      </c>
      <c r="I7" s="169" t="s">
        <v>428</v>
      </c>
      <c r="J7" s="169" t="s">
        <v>427</v>
      </c>
      <c r="K7" s="146" t="s">
        <v>428</v>
      </c>
      <c r="L7" s="167" t="s">
        <v>427</v>
      </c>
      <c r="M7" s="146" t="s">
        <v>428</v>
      </c>
      <c r="N7" s="167" t="s">
        <v>427</v>
      </c>
      <c r="O7" s="146" t="s">
        <v>428</v>
      </c>
      <c r="P7" s="167" t="s">
        <v>427</v>
      </c>
      <c r="Q7" s="145" t="s">
        <v>428</v>
      </c>
    </row>
    <row r="8" spans="1:17" s="17" customFormat="1" ht="20.100000000000001" customHeight="1">
      <c r="A8" s="361">
        <v>2016</v>
      </c>
      <c r="B8" s="452">
        <v>1623</v>
      </c>
      <c r="C8" s="452">
        <v>45094</v>
      </c>
      <c r="D8" s="452">
        <v>94</v>
      </c>
      <c r="E8" s="452">
        <v>7062</v>
      </c>
      <c r="F8" s="452">
        <v>92</v>
      </c>
      <c r="G8" s="452">
        <v>144193</v>
      </c>
      <c r="H8" s="452">
        <v>174</v>
      </c>
      <c r="I8" s="452">
        <v>7205671</v>
      </c>
      <c r="J8" s="452">
        <v>98</v>
      </c>
      <c r="K8" s="452">
        <v>1444636</v>
      </c>
      <c r="L8" s="452">
        <v>9</v>
      </c>
      <c r="M8" s="452">
        <v>78</v>
      </c>
      <c r="N8" s="452">
        <v>63</v>
      </c>
      <c r="O8" s="452">
        <v>7935</v>
      </c>
      <c r="P8" s="452">
        <v>0</v>
      </c>
      <c r="Q8" s="452">
        <v>0</v>
      </c>
    </row>
    <row r="9" spans="1:17" s="17" customFormat="1" ht="20.100000000000001" customHeight="1">
      <c r="A9" s="361">
        <v>2017</v>
      </c>
      <c r="B9" s="452">
        <v>1502</v>
      </c>
      <c r="C9" s="452">
        <v>47887</v>
      </c>
      <c r="D9" s="452">
        <v>92</v>
      </c>
      <c r="E9" s="452">
        <v>6710</v>
      </c>
      <c r="F9" s="452">
        <v>82</v>
      </c>
      <c r="G9" s="452">
        <v>163149</v>
      </c>
      <c r="H9" s="452">
        <v>170</v>
      </c>
      <c r="I9" s="452">
        <v>7895119</v>
      </c>
      <c r="J9" s="452">
        <v>95</v>
      </c>
      <c r="K9" s="452">
        <v>1653285</v>
      </c>
      <c r="L9" s="452">
        <v>8</v>
      </c>
      <c r="M9" s="452">
        <v>60</v>
      </c>
      <c r="N9" s="452">
        <v>67</v>
      </c>
      <c r="O9" s="452">
        <v>9207</v>
      </c>
      <c r="P9" s="452">
        <v>0</v>
      </c>
      <c r="Q9" s="452">
        <v>0</v>
      </c>
    </row>
    <row r="10" spans="1:17" s="18" customFormat="1" ht="20.100000000000001" customHeight="1">
      <c r="A10" s="361">
        <v>2018</v>
      </c>
      <c r="B10" s="452">
        <v>1552</v>
      </c>
      <c r="C10" s="452">
        <v>50183</v>
      </c>
      <c r="D10" s="452">
        <v>87</v>
      </c>
      <c r="E10" s="452">
        <v>6666</v>
      </c>
      <c r="F10" s="452">
        <v>88</v>
      </c>
      <c r="G10" s="452">
        <v>170314</v>
      </c>
      <c r="H10" s="452">
        <v>218</v>
      </c>
      <c r="I10" s="452">
        <v>8090165</v>
      </c>
      <c r="J10" s="452">
        <v>110</v>
      </c>
      <c r="K10" s="453">
        <v>1891355</v>
      </c>
      <c r="L10" s="452">
        <v>6</v>
      </c>
      <c r="M10" s="452">
        <v>54</v>
      </c>
      <c r="N10" s="452">
        <v>77</v>
      </c>
      <c r="O10" s="452">
        <v>9685</v>
      </c>
      <c r="P10" s="452">
        <v>0</v>
      </c>
      <c r="Q10" s="452">
        <v>0</v>
      </c>
    </row>
    <row r="11" spans="1:17" s="17" customFormat="1" ht="20.100000000000001" customHeight="1">
      <c r="A11" s="361">
        <v>2019</v>
      </c>
      <c r="B11" s="452">
        <v>1540</v>
      </c>
      <c r="C11" s="452">
        <v>52331</v>
      </c>
      <c r="D11" s="452">
        <v>86</v>
      </c>
      <c r="E11" s="452">
        <v>6714</v>
      </c>
      <c r="F11" s="452">
        <v>85</v>
      </c>
      <c r="G11" s="452">
        <v>164242</v>
      </c>
      <c r="H11" s="452">
        <v>286</v>
      </c>
      <c r="I11" s="452">
        <v>8982374</v>
      </c>
      <c r="J11" s="452">
        <v>111</v>
      </c>
      <c r="K11" s="452">
        <v>1916197</v>
      </c>
      <c r="L11" s="452">
        <v>8</v>
      </c>
      <c r="M11" s="452">
        <v>58</v>
      </c>
      <c r="N11" s="452">
        <v>78</v>
      </c>
      <c r="O11" s="452">
        <v>8147</v>
      </c>
      <c r="P11" s="452">
        <v>0</v>
      </c>
      <c r="Q11" s="452">
        <v>0</v>
      </c>
    </row>
    <row r="12" spans="1:17" s="17" customFormat="1" ht="20.100000000000001" customHeight="1">
      <c r="A12" s="361">
        <v>2020</v>
      </c>
      <c r="B12" s="452">
        <v>1545</v>
      </c>
      <c r="C12" s="452">
        <v>56648</v>
      </c>
      <c r="D12" s="452">
        <v>93</v>
      </c>
      <c r="E12" s="452">
        <v>7222</v>
      </c>
      <c r="F12" s="452">
        <v>86</v>
      </c>
      <c r="G12" s="452">
        <v>176399</v>
      </c>
      <c r="H12" s="452">
        <v>218</v>
      </c>
      <c r="I12" s="452">
        <v>8447490</v>
      </c>
      <c r="J12" s="452">
        <v>102</v>
      </c>
      <c r="K12" s="452">
        <v>1791016</v>
      </c>
      <c r="L12" s="452">
        <v>5</v>
      </c>
      <c r="M12" s="452">
        <v>53</v>
      </c>
      <c r="N12" s="452">
        <v>56</v>
      </c>
      <c r="O12" s="452">
        <v>6270</v>
      </c>
      <c r="P12" s="452">
        <v>0</v>
      </c>
      <c r="Q12" s="452">
        <v>0</v>
      </c>
    </row>
    <row r="13" spans="1:17" s="17" customFormat="1" ht="30" customHeight="1">
      <c r="A13" s="455">
        <v>2021</v>
      </c>
      <c r="B13" s="456">
        <v>1535</v>
      </c>
      <c r="C13" s="456">
        <v>58328</v>
      </c>
      <c r="D13" s="456">
        <v>85</v>
      </c>
      <c r="E13" s="456">
        <v>6791</v>
      </c>
      <c r="F13" s="456">
        <v>81</v>
      </c>
      <c r="G13" s="456">
        <v>173725</v>
      </c>
      <c r="H13" s="456">
        <v>262</v>
      </c>
      <c r="I13" s="456">
        <v>8252555</v>
      </c>
      <c r="J13" s="456">
        <v>109</v>
      </c>
      <c r="K13" s="456">
        <v>1974483</v>
      </c>
      <c r="L13" s="456">
        <v>4</v>
      </c>
      <c r="M13" s="456">
        <v>53</v>
      </c>
      <c r="N13" s="456">
        <v>52</v>
      </c>
      <c r="O13" s="456">
        <v>5770</v>
      </c>
      <c r="P13" s="456" t="s">
        <v>558</v>
      </c>
      <c r="Q13" s="456" t="s">
        <v>558</v>
      </c>
    </row>
    <row r="14" spans="1:17" s="17" customFormat="1" ht="20.100000000000001" customHeight="1">
      <c r="A14" s="441" t="s">
        <v>386</v>
      </c>
      <c r="B14" s="443">
        <v>31</v>
      </c>
      <c r="C14" s="443">
        <v>1070</v>
      </c>
      <c r="D14" s="444">
        <v>0</v>
      </c>
      <c r="E14" s="444">
        <v>0</v>
      </c>
      <c r="F14" s="444">
        <v>2</v>
      </c>
      <c r="G14" s="444">
        <v>3800</v>
      </c>
      <c r="H14" s="444">
        <v>9</v>
      </c>
      <c r="I14" s="444">
        <v>765000</v>
      </c>
      <c r="J14" s="445">
        <v>14</v>
      </c>
      <c r="K14" s="445">
        <v>209000</v>
      </c>
      <c r="L14" s="446">
        <v>2</v>
      </c>
      <c r="M14" s="446">
        <v>49</v>
      </c>
      <c r="N14" s="454">
        <v>3</v>
      </c>
      <c r="O14" s="454">
        <v>150</v>
      </c>
      <c r="P14" s="452">
        <v>0</v>
      </c>
      <c r="Q14" s="452">
        <v>0</v>
      </c>
    </row>
    <row r="15" spans="1:17" s="17" customFormat="1" ht="20.100000000000001" customHeight="1">
      <c r="A15" s="441" t="s">
        <v>387</v>
      </c>
      <c r="B15" s="443">
        <v>102</v>
      </c>
      <c r="C15" s="443">
        <v>5046</v>
      </c>
      <c r="D15" s="444">
        <v>10</v>
      </c>
      <c r="E15" s="444">
        <v>616</v>
      </c>
      <c r="F15" s="444">
        <v>2</v>
      </c>
      <c r="G15" s="444">
        <v>8199</v>
      </c>
      <c r="H15" s="444">
        <v>43</v>
      </c>
      <c r="I15" s="444">
        <v>694196</v>
      </c>
      <c r="J15" s="445">
        <v>19</v>
      </c>
      <c r="K15" s="445">
        <v>532900</v>
      </c>
      <c r="L15" s="446">
        <v>0</v>
      </c>
      <c r="M15" s="446">
        <v>0</v>
      </c>
      <c r="N15" s="443">
        <v>6</v>
      </c>
      <c r="O15" s="443">
        <v>323</v>
      </c>
      <c r="P15" s="452">
        <v>0</v>
      </c>
      <c r="Q15" s="452">
        <v>0</v>
      </c>
    </row>
    <row r="16" spans="1:17" s="17" customFormat="1" ht="20.100000000000001" customHeight="1">
      <c r="A16" s="441" t="s">
        <v>388</v>
      </c>
      <c r="B16" s="443">
        <v>193</v>
      </c>
      <c r="C16" s="443">
        <v>8827</v>
      </c>
      <c r="D16" s="444">
        <v>33</v>
      </c>
      <c r="E16" s="444">
        <v>2599</v>
      </c>
      <c r="F16" s="444">
        <v>8</v>
      </c>
      <c r="G16" s="444">
        <v>15833</v>
      </c>
      <c r="H16" s="444">
        <v>50</v>
      </c>
      <c r="I16" s="444">
        <v>324927</v>
      </c>
      <c r="J16" s="445">
        <v>10</v>
      </c>
      <c r="K16" s="445">
        <v>177000</v>
      </c>
      <c r="L16" s="446">
        <v>0</v>
      </c>
      <c r="M16" s="446">
        <v>0</v>
      </c>
      <c r="N16" s="443">
        <v>3</v>
      </c>
      <c r="O16" s="443">
        <v>1650</v>
      </c>
      <c r="P16" s="452">
        <v>0</v>
      </c>
      <c r="Q16" s="452">
        <v>0</v>
      </c>
    </row>
    <row r="17" spans="1:45" s="17" customFormat="1" ht="20.100000000000001" customHeight="1">
      <c r="A17" s="441" t="s">
        <v>389</v>
      </c>
      <c r="B17" s="443">
        <v>130</v>
      </c>
      <c r="C17" s="443">
        <v>3857</v>
      </c>
      <c r="D17" s="444">
        <v>7</v>
      </c>
      <c r="E17" s="444">
        <v>802</v>
      </c>
      <c r="F17" s="444">
        <v>5</v>
      </c>
      <c r="G17" s="444">
        <v>25119</v>
      </c>
      <c r="H17" s="444">
        <v>11</v>
      </c>
      <c r="I17" s="444">
        <v>737360</v>
      </c>
      <c r="J17" s="445">
        <v>16</v>
      </c>
      <c r="K17" s="445">
        <v>193950</v>
      </c>
      <c r="L17" s="446">
        <v>0</v>
      </c>
      <c r="M17" s="446">
        <v>0</v>
      </c>
      <c r="N17" s="454">
        <v>3</v>
      </c>
      <c r="O17" s="454">
        <v>74</v>
      </c>
      <c r="P17" s="452">
        <v>0</v>
      </c>
      <c r="Q17" s="452">
        <v>0</v>
      </c>
    </row>
    <row r="18" spans="1:45" s="17" customFormat="1" ht="20.100000000000001" customHeight="1">
      <c r="A18" s="441" t="s">
        <v>390</v>
      </c>
      <c r="B18" s="443">
        <v>210</v>
      </c>
      <c r="C18" s="443">
        <v>7092</v>
      </c>
      <c r="D18" s="444">
        <v>11</v>
      </c>
      <c r="E18" s="444">
        <v>768</v>
      </c>
      <c r="F18" s="444">
        <v>1</v>
      </c>
      <c r="G18" s="444">
        <v>2000</v>
      </c>
      <c r="H18" s="444">
        <v>23</v>
      </c>
      <c r="I18" s="444">
        <v>2335300</v>
      </c>
      <c r="J18" s="445">
        <v>14</v>
      </c>
      <c r="K18" s="445">
        <v>353700</v>
      </c>
      <c r="L18" s="446">
        <v>0</v>
      </c>
      <c r="M18" s="446">
        <v>0</v>
      </c>
      <c r="N18" s="443">
        <v>2</v>
      </c>
      <c r="O18" s="443">
        <v>42</v>
      </c>
      <c r="P18" s="452">
        <v>0</v>
      </c>
      <c r="Q18" s="452">
        <v>0</v>
      </c>
    </row>
    <row r="19" spans="1:45" s="17" customFormat="1" ht="20.100000000000001" customHeight="1">
      <c r="A19" s="441" t="s">
        <v>391</v>
      </c>
      <c r="B19" s="443">
        <v>200</v>
      </c>
      <c r="C19" s="444">
        <v>7527</v>
      </c>
      <c r="D19" s="444">
        <v>0</v>
      </c>
      <c r="E19" s="444">
        <v>0</v>
      </c>
      <c r="F19" s="444">
        <v>4</v>
      </c>
      <c r="G19" s="444">
        <v>8710</v>
      </c>
      <c r="H19" s="444">
        <v>6</v>
      </c>
      <c r="I19" s="444">
        <v>553000</v>
      </c>
      <c r="J19" s="445">
        <v>17</v>
      </c>
      <c r="K19" s="445">
        <v>284700</v>
      </c>
      <c r="L19" s="446">
        <v>0</v>
      </c>
      <c r="M19" s="446">
        <v>0</v>
      </c>
      <c r="N19" s="443">
        <v>0</v>
      </c>
      <c r="O19" s="443">
        <v>0</v>
      </c>
      <c r="P19" s="452">
        <v>0</v>
      </c>
      <c r="Q19" s="452">
        <v>0</v>
      </c>
    </row>
    <row r="20" spans="1:45" s="29" customFormat="1" ht="20.100000000000001" customHeight="1">
      <c r="A20" s="441" t="s">
        <v>392</v>
      </c>
      <c r="B20" s="443">
        <v>116</v>
      </c>
      <c r="C20" s="444">
        <v>4080</v>
      </c>
      <c r="D20" s="444">
        <v>4</v>
      </c>
      <c r="E20" s="444">
        <v>354</v>
      </c>
      <c r="F20" s="444">
        <v>2</v>
      </c>
      <c r="G20" s="444">
        <v>1826</v>
      </c>
      <c r="H20" s="444">
        <v>4</v>
      </c>
      <c r="I20" s="444">
        <v>309700</v>
      </c>
      <c r="J20" s="445">
        <v>4</v>
      </c>
      <c r="K20" s="445">
        <v>47930</v>
      </c>
      <c r="L20" s="446">
        <v>0</v>
      </c>
      <c r="M20" s="446">
        <v>0</v>
      </c>
      <c r="N20" s="443">
        <v>3</v>
      </c>
      <c r="O20" s="443">
        <v>99</v>
      </c>
      <c r="P20" s="452">
        <v>0</v>
      </c>
      <c r="Q20" s="452">
        <v>0</v>
      </c>
      <c r="AS20" s="96"/>
    </row>
    <row r="21" spans="1:45" s="29" customFormat="1" ht="20.100000000000001" customHeight="1">
      <c r="A21" s="441" t="s">
        <v>393</v>
      </c>
      <c r="B21" s="447">
        <v>63</v>
      </c>
      <c r="C21" s="444">
        <v>2090</v>
      </c>
      <c r="D21" s="444">
        <v>2</v>
      </c>
      <c r="E21" s="444">
        <v>154</v>
      </c>
      <c r="F21" s="444">
        <v>5</v>
      </c>
      <c r="G21" s="444">
        <v>7085</v>
      </c>
      <c r="H21" s="444">
        <v>32</v>
      </c>
      <c r="I21" s="444">
        <v>480866</v>
      </c>
      <c r="J21" s="445">
        <v>0</v>
      </c>
      <c r="K21" s="445">
        <v>0</v>
      </c>
      <c r="L21" s="446">
        <v>0</v>
      </c>
      <c r="M21" s="446">
        <v>0</v>
      </c>
      <c r="N21" s="443">
        <v>7</v>
      </c>
      <c r="O21" s="443">
        <v>903</v>
      </c>
      <c r="P21" s="452">
        <v>0</v>
      </c>
      <c r="Q21" s="452">
        <v>0</v>
      </c>
    </row>
    <row r="22" spans="1:45" s="29" customFormat="1" ht="20.100000000000001" customHeight="1">
      <c r="A22" s="441" t="s">
        <v>394</v>
      </c>
      <c r="B22" s="447">
        <v>138</v>
      </c>
      <c r="C22" s="444">
        <v>4606</v>
      </c>
      <c r="D22" s="444">
        <v>1</v>
      </c>
      <c r="E22" s="444">
        <v>102</v>
      </c>
      <c r="F22" s="444">
        <v>26</v>
      </c>
      <c r="G22" s="444">
        <v>46895</v>
      </c>
      <c r="H22" s="444">
        <v>1</v>
      </c>
      <c r="I22" s="444">
        <v>6000</v>
      </c>
      <c r="J22" s="445">
        <v>3</v>
      </c>
      <c r="K22" s="445">
        <v>21270</v>
      </c>
      <c r="L22" s="446">
        <v>1</v>
      </c>
      <c r="M22" s="446">
        <v>2</v>
      </c>
      <c r="N22" s="446">
        <v>5</v>
      </c>
      <c r="O22" s="446">
        <v>255</v>
      </c>
      <c r="P22" s="452">
        <v>0</v>
      </c>
      <c r="Q22" s="452">
        <v>0</v>
      </c>
    </row>
    <row r="23" spans="1:45" s="29" customFormat="1" ht="20.100000000000001" customHeight="1">
      <c r="A23" s="441" t="s">
        <v>395</v>
      </c>
      <c r="B23" s="447">
        <v>31</v>
      </c>
      <c r="C23" s="444">
        <v>1667</v>
      </c>
      <c r="D23" s="444">
        <v>0</v>
      </c>
      <c r="E23" s="444">
        <v>0</v>
      </c>
      <c r="F23" s="444">
        <v>0</v>
      </c>
      <c r="G23" s="444">
        <v>0</v>
      </c>
      <c r="H23" s="444">
        <v>3</v>
      </c>
      <c r="I23" s="444">
        <v>193000</v>
      </c>
      <c r="J23" s="445">
        <v>0</v>
      </c>
      <c r="K23" s="445">
        <v>0</v>
      </c>
      <c r="L23" s="446">
        <v>0</v>
      </c>
      <c r="M23" s="446">
        <v>0</v>
      </c>
      <c r="N23" s="446">
        <v>0</v>
      </c>
      <c r="O23" s="446">
        <v>0</v>
      </c>
      <c r="P23" s="452">
        <v>0</v>
      </c>
      <c r="Q23" s="452">
        <v>0</v>
      </c>
    </row>
    <row r="24" spans="1:45" s="29" customFormat="1" ht="20.100000000000001" customHeight="1">
      <c r="A24" s="441" t="s">
        <v>396</v>
      </c>
      <c r="B24" s="447">
        <v>18</v>
      </c>
      <c r="C24" s="444">
        <v>758</v>
      </c>
      <c r="D24" s="444">
        <v>1</v>
      </c>
      <c r="E24" s="444">
        <v>73</v>
      </c>
      <c r="F24" s="444">
        <v>1</v>
      </c>
      <c r="G24" s="444">
        <v>900</v>
      </c>
      <c r="H24" s="444">
        <v>12</v>
      </c>
      <c r="I24" s="444">
        <v>49864</v>
      </c>
      <c r="J24" s="445">
        <v>6</v>
      </c>
      <c r="K24" s="445">
        <v>77600</v>
      </c>
      <c r="L24" s="446">
        <v>0</v>
      </c>
      <c r="M24" s="446">
        <v>0</v>
      </c>
      <c r="N24" s="443">
        <v>3</v>
      </c>
      <c r="O24" s="443">
        <v>162</v>
      </c>
      <c r="P24" s="452">
        <v>0</v>
      </c>
      <c r="Q24" s="452">
        <v>0</v>
      </c>
    </row>
    <row r="25" spans="1:45" s="29" customFormat="1" ht="20.100000000000001" customHeight="1">
      <c r="A25" s="441" t="s">
        <v>397</v>
      </c>
      <c r="B25" s="447">
        <v>43</v>
      </c>
      <c r="C25" s="444">
        <v>961</v>
      </c>
      <c r="D25" s="444">
        <v>0</v>
      </c>
      <c r="E25" s="445">
        <v>0</v>
      </c>
      <c r="F25" s="444">
        <v>4</v>
      </c>
      <c r="G25" s="444">
        <v>6812</v>
      </c>
      <c r="H25" s="444">
        <v>11</v>
      </c>
      <c r="I25" s="444">
        <v>275680</v>
      </c>
      <c r="J25" s="445">
        <v>1</v>
      </c>
      <c r="K25" s="445">
        <v>15400</v>
      </c>
      <c r="L25" s="446">
        <v>1</v>
      </c>
      <c r="M25" s="446">
        <v>2</v>
      </c>
      <c r="N25" s="443">
        <v>6</v>
      </c>
      <c r="O25" s="443">
        <v>792</v>
      </c>
      <c r="P25" s="452">
        <v>0</v>
      </c>
      <c r="Q25" s="452">
        <v>0</v>
      </c>
    </row>
    <row r="26" spans="1:45" s="29" customFormat="1" ht="20.100000000000001" customHeight="1">
      <c r="A26" s="441" t="s">
        <v>398</v>
      </c>
      <c r="B26" s="447">
        <v>150</v>
      </c>
      <c r="C26" s="444">
        <v>6498</v>
      </c>
      <c r="D26" s="444">
        <v>10</v>
      </c>
      <c r="E26" s="444">
        <v>968</v>
      </c>
      <c r="F26" s="444">
        <v>20</v>
      </c>
      <c r="G26" s="444">
        <v>45846</v>
      </c>
      <c r="H26" s="444">
        <v>13</v>
      </c>
      <c r="I26" s="444">
        <v>926100</v>
      </c>
      <c r="J26" s="445">
        <v>0</v>
      </c>
      <c r="K26" s="445">
        <v>0</v>
      </c>
      <c r="L26" s="444">
        <v>0</v>
      </c>
      <c r="M26" s="444">
        <v>0</v>
      </c>
      <c r="N26" s="446">
        <v>5</v>
      </c>
      <c r="O26" s="446">
        <v>1291</v>
      </c>
      <c r="P26" s="452">
        <v>0</v>
      </c>
      <c r="Q26" s="452">
        <v>0</v>
      </c>
    </row>
    <row r="27" spans="1:45" s="29" customFormat="1" ht="20.100000000000001" customHeight="1">
      <c r="A27" s="441" t="s">
        <v>399</v>
      </c>
      <c r="B27" s="447">
        <v>0</v>
      </c>
      <c r="C27" s="444">
        <v>0</v>
      </c>
      <c r="D27" s="444">
        <v>0</v>
      </c>
      <c r="E27" s="444">
        <v>0</v>
      </c>
      <c r="F27" s="444">
        <v>0</v>
      </c>
      <c r="G27" s="444">
        <v>0</v>
      </c>
      <c r="H27" s="444">
        <v>7</v>
      </c>
      <c r="I27" s="444">
        <v>151</v>
      </c>
      <c r="J27" s="445">
        <v>1</v>
      </c>
      <c r="K27" s="445">
        <v>13</v>
      </c>
      <c r="L27" s="444">
        <v>0</v>
      </c>
      <c r="M27" s="444">
        <v>0</v>
      </c>
      <c r="N27" s="444">
        <v>0</v>
      </c>
      <c r="O27" s="444">
        <v>0</v>
      </c>
      <c r="P27" s="452">
        <v>0</v>
      </c>
      <c r="Q27" s="452">
        <v>0</v>
      </c>
    </row>
    <row r="28" spans="1:45" s="29" customFormat="1" ht="20.100000000000001" customHeight="1">
      <c r="A28" s="441" t="s">
        <v>400</v>
      </c>
      <c r="B28" s="447">
        <v>4</v>
      </c>
      <c r="C28" s="444">
        <v>4</v>
      </c>
      <c r="D28" s="444">
        <v>0</v>
      </c>
      <c r="E28" s="444">
        <v>0</v>
      </c>
      <c r="F28" s="444">
        <v>0</v>
      </c>
      <c r="G28" s="444">
        <v>0</v>
      </c>
      <c r="H28" s="444">
        <v>22</v>
      </c>
      <c r="I28" s="444">
        <v>640</v>
      </c>
      <c r="J28" s="445">
        <v>0</v>
      </c>
      <c r="K28" s="445">
        <v>0</v>
      </c>
      <c r="L28" s="444">
        <v>0</v>
      </c>
      <c r="M28" s="444">
        <v>0</v>
      </c>
      <c r="N28" s="446">
        <v>4</v>
      </c>
      <c r="O28" s="446">
        <v>21</v>
      </c>
      <c r="P28" s="452">
        <v>0</v>
      </c>
      <c r="Q28" s="452">
        <v>0</v>
      </c>
    </row>
    <row r="29" spans="1:45" s="29" customFormat="1" ht="20.100000000000001" customHeight="1">
      <c r="A29" s="441" t="s">
        <v>401</v>
      </c>
      <c r="B29" s="447">
        <v>0</v>
      </c>
      <c r="C29" s="444">
        <v>0</v>
      </c>
      <c r="D29" s="444">
        <v>0</v>
      </c>
      <c r="E29" s="444">
        <v>0</v>
      </c>
      <c r="F29" s="444">
        <v>0</v>
      </c>
      <c r="G29" s="444">
        <v>0</v>
      </c>
      <c r="H29" s="444">
        <v>8</v>
      </c>
      <c r="I29" s="444">
        <v>271</v>
      </c>
      <c r="J29" s="445">
        <v>1</v>
      </c>
      <c r="K29" s="445">
        <v>20</v>
      </c>
      <c r="L29" s="444">
        <v>0</v>
      </c>
      <c r="M29" s="444">
        <v>0</v>
      </c>
      <c r="N29" s="444">
        <v>2</v>
      </c>
      <c r="O29" s="444">
        <v>8</v>
      </c>
      <c r="P29" s="452">
        <v>0</v>
      </c>
      <c r="Q29" s="452">
        <v>0</v>
      </c>
    </row>
    <row r="30" spans="1:45" s="29" customFormat="1" ht="20.100000000000001" customHeight="1">
      <c r="A30" s="441" t="s">
        <v>402</v>
      </c>
      <c r="B30" s="447">
        <v>2</v>
      </c>
      <c r="C30" s="444">
        <v>19</v>
      </c>
      <c r="D30" s="444">
        <v>0</v>
      </c>
      <c r="E30" s="444">
        <v>0</v>
      </c>
      <c r="F30" s="444">
        <v>0</v>
      </c>
      <c r="G30" s="444">
        <v>0</v>
      </c>
      <c r="H30" s="444">
        <v>2</v>
      </c>
      <c r="I30" s="444">
        <v>193500</v>
      </c>
      <c r="J30" s="445">
        <v>0</v>
      </c>
      <c r="K30" s="445">
        <v>0</v>
      </c>
      <c r="L30" s="444">
        <v>0</v>
      </c>
      <c r="M30" s="444">
        <v>0</v>
      </c>
      <c r="N30" s="444">
        <v>0</v>
      </c>
      <c r="O30" s="444">
        <v>0</v>
      </c>
      <c r="P30" s="452">
        <v>0</v>
      </c>
      <c r="Q30" s="452">
        <v>0</v>
      </c>
    </row>
    <row r="31" spans="1:45" s="29" customFormat="1" ht="20.100000000000001" customHeight="1">
      <c r="A31" s="441" t="s">
        <v>403</v>
      </c>
      <c r="B31" s="447">
        <v>54</v>
      </c>
      <c r="C31" s="444">
        <v>2909</v>
      </c>
      <c r="D31" s="444">
        <v>2</v>
      </c>
      <c r="E31" s="444">
        <v>82</v>
      </c>
      <c r="F31" s="444">
        <v>0</v>
      </c>
      <c r="G31" s="444">
        <v>0</v>
      </c>
      <c r="H31" s="444">
        <v>3</v>
      </c>
      <c r="I31" s="444">
        <v>306000</v>
      </c>
      <c r="J31" s="445">
        <v>3</v>
      </c>
      <c r="K31" s="445">
        <v>61000</v>
      </c>
      <c r="L31" s="444">
        <v>0</v>
      </c>
      <c r="M31" s="444">
        <v>0</v>
      </c>
      <c r="N31" s="444">
        <v>0</v>
      </c>
      <c r="O31" s="444">
        <v>0</v>
      </c>
      <c r="P31" s="452">
        <v>0</v>
      </c>
      <c r="Q31" s="452">
        <v>0</v>
      </c>
    </row>
    <row r="32" spans="1:45" s="29" customFormat="1" ht="20.100000000000001" customHeight="1">
      <c r="A32" s="441" t="s">
        <v>404</v>
      </c>
      <c r="B32" s="447">
        <v>50</v>
      </c>
      <c r="C32" s="444">
        <v>1317</v>
      </c>
      <c r="D32" s="444">
        <v>4</v>
      </c>
      <c r="E32" s="444">
        <v>273</v>
      </c>
      <c r="F32" s="444">
        <v>1</v>
      </c>
      <c r="G32" s="444">
        <v>700</v>
      </c>
      <c r="H32" s="444">
        <v>2</v>
      </c>
      <c r="I32" s="444">
        <v>101000</v>
      </c>
      <c r="J32" s="445">
        <v>0</v>
      </c>
      <c r="K32" s="445">
        <v>0</v>
      </c>
      <c r="L32" s="444">
        <v>0</v>
      </c>
      <c r="M32" s="444">
        <v>0</v>
      </c>
      <c r="N32" s="444">
        <v>0</v>
      </c>
      <c r="O32" s="444">
        <v>0</v>
      </c>
      <c r="P32" s="452">
        <v>0</v>
      </c>
      <c r="Q32" s="452">
        <v>0</v>
      </c>
    </row>
    <row r="33" spans="1:17" s="29" customFormat="1" ht="20.100000000000001" customHeight="1">
      <c r="A33" s="442" t="s">
        <v>405</v>
      </c>
      <c r="B33" s="448">
        <v>0</v>
      </c>
      <c r="C33" s="449">
        <v>0</v>
      </c>
      <c r="D33" s="449">
        <v>0</v>
      </c>
      <c r="E33" s="449">
        <v>0</v>
      </c>
      <c r="F33" s="449">
        <v>0</v>
      </c>
      <c r="G33" s="449">
        <v>0</v>
      </c>
      <c r="H33" s="449">
        <v>0</v>
      </c>
      <c r="I33" s="449">
        <v>0</v>
      </c>
      <c r="J33" s="450">
        <v>0</v>
      </c>
      <c r="K33" s="449">
        <v>0</v>
      </c>
      <c r="L33" s="449">
        <v>0</v>
      </c>
      <c r="M33" s="449">
        <v>0</v>
      </c>
      <c r="N33" s="451">
        <v>0</v>
      </c>
      <c r="O33" s="451">
        <v>0</v>
      </c>
      <c r="P33" s="449">
        <v>0</v>
      </c>
      <c r="Q33" s="449">
        <v>0</v>
      </c>
    </row>
    <row r="34" spans="1:17" s="266" customFormat="1" ht="13.5" customHeight="1">
      <c r="A34" s="428" t="s">
        <v>409</v>
      </c>
      <c r="B34" s="429"/>
      <c r="C34" s="430"/>
      <c r="D34" s="430"/>
      <c r="E34" s="430"/>
      <c r="F34" s="430"/>
      <c r="G34" s="430"/>
      <c r="J34" s="427"/>
      <c r="Q34" s="163"/>
    </row>
    <row r="35" spans="1:17" s="266" customFormat="1" ht="13.5" customHeight="1">
      <c r="A35" s="758" t="s">
        <v>416</v>
      </c>
      <c r="B35" s="758"/>
      <c r="C35" s="758"/>
      <c r="D35" s="758"/>
      <c r="E35" s="758"/>
      <c r="F35" s="758"/>
      <c r="G35" s="758"/>
      <c r="J35" s="427"/>
      <c r="Q35" s="163"/>
    </row>
    <row r="36" spans="1:17" s="266" customFormat="1" ht="13.5" customHeight="1">
      <c r="A36" s="428" t="s">
        <v>410</v>
      </c>
      <c r="B36" s="429"/>
      <c r="C36" s="430"/>
      <c r="D36" s="430"/>
      <c r="E36" s="430"/>
      <c r="F36" s="430"/>
      <c r="G36" s="430"/>
      <c r="J36" s="427" t="s">
        <v>413</v>
      </c>
      <c r="Q36" s="163"/>
    </row>
    <row r="37" spans="1:17" s="266" customFormat="1" ht="13.5" customHeight="1">
      <c r="A37" s="428" t="s">
        <v>421</v>
      </c>
      <c r="B37" s="431"/>
      <c r="C37" s="431"/>
      <c r="D37" s="431"/>
      <c r="E37" s="431"/>
      <c r="F37" s="431"/>
      <c r="G37" s="431"/>
      <c r="J37" s="439"/>
      <c r="Q37" s="163"/>
    </row>
    <row r="38" spans="1:17" s="266" customFormat="1" ht="13.5" customHeight="1">
      <c r="A38" s="428" t="s">
        <v>422</v>
      </c>
      <c r="B38" s="431"/>
      <c r="C38" s="431"/>
      <c r="D38" s="431"/>
      <c r="E38" s="431"/>
      <c r="F38" s="431"/>
      <c r="G38" s="431"/>
      <c r="J38" s="439"/>
      <c r="Q38" s="163"/>
    </row>
    <row r="39" spans="1:17" s="151" customFormat="1" ht="13.5" customHeight="1">
      <c r="A39" s="433" t="s">
        <v>414</v>
      </c>
      <c r="B39" s="434"/>
      <c r="C39" s="427"/>
      <c r="D39" s="427"/>
      <c r="E39" s="427"/>
      <c r="F39" s="427"/>
      <c r="G39" s="427"/>
      <c r="J39" s="440" t="s">
        <v>415</v>
      </c>
      <c r="Q39" s="265"/>
    </row>
  </sheetData>
  <mergeCells count="10">
    <mergeCell ref="A2:I2"/>
    <mergeCell ref="F5:G5"/>
    <mergeCell ref="A1:B1"/>
    <mergeCell ref="J2:Q2"/>
    <mergeCell ref="P5:Q5"/>
    <mergeCell ref="A35:G35"/>
    <mergeCell ref="J5:K5"/>
    <mergeCell ref="H5:I5"/>
    <mergeCell ref="L5:M5"/>
    <mergeCell ref="N5:O5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0" fitToHeight="0" orientation="portrait" r:id="rId1"/>
  <headerFooter alignWithMargins="0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view="pageBreakPreview" zoomScale="115" zoomScaleNormal="100" zoomScaleSheetLayoutView="115" workbookViewId="0">
      <selection activeCell="C22" sqref="C22"/>
    </sheetView>
  </sheetViews>
  <sheetFormatPr defaultRowHeight="12"/>
  <cols>
    <col min="1" max="1" width="10.7109375" style="5" customWidth="1"/>
    <col min="2" max="12" width="16.7109375" style="5" customWidth="1"/>
    <col min="13" max="13" width="16.7109375" style="6" customWidth="1"/>
    <col min="14" max="16384" width="9.140625" style="5"/>
  </cols>
  <sheetData>
    <row r="1" spans="1:13" ht="24.95" customHeight="1">
      <c r="A1" s="685" t="s">
        <v>211</v>
      </c>
      <c r="B1" s="685"/>
      <c r="J1" s="6"/>
    </row>
    <row r="2" spans="1:13" s="12" customFormat="1" ht="24.95" customHeight="1">
      <c r="A2" s="759" t="s">
        <v>196</v>
      </c>
      <c r="B2" s="759"/>
      <c r="C2" s="759"/>
      <c r="D2" s="759"/>
      <c r="E2" s="759"/>
      <c r="F2" s="759"/>
      <c r="G2" s="759"/>
      <c r="H2" s="760" t="s">
        <v>431</v>
      </c>
      <c r="I2" s="760"/>
      <c r="J2" s="760"/>
      <c r="K2" s="760"/>
      <c r="L2" s="760"/>
      <c r="M2" s="760"/>
    </row>
    <row r="3" spans="1:13" s="13" customFormat="1" ht="23.1" customHeight="1">
      <c r="A3" s="14"/>
      <c r="B3" s="14"/>
      <c r="C3" s="14"/>
      <c r="D3" s="14"/>
      <c r="E3" s="14"/>
      <c r="F3" s="14"/>
      <c r="G3" s="14"/>
      <c r="H3" s="14"/>
      <c r="I3" s="14"/>
      <c r="J3" s="20"/>
      <c r="K3" s="14"/>
      <c r="L3" s="14"/>
      <c r="M3" s="20"/>
    </row>
    <row r="4" spans="1:13" s="15" customFormat="1" ht="15" customHeight="1" thickBot="1">
      <c r="A4" s="147" t="s">
        <v>153</v>
      </c>
      <c r="B4" s="151"/>
      <c r="C4" s="151"/>
      <c r="D4" s="151"/>
      <c r="E4" s="151"/>
      <c r="F4" s="151"/>
      <c r="G4" s="151"/>
      <c r="H4" s="151"/>
      <c r="I4" s="151"/>
      <c r="J4" s="265"/>
      <c r="K4" s="151"/>
      <c r="L4" s="151"/>
      <c r="M4" s="673" t="s">
        <v>408</v>
      </c>
    </row>
    <row r="5" spans="1:13" s="337" customFormat="1" ht="18" customHeight="1">
      <c r="A5" s="165" t="s">
        <v>429</v>
      </c>
      <c r="B5" s="436" t="s">
        <v>432</v>
      </c>
      <c r="C5" s="436"/>
      <c r="D5" s="436" t="s">
        <v>433</v>
      </c>
      <c r="E5" s="436"/>
      <c r="F5" s="436" t="s">
        <v>434</v>
      </c>
      <c r="G5" s="437"/>
      <c r="H5" s="438" t="s">
        <v>435</v>
      </c>
      <c r="I5" s="436"/>
      <c r="J5" s="436" t="s">
        <v>436</v>
      </c>
      <c r="K5" s="436"/>
      <c r="L5" s="436" t="s">
        <v>437</v>
      </c>
      <c r="M5" s="437"/>
    </row>
    <row r="6" spans="1:13" s="337" customFormat="1" ht="18" customHeight="1">
      <c r="A6" s="136"/>
      <c r="B6" s="136" t="s">
        <v>108</v>
      </c>
      <c r="C6" s="144" t="s">
        <v>69</v>
      </c>
      <c r="D6" s="136" t="s">
        <v>108</v>
      </c>
      <c r="E6" s="144" t="s">
        <v>69</v>
      </c>
      <c r="F6" s="136" t="s">
        <v>108</v>
      </c>
      <c r="G6" s="177" t="s">
        <v>69</v>
      </c>
      <c r="H6" s="136" t="s">
        <v>108</v>
      </c>
      <c r="I6" s="144" t="s">
        <v>69</v>
      </c>
      <c r="J6" s="136" t="s">
        <v>108</v>
      </c>
      <c r="K6" s="144" t="s">
        <v>69</v>
      </c>
      <c r="L6" s="136" t="s">
        <v>108</v>
      </c>
      <c r="M6" s="674" t="s">
        <v>70</v>
      </c>
    </row>
    <row r="7" spans="1:13" s="337" customFormat="1" ht="18" customHeight="1">
      <c r="A7" s="167" t="s">
        <v>27</v>
      </c>
      <c r="B7" s="167" t="s">
        <v>427</v>
      </c>
      <c r="C7" s="146" t="s">
        <v>428</v>
      </c>
      <c r="D7" s="167" t="s">
        <v>427</v>
      </c>
      <c r="E7" s="146" t="s">
        <v>428</v>
      </c>
      <c r="F7" s="167" t="s">
        <v>427</v>
      </c>
      <c r="G7" s="145" t="s">
        <v>428</v>
      </c>
      <c r="H7" s="167" t="s">
        <v>427</v>
      </c>
      <c r="I7" s="146" t="s">
        <v>428</v>
      </c>
      <c r="J7" s="167" t="s">
        <v>427</v>
      </c>
      <c r="K7" s="146" t="s">
        <v>428</v>
      </c>
      <c r="L7" s="167" t="s">
        <v>427</v>
      </c>
      <c r="M7" s="677" t="s">
        <v>71</v>
      </c>
    </row>
    <row r="8" spans="1:13" s="17" customFormat="1" ht="20.100000000000001" customHeight="1">
      <c r="A8" s="361">
        <v>2016</v>
      </c>
      <c r="B8" s="461">
        <v>17</v>
      </c>
      <c r="C8" s="452">
        <v>776</v>
      </c>
      <c r="D8" s="452">
        <v>15</v>
      </c>
      <c r="E8" s="452">
        <v>361</v>
      </c>
      <c r="F8" s="452">
        <v>351</v>
      </c>
      <c r="G8" s="452">
        <v>6928</v>
      </c>
      <c r="H8" s="452">
        <v>3</v>
      </c>
      <c r="I8" s="452">
        <v>68</v>
      </c>
      <c r="J8" s="452">
        <v>2</v>
      </c>
      <c r="K8" s="452">
        <v>25</v>
      </c>
      <c r="L8" s="452">
        <v>214</v>
      </c>
      <c r="M8" s="452">
        <v>15661</v>
      </c>
    </row>
    <row r="9" spans="1:13" s="17" customFormat="1" ht="20.100000000000001" customHeight="1">
      <c r="A9" s="361">
        <v>2017</v>
      </c>
      <c r="B9" s="461">
        <v>18</v>
      </c>
      <c r="C9" s="452">
        <v>698</v>
      </c>
      <c r="D9" s="452">
        <v>9</v>
      </c>
      <c r="E9" s="452">
        <v>305</v>
      </c>
      <c r="F9" s="452">
        <v>135</v>
      </c>
      <c r="G9" s="452">
        <v>5958</v>
      </c>
      <c r="H9" s="452">
        <v>1</v>
      </c>
      <c r="I9" s="452">
        <v>3</v>
      </c>
      <c r="J9" s="452">
        <v>1</v>
      </c>
      <c r="K9" s="452">
        <v>20</v>
      </c>
      <c r="L9" s="452">
        <v>150</v>
      </c>
      <c r="M9" s="452">
        <v>12704</v>
      </c>
    </row>
    <row r="10" spans="1:13" s="18" customFormat="1" ht="20.100000000000001" customHeight="1">
      <c r="A10" s="361">
        <v>2018</v>
      </c>
      <c r="B10" s="461">
        <v>19</v>
      </c>
      <c r="C10" s="452">
        <v>560</v>
      </c>
      <c r="D10" s="452">
        <v>4</v>
      </c>
      <c r="E10" s="452">
        <v>42</v>
      </c>
      <c r="F10" s="452">
        <v>549</v>
      </c>
      <c r="G10" s="452">
        <v>4654</v>
      </c>
      <c r="H10" s="452">
        <v>1</v>
      </c>
      <c r="I10" s="452">
        <v>10</v>
      </c>
      <c r="J10" s="452">
        <v>3</v>
      </c>
      <c r="K10" s="452">
        <v>9</v>
      </c>
      <c r="L10" s="452">
        <v>202</v>
      </c>
      <c r="M10" s="452">
        <v>26649</v>
      </c>
    </row>
    <row r="11" spans="1:13" s="17" customFormat="1" ht="20.100000000000001" customHeight="1">
      <c r="A11" s="361">
        <v>2019</v>
      </c>
      <c r="B11" s="461">
        <v>18</v>
      </c>
      <c r="C11" s="452">
        <v>401</v>
      </c>
      <c r="D11" s="452">
        <v>2</v>
      </c>
      <c r="E11" s="452">
        <v>18</v>
      </c>
      <c r="F11" s="452">
        <v>169</v>
      </c>
      <c r="G11" s="452">
        <v>3715</v>
      </c>
      <c r="H11" s="452">
        <v>2</v>
      </c>
      <c r="I11" s="452">
        <v>11</v>
      </c>
      <c r="J11" s="452">
        <v>2</v>
      </c>
      <c r="K11" s="452">
        <v>3</v>
      </c>
      <c r="L11" s="452">
        <v>228</v>
      </c>
      <c r="M11" s="452">
        <v>17189</v>
      </c>
    </row>
    <row r="12" spans="1:13" s="17" customFormat="1" ht="20.100000000000001" customHeight="1">
      <c r="A12" s="361">
        <v>2020</v>
      </c>
      <c r="B12" s="461">
        <v>14</v>
      </c>
      <c r="C12" s="452">
        <v>343</v>
      </c>
      <c r="D12" s="452">
        <v>4</v>
      </c>
      <c r="E12" s="452">
        <v>56</v>
      </c>
      <c r="F12" s="452">
        <v>536</v>
      </c>
      <c r="G12" s="452">
        <v>3920</v>
      </c>
      <c r="H12" s="452">
        <v>2</v>
      </c>
      <c r="I12" s="452">
        <v>36</v>
      </c>
      <c r="J12" s="452">
        <v>2</v>
      </c>
      <c r="K12" s="452">
        <v>4</v>
      </c>
      <c r="L12" s="452">
        <v>240</v>
      </c>
      <c r="M12" s="452">
        <v>16888</v>
      </c>
    </row>
    <row r="13" spans="1:13" s="17" customFormat="1" ht="30" customHeight="1">
      <c r="A13" s="455">
        <v>2021</v>
      </c>
      <c r="B13" s="463">
        <v>13</v>
      </c>
      <c r="C13" s="456">
        <v>406</v>
      </c>
      <c r="D13" s="456">
        <v>4</v>
      </c>
      <c r="E13" s="456">
        <v>49</v>
      </c>
      <c r="F13" s="456">
        <v>0</v>
      </c>
      <c r="G13" s="456">
        <v>3549</v>
      </c>
      <c r="H13" s="456">
        <v>0</v>
      </c>
      <c r="I13" s="456">
        <v>0</v>
      </c>
      <c r="J13" s="456">
        <v>2</v>
      </c>
      <c r="K13" s="456">
        <v>7</v>
      </c>
      <c r="L13" s="456">
        <v>252</v>
      </c>
      <c r="M13" s="456">
        <v>17744</v>
      </c>
    </row>
    <row r="14" spans="1:13" s="17" customFormat="1" ht="20.100000000000001" customHeight="1">
      <c r="A14" s="441" t="s">
        <v>386</v>
      </c>
      <c r="B14" s="457">
        <v>0</v>
      </c>
      <c r="C14" s="458">
        <v>0</v>
      </c>
      <c r="D14" s="458">
        <v>0</v>
      </c>
      <c r="E14" s="458">
        <v>0</v>
      </c>
      <c r="F14" s="458">
        <v>5</v>
      </c>
      <c r="G14" s="458">
        <v>739</v>
      </c>
      <c r="H14" s="445">
        <v>0</v>
      </c>
      <c r="I14" s="445">
        <v>0</v>
      </c>
      <c r="J14" s="445">
        <v>0</v>
      </c>
      <c r="K14" s="445">
        <v>0</v>
      </c>
      <c r="L14" s="458">
        <v>30</v>
      </c>
      <c r="M14" s="458">
        <v>3963</v>
      </c>
    </row>
    <row r="15" spans="1:13" s="17" customFormat="1" ht="20.100000000000001" customHeight="1">
      <c r="A15" s="441" t="s">
        <v>387</v>
      </c>
      <c r="B15" s="457">
        <v>4</v>
      </c>
      <c r="C15" s="458">
        <v>91</v>
      </c>
      <c r="D15" s="458">
        <v>1</v>
      </c>
      <c r="E15" s="458">
        <v>20</v>
      </c>
      <c r="F15" s="458">
        <v>2</v>
      </c>
      <c r="G15" s="458">
        <v>430</v>
      </c>
      <c r="H15" s="445">
        <v>0</v>
      </c>
      <c r="I15" s="445">
        <v>0</v>
      </c>
      <c r="J15" s="445">
        <v>0</v>
      </c>
      <c r="K15" s="445">
        <v>0</v>
      </c>
      <c r="L15" s="458">
        <v>6</v>
      </c>
      <c r="M15" s="458">
        <v>212</v>
      </c>
    </row>
    <row r="16" spans="1:13" s="17" customFormat="1" ht="20.100000000000001" customHeight="1">
      <c r="A16" s="441" t="s">
        <v>388</v>
      </c>
      <c r="B16" s="457">
        <v>1</v>
      </c>
      <c r="C16" s="458">
        <v>10</v>
      </c>
      <c r="D16" s="458">
        <v>0</v>
      </c>
      <c r="E16" s="458">
        <v>0</v>
      </c>
      <c r="F16" s="458">
        <v>0</v>
      </c>
      <c r="G16" s="458">
        <v>0</v>
      </c>
      <c r="H16" s="445">
        <v>0</v>
      </c>
      <c r="I16" s="445">
        <v>0</v>
      </c>
      <c r="J16" s="445">
        <v>0</v>
      </c>
      <c r="K16" s="445">
        <v>0</v>
      </c>
      <c r="L16" s="462">
        <v>10</v>
      </c>
      <c r="M16" s="462">
        <v>778</v>
      </c>
    </row>
    <row r="17" spans="1:48" s="17" customFormat="1" ht="20.100000000000001" customHeight="1">
      <c r="A17" s="441" t="s">
        <v>389</v>
      </c>
      <c r="B17" s="457">
        <v>1</v>
      </c>
      <c r="C17" s="458">
        <v>36</v>
      </c>
      <c r="D17" s="458">
        <v>0</v>
      </c>
      <c r="E17" s="458">
        <v>0</v>
      </c>
      <c r="F17" s="458">
        <v>1</v>
      </c>
      <c r="G17" s="458">
        <v>700</v>
      </c>
      <c r="H17" s="445">
        <v>0</v>
      </c>
      <c r="I17" s="445">
        <v>0</v>
      </c>
      <c r="J17" s="445">
        <v>0</v>
      </c>
      <c r="K17" s="445">
        <v>0</v>
      </c>
      <c r="L17" s="458">
        <v>7</v>
      </c>
      <c r="M17" s="458">
        <v>1236</v>
      </c>
    </row>
    <row r="18" spans="1:48" s="17" customFormat="1" ht="20.100000000000001" customHeight="1">
      <c r="A18" s="441" t="s">
        <v>390</v>
      </c>
      <c r="B18" s="457">
        <v>0</v>
      </c>
      <c r="C18" s="458">
        <v>0</v>
      </c>
      <c r="D18" s="458">
        <v>0</v>
      </c>
      <c r="E18" s="458">
        <v>0</v>
      </c>
      <c r="F18" s="458">
        <v>0</v>
      </c>
      <c r="G18" s="458">
        <v>0</v>
      </c>
      <c r="H18" s="445">
        <v>0</v>
      </c>
      <c r="I18" s="445">
        <v>0</v>
      </c>
      <c r="J18" s="445">
        <v>0</v>
      </c>
      <c r="K18" s="445">
        <v>0</v>
      </c>
      <c r="L18" s="458">
        <v>17</v>
      </c>
      <c r="M18" s="458">
        <v>597</v>
      </c>
    </row>
    <row r="19" spans="1:48" s="17" customFormat="1" ht="20.100000000000001" customHeight="1">
      <c r="A19" s="441" t="s">
        <v>391</v>
      </c>
      <c r="B19" s="457">
        <v>0</v>
      </c>
      <c r="C19" s="458">
        <v>0</v>
      </c>
      <c r="D19" s="458">
        <v>0</v>
      </c>
      <c r="E19" s="458">
        <v>0</v>
      </c>
      <c r="F19" s="458">
        <v>1</v>
      </c>
      <c r="G19" s="458">
        <v>400</v>
      </c>
      <c r="H19" s="445">
        <v>0</v>
      </c>
      <c r="I19" s="445">
        <v>0</v>
      </c>
      <c r="J19" s="445">
        <v>0</v>
      </c>
      <c r="K19" s="445">
        <v>0</v>
      </c>
      <c r="L19" s="458">
        <v>27</v>
      </c>
      <c r="M19" s="458">
        <v>843</v>
      </c>
    </row>
    <row r="20" spans="1:48" s="29" customFormat="1" ht="20.100000000000001" customHeight="1">
      <c r="A20" s="441" t="s">
        <v>392</v>
      </c>
      <c r="B20" s="457">
        <v>1</v>
      </c>
      <c r="C20" s="458">
        <v>50</v>
      </c>
      <c r="D20" s="458">
        <v>0</v>
      </c>
      <c r="E20" s="458">
        <v>0</v>
      </c>
      <c r="F20" s="458">
        <v>0</v>
      </c>
      <c r="G20" s="458">
        <v>0</v>
      </c>
      <c r="H20" s="462">
        <v>0</v>
      </c>
      <c r="I20" s="462">
        <v>0</v>
      </c>
      <c r="J20" s="462">
        <v>0</v>
      </c>
      <c r="K20" s="462">
        <v>0</v>
      </c>
      <c r="L20" s="458">
        <v>26</v>
      </c>
      <c r="M20" s="458">
        <v>1681</v>
      </c>
      <c r="AV20" s="96"/>
    </row>
    <row r="21" spans="1:48" s="3" customFormat="1" ht="20.100000000000001" customHeight="1">
      <c r="A21" s="441" t="s">
        <v>393</v>
      </c>
      <c r="B21" s="457">
        <v>0</v>
      </c>
      <c r="C21" s="458">
        <v>0</v>
      </c>
      <c r="D21" s="458">
        <v>1</v>
      </c>
      <c r="E21" s="458">
        <v>8</v>
      </c>
      <c r="F21" s="458">
        <v>0</v>
      </c>
      <c r="G21" s="458">
        <v>0</v>
      </c>
      <c r="H21" s="445">
        <v>0</v>
      </c>
      <c r="I21" s="445">
        <v>0</v>
      </c>
      <c r="J21" s="445">
        <v>1</v>
      </c>
      <c r="K21" s="445">
        <v>2</v>
      </c>
      <c r="L21" s="458">
        <v>37</v>
      </c>
      <c r="M21" s="458">
        <v>1909</v>
      </c>
    </row>
    <row r="22" spans="1:48" s="3" customFormat="1" ht="20.100000000000001" customHeight="1">
      <c r="A22" s="441" t="s">
        <v>394</v>
      </c>
      <c r="B22" s="457">
        <v>2</v>
      </c>
      <c r="C22" s="458">
        <v>113</v>
      </c>
      <c r="D22" s="458">
        <v>0</v>
      </c>
      <c r="E22" s="458">
        <v>0</v>
      </c>
      <c r="F22" s="458">
        <v>0</v>
      </c>
      <c r="G22" s="458">
        <v>0</v>
      </c>
      <c r="H22" s="445">
        <v>0</v>
      </c>
      <c r="I22" s="445">
        <v>0</v>
      </c>
      <c r="J22" s="445">
        <v>0</v>
      </c>
      <c r="K22" s="445">
        <v>0</v>
      </c>
      <c r="L22" s="458">
        <v>6</v>
      </c>
      <c r="M22" s="458">
        <v>186</v>
      </c>
    </row>
    <row r="23" spans="1:48" s="3" customFormat="1" ht="20.100000000000001" customHeight="1">
      <c r="A23" s="441" t="s">
        <v>395</v>
      </c>
      <c r="B23" s="457">
        <v>0</v>
      </c>
      <c r="C23" s="458">
        <v>0</v>
      </c>
      <c r="D23" s="458">
        <v>0</v>
      </c>
      <c r="E23" s="458">
        <v>0</v>
      </c>
      <c r="F23" s="458">
        <v>0</v>
      </c>
      <c r="G23" s="458">
        <v>0</v>
      </c>
      <c r="H23" s="445">
        <v>0</v>
      </c>
      <c r="I23" s="445">
        <v>0</v>
      </c>
      <c r="J23" s="445">
        <v>0</v>
      </c>
      <c r="K23" s="445">
        <v>0</v>
      </c>
      <c r="L23" s="458">
        <v>6</v>
      </c>
      <c r="M23" s="458">
        <v>571</v>
      </c>
    </row>
    <row r="24" spans="1:48" s="3" customFormat="1" ht="20.100000000000001" customHeight="1">
      <c r="A24" s="441" t="s">
        <v>396</v>
      </c>
      <c r="B24" s="457">
        <v>3</v>
      </c>
      <c r="C24" s="458">
        <v>81</v>
      </c>
      <c r="D24" s="458">
        <v>0</v>
      </c>
      <c r="E24" s="458">
        <v>0</v>
      </c>
      <c r="F24" s="458">
        <v>0</v>
      </c>
      <c r="G24" s="458">
        <v>0</v>
      </c>
      <c r="H24" s="445">
        <v>0</v>
      </c>
      <c r="I24" s="445">
        <v>0</v>
      </c>
      <c r="J24" s="445">
        <v>0</v>
      </c>
      <c r="K24" s="445">
        <v>0</v>
      </c>
      <c r="L24" s="462">
        <v>16</v>
      </c>
      <c r="M24" s="462">
        <v>751</v>
      </c>
    </row>
    <row r="25" spans="1:48" s="3" customFormat="1" ht="20.100000000000001" customHeight="1">
      <c r="A25" s="441" t="s">
        <v>397</v>
      </c>
      <c r="B25" s="457">
        <v>0</v>
      </c>
      <c r="C25" s="458">
        <v>0</v>
      </c>
      <c r="D25" s="458">
        <v>0</v>
      </c>
      <c r="E25" s="458">
        <v>0</v>
      </c>
      <c r="F25" s="458">
        <v>1</v>
      </c>
      <c r="G25" s="458">
        <v>180</v>
      </c>
      <c r="H25" s="445">
        <v>0</v>
      </c>
      <c r="I25" s="445">
        <v>0</v>
      </c>
      <c r="J25" s="445">
        <v>0</v>
      </c>
      <c r="K25" s="445">
        <v>0</v>
      </c>
      <c r="L25" s="458">
        <v>14</v>
      </c>
      <c r="M25" s="458">
        <v>1560</v>
      </c>
    </row>
    <row r="26" spans="1:48" s="3" customFormat="1" ht="20.100000000000001" customHeight="1">
      <c r="A26" s="441" t="s">
        <v>398</v>
      </c>
      <c r="B26" s="457">
        <v>1</v>
      </c>
      <c r="C26" s="458">
        <v>25</v>
      </c>
      <c r="D26" s="458">
        <v>0</v>
      </c>
      <c r="E26" s="458">
        <v>0</v>
      </c>
      <c r="F26" s="458">
        <v>4</v>
      </c>
      <c r="G26" s="458">
        <v>1100</v>
      </c>
      <c r="H26" s="445">
        <v>0</v>
      </c>
      <c r="I26" s="445">
        <v>0</v>
      </c>
      <c r="J26" s="445">
        <v>0</v>
      </c>
      <c r="K26" s="445">
        <v>0</v>
      </c>
      <c r="L26" s="462">
        <v>26</v>
      </c>
      <c r="M26" s="462">
        <v>1672</v>
      </c>
    </row>
    <row r="27" spans="1:48" s="3" customFormat="1" ht="20.100000000000001" customHeight="1">
      <c r="A27" s="441" t="s">
        <v>399</v>
      </c>
      <c r="B27" s="457">
        <v>0</v>
      </c>
      <c r="C27" s="458">
        <v>0</v>
      </c>
      <c r="D27" s="458">
        <v>0</v>
      </c>
      <c r="E27" s="458">
        <v>0</v>
      </c>
      <c r="F27" s="458">
        <v>0</v>
      </c>
      <c r="G27" s="458">
        <v>0</v>
      </c>
      <c r="H27" s="445">
        <v>0</v>
      </c>
      <c r="I27" s="445">
        <v>0</v>
      </c>
      <c r="J27" s="445">
        <v>0</v>
      </c>
      <c r="K27" s="445">
        <v>0</v>
      </c>
      <c r="L27" s="458">
        <v>3</v>
      </c>
      <c r="M27" s="458">
        <v>403</v>
      </c>
    </row>
    <row r="28" spans="1:48" s="3" customFormat="1" ht="20.100000000000001" customHeight="1">
      <c r="A28" s="441" t="s">
        <v>400</v>
      </c>
      <c r="B28" s="457">
        <v>0</v>
      </c>
      <c r="C28" s="458">
        <v>0</v>
      </c>
      <c r="D28" s="458">
        <v>1</v>
      </c>
      <c r="E28" s="458">
        <v>14</v>
      </c>
      <c r="F28" s="458">
        <v>0</v>
      </c>
      <c r="G28" s="458">
        <v>0</v>
      </c>
      <c r="H28" s="445">
        <v>0</v>
      </c>
      <c r="I28" s="445">
        <v>0</v>
      </c>
      <c r="J28" s="445">
        <v>0</v>
      </c>
      <c r="K28" s="445">
        <v>0</v>
      </c>
      <c r="L28" s="458">
        <v>0</v>
      </c>
      <c r="M28" s="458">
        <v>0</v>
      </c>
    </row>
    <row r="29" spans="1:48" s="3" customFormat="1" ht="20.100000000000001" customHeight="1">
      <c r="A29" s="441" t="s">
        <v>401</v>
      </c>
      <c r="B29" s="457">
        <v>0</v>
      </c>
      <c r="C29" s="458">
        <v>0</v>
      </c>
      <c r="D29" s="458">
        <v>1</v>
      </c>
      <c r="E29" s="458">
        <v>7</v>
      </c>
      <c r="F29" s="458">
        <v>0</v>
      </c>
      <c r="G29" s="458">
        <v>0</v>
      </c>
      <c r="H29" s="445">
        <v>0</v>
      </c>
      <c r="I29" s="445">
        <v>0</v>
      </c>
      <c r="J29" s="445">
        <v>1</v>
      </c>
      <c r="K29" s="445">
        <v>5</v>
      </c>
      <c r="L29" s="458">
        <v>4</v>
      </c>
      <c r="M29" s="458">
        <v>215</v>
      </c>
    </row>
    <row r="30" spans="1:48" s="3" customFormat="1" ht="20.100000000000001" customHeight="1">
      <c r="A30" s="441" t="s">
        <v>402</v>
      </c>
      <c r="B30" s="457">
        <v>0</v>
      </c>
      <c r="C30" s="458">
        <v>0</v>
      </c>
      <c r="D30" s="458">
        <v>0</v>
      </c>
      <c r="E30" s="458">
        <v>0</v>
      </c>
      <c r="F30" s="458">
        <v>0</v>
      </c>
      <c r="G30" s="458">
        <v>0</v>
      </c>
      <c r="H30" s="445">
        <v>0</v>
      </c>
      <c r="I30" s="445">
        <v>0</v>
      </c>
      <c r="J30" s="445">
        <v>0</v>
      </c>
      <c r="K30" s="445">
        <v>0</v>
      </c>
      <c r="L30" s="454">
        <v>3</v>
      </c>
      <c r="M30" s="454">
        <v>180</v>
      </c>
    </row>
    <row r="31" spans="1:48" s="3" customFormat="1" ht="20.100000000000001" customHeight="1">
      <c r="A31" s="441" t="s">
        <v>403</v>
      </c>
      <c r="B31" s="457">
        <v>0</v>
      </c>
      <c r="C31" s="458">
        <v>0</v>
      </c>
      <c r="D31" s="458">
        <v>0</v>
      </c>
      <c r="E31" s="458">
        <v>0</v>
      </c>
      <c r="F31" s="458">
        <v>0</v>
      </c>
      <c r="G31" s="458">
        <v>0</v>
      </c>
      <c r="H31" s="445">
        <v>0</v>
      </c>
      <c r="I31" s="445">
        <v>0</v>
      </c>
      <c r="J31" s="445">
        <v>0</v>
      </c>
      <c r="K31" s="445">
        <v>0</v>
      </c>
      <c r="L31" s="458">
        <v>6</v>
      </c>
      <c r="M31" s="458">
        <v>583</v>
      </c>
    </row>
    <row r="32" spans="1:48" s="3" customFormat="1" ht="20.100000000000001" customHeight="1">
      <c r="A32" s="441" t="s">
        <v>404</v>
      </c>
      <c r="B32" s="457">
        <v>0</v>
      </c>
      <c r="C32" s="458">
        <v>0</v>
      </c>
      <c r="D32" s="458">
        <v>0</v>
      </c>
      <c r="E32" s="458">
        <v>0</v>
      </c>
      <c r="F32" s="458">
        <v>0</v>
      </c>
      <c r="G32" s="458">
        <v>0</v>
      </c>
      <c r="H32" s="445">
        <v>0</v>
      </c>
      <c r="I32" s="445">
        <v>0</v>
      </c>
      <c r="J32" s="445">
        <v>0</v>
      </c>
      <c r="K32" s="445">
        <v>0</v>
      </c>
      <c r="L32" s="454">
        <v>8</v>
      </c>
      <c r="M32" s="454">
        <v>404</v>
      </c>
    </row>
    <row r="33" spans="1:13" s="3" customFormat="1" ht="20.100000000000001" customHeight="1">
      <c r="A33" s="442" t="s">
        <v>405</v>
      </c>
      <c r="B33" s="459">
        <v>0</v>
      </c>
      <c r="C33" s="459">
        <v>0</v>
      </c>
      <c r="D33" s="459">
        <v>0</v>
      </c>
      <c r="E33" s="459">
        <v>0</v>
      </c>
      <c r="F33" s="459">
        <v>0</v>
      </c>
      <c r="G33" s="459">
        <v>0</v>
      </c>
      <c r="H33" s="459">
        <v>0</v>
      </c>
      <c r="I33" s="459">
        <v>0</v>
      </c>
      <c r="J33" s="459">
        <v>0</v>
      </c>
      <c r="K33" s="459">
        <v>0</v>
      </c>
      <c r="L33" s="460">
        <v>0</v>
      </c>
      <c r="M33" s="460">
        <v>0</v>
      </c>
    </row>
    <row r="34" spans="1:13" s="36" customFormat="1" ht="13.5" customHeight="1">
      <c r="A34" s="428" t="s">
        <v>409</v>
      </c>
      <c r="B34" s="429"/>
      <c r="C34" s="430"/>
      <c r="D34" s="430"/>
      <c r="E34" s="430"/>
      <c r="F34" s="430"/>
      <c r="G34" s="430"/>
      <c r="H34" s="266"/>
      <c r="I34" s="266"/>
      <c r="J34" s="427"/>
      <c r="K34" s="266"/>
      <c r="L34" s="266"/>
      <c r="M34" s="673"/>
    </row>
    <row r="35" spans="1:13" s="88" customFormat="1" ht="13.5" customHeight="1">
      <c r="A35" s="758" t="s">
        <v>416</v>
      </c>
      <c r="B35" s="758"/>
      <c r="C35" s="758"/>
      <c r="D35" s="758"/>
      <c r="E35" s="758"/>
      <c r="F35" s="758"/>
      <c r="G35" s="758"/>
      <c r="H35" s="266"/>
      <c r="I35" s="266"/>
      <c r="J35" s="427"/>
      <c r="K35" s="266"/>
      <c r="L35" s="266"/>
      <c r="M35" s="673"/>
    </row>
    <row r="36" spans="1:13" ht="13.5" customHeight="1">
      <c r="A36" s="428" t="s">
        <v>410</v>
      </c>
      <c r="B36" s="429"/>
      <c r="C36" s="430"/>
      <c r="D36" s="430"/>
      <c r="E36" s="430"/>
      <c r="F36" s="430"/>
      <c r="G36" s="430"/>
      <c r="H36" s="427" t="s">
        <v>413</v>
      </c>
      <c r="I36" s="266"/>
      <c r="J36" s="427"/>
      <c r="K36" s="266"/>
      <c r="L36" s="266"/>
      <c r="M36" s="673"/>
    </row>
    <row r="37" spans="1:13" ht="13.5" customHeight="1">
      <c r="A37" s="428" t="s">
        <v>411</v>
      </c>
      <c r="B37" s="431"/>
      <c r="C37" s="431"/>
      <c r="D37" s="431"/>
      <c r="E37" s="431"/>
      <c r="F37" s="431"/>
      <c r="G37" s="431"/>
      <c r="H37" s="432"/>
      <c r="I37" s="266"/>
      <c r="J37" s="432"/>
      <c r="K37" s="266"/>
      <c r="L37" s="266"/>
      <c r="M37" s="673"/>
    </row>
    <row r="38" spans="1:13" ht="13.5" customHeight="1">
      <c r="A38" s="428" t="s">
        <v>412</v>
      </c>
      <c r="B38" s="431"/>
      <c r="C38" s="431"/>
      <c r="D38" s="431"/>
      <c r="E38" s="431"/>
      <c r="F38" s="431"/>
      <c r="G38" s="431"/>
      <c r="H38" s="432"/>
      <c r="I38" s="266"/>
      <c r="J38" s="432"/>
      <c r="K38" s="266"/>
      <c r="L38" s="266"/>
      <c r="M38" s="673"/>
    </row>
    <row r="39" spans="1:13" ht="13.5" customHeight="1">
      <c r="A39" s="433" t="s">
        <v>414</v>
      </c>
      <c r="B39" s="434"/>
      <c r="C39" s="427"/>
      <c r="D39" s="427"/>
      <c r="E39" s="427"/>
      <c r="F39" s="427"/>
      <c r="G39" s="427"/>
      <c r="H39" s="435" t="s">
        <v>415</v>
      </c>
      <c r="I39" s="151"/>
      <c r="J39" s="435"/>
      <c r="K39" s="151"/>
      <c r="L39" s="151"/>
      <c r="M39" s="265"/>
    </row>
  </sheetData>
  <mergeCells count="4">
    <mergeCell ref="A35:G35"/>
    <mergeCell ref="H2:M2"/>
    <mergeCell ref="A2:G2"/>
    <mergeCell ref="A1:B1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115" zoomScaleNormal="100" zoomScaleSheetLayoutView="115" workbookViewId="0">
      <selection activeCell="J7" sqref="J7"/>
    </sheetView>
  </sheetViews>
  <sheetFormatPr defaultRowHeight="12"/>
  <cols>
    <col min="1" max="1" width="10.7109375" style="5" customWidth="1"/>
    <col min="2" max="8" width="22.7109375" style="5" customWidth="1"/>
    <col min="9" max="9" width="22.7109375" style="6" customWidth="1"/>
    <col min="10" max="16384" width="9.140625" style="5"/>
  </cols>
  <sheetData>
    <row r="1" spans="1:9" ht="24.95" customHeight="1">
      <c r="A1" s="685" t="s">
        <v>211</v>
      </c>
      <c r="B1" s="685"/>
    </row>
    <row r="2" spans="1:9" s="109" customFormat="1" ht="24.95" customHeight="1">
      <c r="A2" s="689" t="s">
        <v>197</v>
      </c>
      <c r="B2" s="689"/>
      <c r="C2" s="689"/>
      <c r="D2" s="689"/>
      <c r="E2" s="689"/>
      <c r="F2" s="690" t="s">
        <v>448</v>
      </c>
      <c r="G2" s="690"/>
      <c r="H2" s="690"/>
      <c r="I2" s="690"/>
    </row>
    <row r="3" spans="1:9" ht="23.1" customHeight="1"/>
    <row r="4" spans="1:9" s="292" customFormat="1" ht="15" customHeight="1" thickBot="1">
      <c r="A4" s="147" t="s">
        <v>438</v>
      </c>
      <c r="B4" s="151"/>
      <c r="C4" s="151"/>
      <c r="D4" s="151"/>
      <c r="E4" s="151"/>
      <c r="F4" s="151"/>
      <c r="G4" s="151"/>
      <c r="H4" s="151"/>
      <c r="I4" s="265" t="s">
        <v>439</v>
      </c>
    </row>
    <row r="5" spans="1:9" ht="18" customHeight="1">
      <c r="A5" s="224" t="s">
        <v>350</v>
      </c>
      <c r="B5" s="507" t="s">
        <v>72</v>
      </c>
      <c r="C5" s="220" t="s">
        <v>73</v>
      </c>
      <c r="D5" s="507" t="s">
        <v>74</v>
      </c>
      <c r="E5" s="220" t="s">
        <v>75</v>
      </c>
      <c r="F5" s="220" t="s">
        <v>76</v>
      </c>
      <c r="G5" s="507" t="s">
        <v>77</v>
      </c>
      <c r="H5" s="507" t="s">
        <v>78</v>
      </c>
      <c r="I5" s="670" t="s">
        <v>43</v>
      </c>
    </row>
    <row r="6" spans="1:9" ht="18" customHeight="1">
      <c r="A6" s="401"/>
      <c r="B6" s="144"/>
      <c r="C6" s="226"/>
      <c r="D6" s="144"/>
      <c r="E6" s="226"/>
      <c r="F6" s="226"/>
      <c r="G6" s="144"/>
      <c r="H6" s="144"/>
      <c r="I6" s="675"/>
    </row>
    <row r="7" spans="1:9" ht="18" customHeight="1">
      <c r="A7" s="223" t="s">
        <v>79</v>
      </c>
      <c r="B7" s="146" t="s">
        <v>80</v>
      </c>
      <c r="C7" s="222" t="s">
        <v>81</v>
      </c>
      <c r="D7" s="146" t="s">
        <v>82</v>
      </c>
      <c r="E7" s="222" t="s">
        <v>83</v>
      </c>
      <c r="F7" s="222" t="s">
        <v>84</v>
      </c>
      <c r="G7" s="146" t="s">
        <v>85</v>
      </c>
      <c r="H7" s="146" t="s">
        <v>86</v>
      </c>
      <c r="I7" s="671" t="s">
        <v>109</v>
      </c>
    </row>
    <row r="8" spans="1:9" s="29" customFormat="1" ht="20.100000000000001" customHeight="1">
      <c r="A8" s="361">
        <v>2016</v>
      </c>
      <c r="B8" s="508">
        <f t="shared" ref="B8:H8" si="0">SUM(B14:B33)</f>
        <v>0</v>
      </c>
      <c r="C8" s="509">
        <f t="shared" si="0"/>
        <v>0</v>
      </c>
      <c r="D8" s="509">
        <f t="shared" si="0"/>
        <v>0</v>
      </c>
      <c r="E8" s="509">
        <f t="shared" si="0"/>
        <v>0</v>
      </c>
      <c r="F8" s="509">
        <f t="shared" si="0"/>
        <v>0</v>
      </c>
      <c r="G8" s="509">
        <f t="shared" si="0"/>
        <v>0</v>
      </c>
      <c r="H8" s="509">
        <f t="shared" si="0"/>
        <v>0</v>
      </c>
      <c r="I8" s="509">
        <v>3</v>
      </c>
    </row>
    <row r="9" spans="1:9" s="29" customFormat="1" ht="20.100000000000001" customHeight="1">
      <c r="A9" s="361">
        <v>2017</v>
      </c>
      <c r="B9" s="508">
        <v>0</v>
      </c>
      <c r="C9" s="509">
        <v>0</v>
      </c>
      <c r="D9" s="509">
        <v>0</v>
      </c>
      <c r="E9" s="509">
        <v>0</v>
      </c>
      <c r="F9" s="509">
        <v>0</v>
      </c>
      <c r="G9" s="509">
        <v>0</v>
      </c>
      <c r="H9" s="509">
        <v>0</v>
      </c>
      <c r="I9" s="509">
        <v>3</v>
      </c>
    </row>
    <row r="10" spans="1:9" s="29" customFormat="1" ht="20.100000000000001" customHeight="1">
      <c r="A10" s="361">
        <v>2018</v>
      </c>
      <c r="B10" s="509">
        <v>0</v>
      </c>
      <c r="C10" s="509">
        <v>0</v>
      </c>
      <c r="D10" s="509">
        <v>0</v>
      </c>
      <c r="E10" s="509">
        <v>0</v>
      </c>
      <c r="F10" s="509">
        <v>0</v>
      </c>
      <c r="G10" s="509">
        <v>0</v>
      </c>
      <c r="H10" s="509">
        <v>0</v>
      </c>
      <c r="I10" s="509">
        <v>254000</v>
      </c>
    </row>
    <row r="11" spans="1:9" s="29" customFormat="1" ht="20.100000000000001" customHeight="1">
      <c r="A11" s="361">
        <v>2019</v>
      </c>
      <c r="B11" s="509">
        <v>0</v>
      </c>
      <c r="C11" s="509">
        <v>0</v>
      </c>
      <c r="D11" s="509">
        <v>0</v>
      </c>
      <c r="E11" s="509">
        <v>0</v>
      </c>
      <c r="F11" s="509">
        <v>0</v>
      </c>
      <c r="G11" s="509">
        <v>0</v>
      </c>
      <c r="H11" s="509">
        <v>0</v>
      </c>
      <c r="I11" s="509">
        <v>49000</v>
      </c>
    </row>
    <row r="12" spans="1:9" s="29" customFormat="1" ht="20.100000000000001" customHeight="1">
      <c r="A12" s="361">
        <v>2020</v>
      </c>
      <c r="B12" s="509">
        <v>0</v>
      </c>
      <c r="C12" s="509">
        <v>0</v>
      </c>
      <c r="D12" s="509">
        <v>0</v>
      </c>
      <c r="E12" s="509">
        <v>0</v>
      </c>
      <c r="F12" s="509">
        <v>0</v>
      </c>
      <c r="G12" s="509">
        <v>0</v>
      </c>
      <c r="H12" s="509">
        <v>0</v>
      </c>
      <c r="I12" s="509">
        <v>126</v>
      </c>
    </row>
    <row r="13" spans="1:9" s="29" customFormat="1" ht="30" customHeight="1">
      <c r="A13" s="455">
        <v>2021</v>
      </c>
      <c r="B13" s="511">
        <v>0</v>
      </c>
      <c r="C13" s="511">
        <v>0</v>
      </c>
      <c r="D13" s="511">
        <v>0</v>
      </c>
      <c r="E13" s="511">
        <v>0</v>
      </c>
      <c r="F13" s="511">
        <v>0</v>
      </c>
      <c r="G13" s="511">
        <v>0</v>
      </c>
      <c r="H13" s="511">
        <v>0</v>
      </c>
      <c r="I13" s="511">
        <v>453</v>
      </c>
    </row>
    <row r="14" spans="1:9" s="7" customFormat="1" ht="20.100000000000001" customHeight="1">
      <c r="A14" s="441" t="s">
        <v>386</v>
      </c>
      <c r="B14" s="509">
        <v>0</v>
      </c>
      <c r="C14" s="509">
        <v>0</v>
      </c>
      <c r="D14" s="509">
        <v>0</v>
      </c>
      <c r="E14" s="509">
        <v>0</v>
      </c>
      <c r="F14" s="509">
        <v>0</v>
      </c>
      <c r="G14" s="509">
        <v>0</v>
      </c>
      <c r="H14" s="509">
        <v>0</v>
      </c>
      <c r="I14" s="509">
        <v>0</v>
      </c>
    </row>
    <row r="15" spans="1:9" s="7" customFormat="1" ht="20.100000000000001" customHeight="1">
      <c r="A15" s="441" t="s">
        <v>387</v>
      </c>
      <c r="B15" s="509">
        <v>0</v>
      </c>
      <c r="C15" s="509">
        <v>0</v>
      </c>
      <c r="D15" s="509">
        <v>0</v>
      </c>
      <c r="E15" s="509">
        <v>0</v>
      </c>
      <c r="F15" s="509">
        <v>0</v>
      </c>
      <c r="G15" s="509">
        <v>0</v>
      </c>
      <c r="H15" s="509">
        <v>0</v>
      </c>
      <c r="I15" s="512">
        <v>88</v>
      </c>
    </row>
    <row r="16" spans="1:9" s="7" customFormat="1" ht="20.100000000000001" customHeight="1">
      <c r="A16" s="441" t="s">
        <v>388</v>
      </c>
      <c r="B16" s="509">
        <v>0</v>
      </c>
      <c r="C16" s="509">
        <v>0</v>
      </c>
      <c r="D16" s="509">
        <v>0</v>
      </c>
      <c r="E16" s="509">
        <v>0</v>
      </c>
      <c r="F16" s="509">
        <v>0</v>
      </c>
      <c r="G16" s="509">
        <v>0</v>
      </c>
      <c r="H16" s="509">
        <v>0</v>
      </c>
      <c r="I16" s="512">
        <v>260</v>
      </c>
    </row>
    <row r="17" spans="1:9" s="7" customFormat="1" ht="20.100000000000001" customHeight="1">
      <c r="A17" s="441" t="s">
        <v>389</v>
      </c>
      <c r="B17" s="509">
        <v>0</v>
      </c>
      <c r="C17" s="509">
        <v>0</v>
      </c>
      <c r="D17" s="509">
        <v>0</v>
      </c>
      <c r="E17" s="509">
        <v>0</v>
      </c>
      <c r="F17" s="509">
        <v>0</v>
      </c>
      <c r="G17" s="509">
        <v>0</v>
      </c>
      <c r="H17" s="509">
        <v>0</v>
      </c>
      <c r="I17" s="512">
        <v>2</v>
      </c>
    </row>
    <row r="18" spans="1:9" s="7" customFormat="1" ht="20.100000000000001" customHeight="1">
      <c r="A18" s="441" t="s">
        <v>390</v>
      </c>
      <c r="B18" s="509">
        <v>0</v>
      </c>
      <c r="C18" s="509">
        <v>0</v>
      </c>
      <c r="D18" s="509">
        <v>0</v>
      </c>
      <c r="E18" s="509">
        <v>0</v>
      </c>
      <c r="F18" s="509">
        <v>0</v>
      </c>
      <c r="G18" s="509">
        <v>0</v>
      </c>
      <c r="H18" s="509">
        <v>0</v>
      </c>
      <c r="I18" s="509">
        <v>8</v>
      </c>
    </row>
    <row r="19" spans="1:9" s="7" customFormat="1" ht="20.100000000000001" customHeight="1">
      <c r="A19" s="441" t="s">
        <v>391</v>
      </c>
      <c r="B19" s="509">
        <v>0</v>
      </c>
      <c r="C19" s="509">
        <v>0</v>
      </c>
      <c r="D19" s="509">
        <v>0</v>
      </c>
      <c r="E19" s="509">
        <v>0</v>
      </c>
      <c r="F19" s="509">
        <v>0</v>
      </c>
      <c r="G19" s="509">
        <v>0</v>
      </c>
      <c r="H19" s="509">
        <v>0</v>
      </c>
      <c r="I19" s="512">
        <v>45</v>
      </c>
    </row>
    <row r="20" spans="1:9" s="7" customFormat="1" ht="20.100000000000001" customHeight="1">
      <c r="A20" s="441" t="s">
        <v>392</v>
      </c>
      <c r="B20" s="509">
        <v>0</v>
      </c>
      <c r="C20" s="509">
        <v>0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12">
        <v>26</v>
      </c>
    </row>
    <row r="21" spans="1:9" s="7" customFormat="1" ht="20.100000000000001" customHeight="1">
      <c r="A21" s="441" t="s">
        <v>393</v>
      </c>
      <c r="B21" s="509">
        <v>0</v>
      </c>
      <c r="C21" s="509">
        <v>0</v>
      </c>
      <c r="D21" s="509">
        <v>0</v>
      </c>
      <c r="E21" s="509">
        <v>0</v>
      </c>
      <c r="F21" s="509">
        <v>0</v>
      </c>
      <c r="G21" s="509">
        <v>0</v>
      </c>
      <c r="H21" s="509">
        <v>0</v>
      </c>
      <c r="I21" s="512">
        <v>19</v>
      </c>
    </row>
    <row r="22" spans="1:9" s="7" customFormat="1" ht="20.100000000000001" customHeight="1">
      <c r="A22" s="441" t="s">
        <v>394</v>
      </c>
      <c r="B22" s="509">
        <v>0</v>
      </c>
      <c r="C22" s="509">
        <v>0</v>
      </c>
      <c r="D22" s="509">
        <v>0</v>
      </c>
      <c r="E22" s="509">
        <v>0</v>
      </c>
      <c r="F22" s="509">
        <v>0</v>
      </c>
      <c r="G22" s="509">
        <v>0</v>
      </c>
      <c r="H22" s="509">
        <v>0</v>
      </c>
      <c r="I22" s="509">
        <v>0</v>
      </c>
    </row>
    <row r="23" spans="1:9" s="7" customFormat="1" ht="20.100000000000001" customHeight="1">
      <c r="A23" s="441" t="s">
        <v>395</v>
      </c>
      <c r="B23" s="509">
        <v>0</v>
      </c>
      <c r="C23" s="509">
        <v>0</v>
      </c>
      <c r="D23" s="509">
        <v>0</v>
      </c>
      <c r="E23" s="509">
        <v>0</v>
      </c>
      <c r="F23" s="509">
        <v>0</v>
      </c>
      <c r="G23" s="509">
        <v>0</v>
      </c>
      <c r="H23" s="509">
        <v>0</v>
      </c>
      <c r="I23" s="509">
        <v>0</v>
      </c>
    </row>
    <row r="24" spans="1:9" s="7" customFormat="1" ht="20.100000000000001" customHeight="1">
      <c r="A24" s="441" t="s">
        <v>396</v>
      </c>
      <c r="B24" s="509">
        <v>0</v>
      </c>
      <c r="C24" s="509">
        <v>0</v>
      </c>
      <c r="D24" s="509">
        <v>0</v>
      </c>
      <c r="E24" s="509">
        <v>0</v>
      </c>
      <c r="F24" s="509">
        <v>0</v>
      </c>
      <c r="G24" s="509">
        <v>0</v>
      </c>
      <c r="H24" s="509">
        <v>0</v>
      </c>
      <c r="I24" s="509">
        <v>0</v>
      </c>
    </row>
    <row r="25" spans="1:9" s="7" customFormat="1" ht="20.100000000000001" customHeight="1">
      <c r="A25" s="441" t="s">
        <v>397</v>
      </c>
      <c r="B25" s="509">
        <v>0</v>
      </c>
      <c r="C25" s="509">
        <v>0</v>
      </c>
      <c r="D25" s="509">
        <v>0</v>
      </c>
      <c r="E25" s="509">
        <v>0</v>
      </c>
      <c r="F25" s="509">
        <v>0</v>
      </c>
      <c r="G25" s="509">
        <v>0</v>
      </c>
      <c r="H25" s="509">
        <v>0</v>
      </c>
      <c r="I25" s="509">
        <v>0</v>
      </c>
    </row>
    <row r="26" spans="1:9" s="7" customFormat="1" ht="20.100000000000001" customHeight="1">
      <c r="A26" s="441" t="s">
        <v>398</v>
      </c>
      <c r="B26" s="509">
        <v>0</v>
      </c>
      <c r="C26" s="509">
        <v>0</v>
      </c>
      <c r="D26" s="509">
        <v>0</v>
      </c>
      <c r="E26" s="509">
        <v>0</v>
      </c>
      <c r="F26" s="509">
        <v>0</v>
      </c>
      <c r="G26" s="509">
        <v>0</v>
      </c>
      <c r="H26" s="509">
        <v>0</v>
      </c>
      <c r="I26" s="512">
        <v>1</v>
      </c>
    </row>
    <row r="27" spans="1:9" s="7" customFormat="1" ht="20.100000000000001" customHeight="1">
      <c r="A27" s="441" t="s">
        <v>399</v>
      </c>
      <c r="B27" s="509">
        <v>0</v>
      </c>
      <c r="C27" s="509">
        <v>0</v>
      </c>
      <c r="D27" s="509">
        <v>0</v>
      </c>
      <c r="E27" s="509">
        <v>0</v>
      </c>
      <c r="F27" s="509">
        <v>0</v>
      </c>
      <c r="G27" s="509">
        <v>0</v>
      </c>
      <c r="H27" s="509">
        <v>0</v>
      </c>
      <c r="I27" s="509">
        <v>0</v>
      </c>
    </row>
    <row r="28" spans="1:9" s="7" customFormat="1" ht="20.100000000000001" customHeight="1">
      <c r="A28" s="441" t="s">
        <v>400</v>
      </c>
      <c r="B28" s="509">
        <v>0</v>
      </c>
      <c r="C28" s="509">
        <v>0</v>
      </c>
      <c r="D28" s="509">
        <v>0</v>
      </c>
      <c r="E28" s="509">
        <v>0</v>
      </c>
      <c r="F28" s="509">
        <v>0</v>
      </c>
      <c r="G28" s="509">
        <v>0</v>
      </c>
      <c r="H28" s="509">
        <v>0</v>
      </c>
      <c r="I28" s="509">
        <v>0</v>
      </c>
    </row>
    <row r="29" spans="1:9" s="7" customFormat="1" ht="20.100000000000001" customHeight="1">
      <c r="A29" s="441" t="s">
        <v>401</v>
      </c>
      <c r="B29" s="509">
        <v>0</v>
      </c>
      <c r="C29" s="509">
        <v>0</v>
      </c>
      <c r="D29" s="509">
        <v>0</v>
      </c>
      <c r="E29" s="509">
        <v>0</v>
      </c>
      <c r="F29" s="509">
        <v>0</v>
      </c>
      <c r="G29" s="509">
        <v>0</v>
      </c>
      <c r="H29" s="509">
        <v>0</v>
      </c>
      <c r="I29" s="509">
        <v>0</v>
      </c>
    </row>
    <row r="30" spans="1:9" s="7" customFormat="1" ht="20.100000000000001" customHeight="1">
      <c r="A30" s="441" t="s">
        <v>402</v>
      </c>
      <c r="B30" s="509">
        <v>0</v>
      </c>
      <c r="C30" s="509">
        <v>0</v>
      </c>
      <c r="D30" s="509">
        <v>0</v>
      </c>
      <c r="E30" s="509">
        <v>0</v>
      </c>
      <c r="F30" s="509">
        <v>0</v>
      </c>
      <c r="G30" s="509">
        <v>0</v>
      </c>
      <c r="H30" s="509">
        <v>0</v>
      </c>
      <c r="I30" s="509">
        <v>0</v>
      </c>
    </row>
    <row r="31" spans="1:9" s="7" customFormat="1" ht="20.100000000000001" customHeight="1">
      <c r="A31" s="441" t="s">
        <v>403</v>
      </c>
      <c r="B31" s="509">
        <v>0</v>
      </c>
      <c r="C31" s="509">
        <v>0</v>
      </c>
      <c r="D31" s="509">
        <v>0</v>
      </c>
      <c r="E31" s="509">
        <v>0</v>
      </c>
      <c r="F31" s="509">
        <v>0</v>
      </c>
      <c r="G31" s="509">
        <v>0</v>
      </c>
      <c r="H31" s="509">
        <v>0</v>
      </c>
      <c r="I31" s="509">
        <v>3</v>
      </c>
    </row>
    <row r="32" spans="1:9" s="7" customFormat="1" ht="20.100000000000001" customHeight="1">
      <c r="A32" s="441" t="s">
        <v>404</v>
      </c>
      <c r="B32" s="509">
        <v>0</v>
      </c>
      <c r="C32" s="509">
        <v>0</v>
      </c>
      <c r="D32" s="509">
        <v>0</v>
      </c>
      <c r="E32" s="509">
        <v>0</v>
      </c>
      <c r="F32" s="509">
        <v>0</v>
      </c>
      <c r="G32" s="509">
        <v>0</v>
      </c>
      <c r="H32" s="509">
        <v>0</v>
      </c>
      <c r="I32" s="512">
        <v>1</v>
      </c>
    </row>
    <row r="33" spans="1:9" s="7" customFormat="1" ht="20.100000000000001" customHeight="1">
      <c r="A33" s="442" t="s">
        <v>405</v>
      </c>
      <c r="B33" s="510">
        <v>0</v>
      </c>
      <c r="C33" s="510">
        <v>0</v>
      </c>
      <c r="D33" s="510">
        <v>0</v>
      </c>
      <c r="E33" s="510">
        <v>0</v>
      </c>
      <c r="F33" s="510">
        <v>0</v>
      </c>
      <c r="G33" s="510">
        <v>0</v>
      </c>
      <c r="H33" s="510">
        <v>0</v>
      </c>
      <c r="I33" s="510">
        <v>0</v>
      </c>
    </row>
    <row r="34" spans="1:9" s="147" customFormat="1" ht="11.25">
      <c r="A34" s="428" t="s">
        <v>440</v>
      </c>
      <c r="B34" s="466"/>
      <c r="C34" s="465"/>
      <c r="D34" s="465"/>
      <c r="E34" s="465"/>
      <c r="F34" s="465"/>
      <c r="G34" s="465"/>
      <c r="H34" s="465"/>
      <c r="I34" s="679"/>
    </row>
    <row r="35" spans="1:9" s="147" customFormat="1" ht="11.25">
      <c r="A35" s="761" t="s">
        <v>441</v>
      </c>
      <c r="B35" s="761"/>
      <c r="C35" s="761"/>
      <c r="D35" s="761"/>
      <c r="F35" s="435" t="s">
        <v>415</v>
      </c>
      <c r="I35" s="679"/>
    </row>
  </sheetData>
  <mergeCells count="4">
    <mergeCell ref="A35:D35"/>
    <mergeCell ref="A1:B1"/>
    <mergeCell ref="A2:E2"/>
    <mergeCell ref="F2:I2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view="pageBreakPreview" zoomScaleNormal="85" zoomScaleSheetLayoutView="100" workbookViewId="0">
      <selection activeCell="J24" sqref="J24"/>
    </sheetView>
  </sheetViews>
  <sheetFormatPr defaultRowHeight="12"/>
  <cols>
    <col min="1" max="1" width="10.7109375" style="43" customWidth="1"/>
    <col min="2" max="4" width="11.7109375" style="43" customWidth="1"/>
    <col min="5" max="6" width="15.7109375" style="43" customWidth="1"/>
    <col min="7" max="9" width="11.7109375" style="43" customWidth="1"/>
    <col min="10" max="10" width="11.7109375" style="39" customWidth="1"/>
    <col min="11" max="12" width="11.7109375" style="43" customWidth="1"/>
    <col min="13" max="13" width="14.7109375" style="43" customWidth="1"/>
    <col min="14" max="14" width="14.7109375" style="39" customWidth="1"/>
    <col min="15" max="16" width="11.7109375" style="43" customWidth="1"/>
    <col min="17" max="17" width="12.7109375" style="39" customWidth="1"/>
    <col min="18" max="247" width="9.140625" style="43"/>
    <col min="248" max="248" width="7.5703125" style="43" customWidth="1"/>
    <col min="249" max="252" width="9.85546875" style="43" customWidth="1"/>
    <col min="253" max="253" width="11.140625" style="43" customWidth="1"/>
    <col min="254" max="256" width="9.85546875" style="43" customWidth="1"/>
    <col min="257" max="257" width="4" style="43" customWidth="1"/>
    <col min="258" max="263" width="4.85546875" style="43" customWidth="1"/>
    <col min="264" max="264" width="9.5703125" style="43" bestFit="1" customWidth="1"/>
    <col min="265" max="265" width="7.85546875" style="43" customWidth="1"/>
    <col min="266" max="267" width="6.7109375" style="43" customWidth="1"/>
    <col min="268" max="268" width="11.42578125" style="43" customWidth="1"/>
    <col min="269" max="269" width="6.7109375" style="43" customWidth="1"/>
    <col min="270" max="272" width="10.28515625" style="43" customWidth="1"/>
    <col min="273" max="273" width="12.7109375" style="43" customWidth="1"/>
    <col min="274" max="503" width="9.140625" style="43"/>
    <col min="504" max="504" width="7.5703125" style="43" customWidth="1"/>
    <col min="505" max="508" width="9.85546875" style="43" customWidth="1"/>
    <col min="509" max="509" width="11.140625" style="43" customWidth="1"/>
    <col min="510" max="512" width="9.85546875" style="43" customWidth="1"/>
    <col min="513" max="513" width="4" style="43" customWidth="1"/>
    <col min="514" max="519" width="4.85546875" style="43" customWidth="1"/>
    <col min="520" max="520" width="9.5703125" style="43" bestFit="1" customWidth="1"/>
    <col min="521" max="521" width="7.85546875" style="43" customWidth="1"/>
    <col min="522" max="523" width="6.7109375" style="43" customWidth="1"/>
    <col min="524" max="524" width="11.42578125" style="43" customWidth="1"/>
    <col min="525" max="525" width="6.7109375" style="43" customWidth="1"/>
    <col min="526" max="528" width="10.28515625" style="43" customWidth="1"/>
    <col min="529" max="529" width="12.7109375" style="43" customWidth="1"/>
    <col min="530" max="759" width="9.140625" style="43"/>
    <col min="760" max="760" width="7.5703125" style="43" customWidth="1"/>
    <col min="761" max="764" width="9.85546875" style="43" customWidth="1"/>
    <col min="765" max="765" width="11.140625" style="43" customWidth="1"/>
    <col min="766" max="768" width="9.85546875" style="43" customWidth="1"/>
    <col min="769" max="769" width="4" style="43" customWidth="1"/>
    <col min="770" max="775" width="4.85546875" style="43" customWidth="1"/>
    <col min="776" max="776" width="9.5703125" style="43" bestFit="1" customWidth="1"/>
    <col min="777" max="777" width="7.85546875" style="43" customWidth="1"/>
    <col min="778" max="779" width="6.7109375" style="43" customWidth="1"/>
    <col min="780" max="780" width="11.42578125" style="43" customWidth="1"/>
    <col min="781" max="781" width="6.7109375" style="43" customWidth="1"/>
    <col min="782" max="784" width="10.28515625" style="43" customWidth="1"/>
    <col min="785" max="785" width="12.7109375" style="43" customWidth="1"/>
    <col min="786" max="1015" width="9.140625" style="43"/>
    <col min="1016" max="1016" width="7.5703125" style="43" customWidth="1"/>
    <col min="1017" max="1020" width="9.85546875" style="43" customWidth="1"/>
    <col min="1021" max="1021" width="11.140625" style="43" customWidth="1"/>
    <col min="1022" max="1024" width="9.85546875" style="43" customWidth="1"/>
    <col min="1025" max="1025" width="4" style="43" customWidth="1"/>
    <col min="1026" max="1031" width="4.85546875" style="43" customWidth="1"/>
    <col min="1032" max="1032" width="9.5703125" style="43" bestFit="1" customWidth="1"/>
    <col min="1033" max="1033" width="7.85546875" style="43" customWidth="1"/>
    <col min="1034" max="1035" width="6.7109375" style="43" customWidth="1"/>
    <col min="1036" max="1036" width="11.42578125" style="43" customWidth="1"/>
    <col min="1037" max="1037" width="6.7109375" style="43" customWidth="1"/>
    <col min="1038" max="1040" width="10.28515625" style="43" customWidth="1"/>
    <col min="1041" max="1041" width="12.7109375" style="43" customWidth="1"/>
    <col min="1042" max="1271" width="9.140625" style="43"/>
    <col min="1272" max="1272" width="7.5703125" style="43" customWidth="1"/>
    <col min="1273" max="1276" width="9.85546875" style="43" customWidth="1"/>
    <col min="1277" max="1277" width="11.140625" style="43" customWidth="1"/>
    <col min="1278" max="1280" width="9.85546875" style="43" customWidth="1"/>
    <col min="1281" max="1281" width="4" style="43" customWidth="1"/>
    <col min="1282" max="1287" width="4.85546875" style="43" customWidth="1"/>
    <col min="1288" max="1288" width="9.5703125" style="43" bestFit="1" customWidth="1"/>
    <col min="1289" max="1289" width="7.85546875" style="43" customWidth="1"/>
    <col min="1290" max="1291" width="6.7109375" style="43" customWidth="1"/>
    <col min="1292" max="1292" width="11.42578125" style="43" customWidth="1"/>
    <col min="1293" max="1293" width="6.7109375" style="43" customWidth="1"/>
    <col min="1294" max="1296" width="10.28515625" style="43" customWidth="1"/>
    <col min="1297" max="1297" width="12.7109375" style="43" customWidth="1"/>
    <col min="1298" max="1527" width="9.140625" style="43"/>
    <col min="1528" max="1528" width="7.5703125" style="43" customWidth="1"/>
    <col min="1529" max="1532" width="9.85546875" style="43" customWidth="1"/>
    <col min="1533" max="1533" width="11.140625" style="43" customWidth="1"/>
    <col min="1534" max="1536" width="9.85546875" style="43" customWidth="1"/>
    <col min="1537" max="1537" width="4" style="43" customWidth="1"/>
    <col min="1538" max="1543" width="4.85546875" style="43" customWidth="1"/>
    <col min="1544" max="1544" width="9.5703125" style="43" bestFit="1" customWidth="1"/>
    <col min="1545" max="1545" width="7.85546875" style="43" customWidth="1"/>
    <col min="1546" max="1547" width="6.7109375" style="43" customWidth="1"/>
    <col min="1548" max="1548" width="11.42578125" style="43" customWidth="1"/>
    <col min="1549" max="1549" width="6.7109375" style="43" customWidth="1"/>
    <col min="1550" max="1552" width="10.28515625" style="43" customWidth="1"/>
    <col min="1553" max="1553" width="12.7109375" style="43" customWidth="1"/>
    <col min="1554" max="1783" width="9.140625" style="43"/>
    <col min="1784" max="1784" width="7.5703125" style="43" customWidth="1"/>
    <col min="1785" max="1788" width="9.85546875" style="43" customWidth="1"/>
    <col min="1789" max="1789" width="11.140625" style="43" customWidth="1"/>
    <col min="1790" max="1792" width="9.85546875" style="43" customWidth="1"/>
    <col min="1793" max="1793" width="4" style="43" customWidth="1"/>
    <col min="1794" max="1799" width="4.85546875" style="43" customWidth="1"/>
    <col min="1800" max="1800" width="9.5703125" style="43" bestFit="1" customWidth="1"/>
    <col min="1801" max="1801" width="7.85546875" style="43" customWidth="1"/>
    <col min="1802" max="1803" width="6.7109375" style="43" customWidth="1"/>
    <col min="1804" max="1804" width="11.42578125" style="43" customWidth="1"/>
    <col min="1805" max="1805" width="6.7109375" style="43" customWidth="1"/>
    <col min="1806" max="1808" width="10.28515625" style="43" customWidth="1"/>
    <col min="1809" max="1809" width="12.7109375" style="43" customWidth="1"/>
    <col min="1810" max="2039" width="9.140625" style="43"/>
    <col min="2040" max="2040" width="7.5703125" style="43" customWidth="1"/>
    <col min="2041" max="2044" width="9.85546875" style="43" customWidth="1"/>
    <col min="2045" max="2045" width="11.140625" style="43" customWidth="1"/>
    <col min="2046" max="2048" width="9.85546875" style="43" customWidth="1"/>
    <col min="2049" max="2049" width="4" style="43" customWidth="1"/>
    <col min="2050" max="2055" width="4.85546875" style="43" customWidth="1"/>
    <col min="2056" max="2056" width="9.5703125" style="43" bestFit="1" customWidth="1"/>
    <col min="2057" max="2057" width="7.85546875" style="43" customWidth="1"/>
    <col min="2058" max="2059" width="6.7109375" style="43" customWidth="1"/>
    <col min="2060" max="2060" width="11.42578125" style="43" customWidth="1"/>
    <col min="2061" max="2061" width="6.7109375" style="43" customWidth="1"/>
    <col min="2062" max="2064" width="10.28515625" style="43" customWidth="1"/>
    <col min="2065" max="2065" width="12.7109375" style="43" customWidth="1"/>
    <col min="2066" max="2295" width="9.140625" style="43"/>
    <col min="2296" max="2296" width="7.5703125" style="43" customWidth="1"/>
    <col min="2297" max="2300" width="9.85546875" style="43" customWidth="1"/>
    <col min="2301" max="2301" width="11.140625" style="43" customWidth="1"/>
    <col min="2302" max="2304" width="9.85546875" style="43" customWidth="1"/>
    <col min="2305" max="2305" width="4" style="43" customWidth="1"/>
    <col min="2306" max="2311" width="4.85546875" style="43" customWidth="1"/>
    <col min="2312" max="2312" width="9.5703125" style="43" bestFit="1" customWidth="1"/>
    <col min="2313" max="2313" width="7.85546875" style="43" customWidth="1"/>
    <col min="2314" max="2315" width="6.7109375" style="43" customWidth="1"/>
    <col min="2316" max="2316" width="11.42578125" style="43" customWidth="1"/>
    <col min="2317" max="2317" width="6.7109375" style="43" customWidth="1"/>
    <col min="2318" max="2320" width="10.28515625" style="43" customWidth="1"/>
    <col min="2321" max="2321" width="12.7109375" style="43" customWidth="1"/>
    <col min="2322" max="2551" width="9.140625" style="43"/>
    <col min="2552" max="2552" width="7.5703125" style="43" customWidth="1"/>
    <col min="2553" max="2556" width="9.85546875" style="43" customWidth="1"/>
    <col min="2557" max="2557" width="11.140625" style="43" customWidth="1"/>
    <col min="2558" max="2560" width="9.85546875" style="43" customWidth="1"/>
    <col min="2561" max="2561" width="4" style="43" customWidth="1"/>
    <col min="2562" max="2567" width="4.85546875" style="43" customWidth="1"/>
    <col min="2568" max="2568" width="9.5703125" style="43" bestFit="1" customWidth="1"/>
    <col min="2569" max="2569" width="7.85546875" style="43" customWidth="1"/>
    <col min="2570" max="2571" width="6.7109375" style="43" customWidth="1"/>
    <col min="2572" max="2572" width="11.42578125" style="43" customWidth="1"/>
    <col min="2573" max="2573" width="6.7109375" style="43" customWidth="1"/>
    <col min="2574" max="2576" width="10.28515625" style="43" customWidth="1"/>
    <col min="2577" max="2577" width="12.7109375" style="43" customWidth="1"/>
    <col min="2578" max="2807" width="9.140625" style="43"/>
    <col min="2808" max="2808" width="7.5703125" style="43" customWidth="1"/>
    <col min="2809" max="2812" width="9.85546875" style="43" customWidth="1"/>
    <col min="2813" max="2813" width="11.140625" style="43" customWidth="1"/>
    <col min="2814" max="2816" width="9.85546875" style="43" customWidth="1"/>
    <col min="2817" max="2817" width="4" style="43" customWidth="1"/>
    <col min="2818" max="2823" width="4.85546875" style="43" customWidth="1"/>
    <col min="2824" max="2824" width="9.5703125" style="43" bestFit="1" customWidth="1"/>
    <col min="2825" max="2825" width="7.85546875" style="43" customWidth="1"/>
    <col min="2826" max="2827" width="6.7109375" style="43" customWidth="1"/>
    <col min="2828" max="2828" width="11.42578125" style="43" customWidth="1"/>
    <col min="2829" max="2829" width="6.7109375" style="43" customWidth="1"/>
    <col min="2830" max="2832" width="10.28515625" style="43" customWidth="1"/>
    <col min="2833" max="2833" width="12.7109375" style="43" customWidth="1"/>
    <col min="2834" max="3063" width="9.140625" style="43"/>
    <col min="3064" max="3064" width="7.5703125" style="43" customWidth="1"/>
    <col min="3065" max="3068" width="9.85546875" style="43" customWidth="1"/>
    <col min="3069" max="3069" width="11.140625" style="43" customWidth="1"/>
    <col min="3070" max="3072" width="9.85546875" style="43" customWidth="1"/>
    <col min="3073" max="3073" width="4" style="43" customWidth="1"/>
    <col min="3074" max="3079" width="4.85546875" style="43" customWidth="1"/>
    <col min="3080" max="3080" width="9.5703125" style="43" bestFit="1" customWidth="1"/>
    <col min="3081" max="3081" width="7.85546875" style="43" customWidth="1"/>
    <col min="3082" max="3083" width="6.7109375" style="43" customWidth="1"/>
    <col min="3084" max="3084" width="11.42578125" style="43" customWidth="1"/>
    <col min="3085" max="3085" width="6.7109375" style="43" customWidth="1"/>
    <col min="3086" max="3088" width="10.28515625" style="43" customWidth="1"/>
    <col min="3089" max="3089" width="12.7109375" style="43" customWidth="1"/>
    <col min="3090" max="3319" width="9.140625" style="43"/>
    <col min="3320" max="3320" width="7.5703125" style="43" customWidth="1"/>
    <col min="3321" max="3324" width="9.85546875" style="43" customWidth="1"/>
    <col min="3325" max="3325" width="11.140625" style="43" customWidth="1"/>
    <col min="3326" max="3328" width="9.85546875" style="43" customWidth="1"/>
    <col min="3329" max="3329" width="4" style="43" customWidth="1"/>
    <col min="3330" max="3335" width="4.85546875" style="43" customWidth="1"/>
    <col min="3336" max="3336" width="9.5703125" style="43" bestFit="1" customWidth="1"/>
    <col min="3337" max="3337" width="7.85546875" style="43" customWidth="1"/>
    <col min="3338" max="3339" width="6.7109375" style="43" customWidth="1"/>
    <col min="3340" max="3340" width="11.42578125" style="43" customWidth="1"/>
    <col min="3341" max="3341" width="6.7109375" style="43" customWidth="1"/>
    <col min="3342" max="3344" width="10.28515625" style="43" customWidth="1"/>
    <col min="3345" max="3345" width="12.7109375" style="43" customWidth="1"/>
    <col min="3346" max="3575" width="9.140625" style="43"/>
    <col min="3576" max="3576" width="7.5703125" style="43" customWidth="1"/>
    <col min="3577" max="3580" width="9.85546875" style="43" customWidth="1"/>
    <col min="3581" max="3581" width="11.140625" style="43" customWidth="1"/>
    <col min="3582" max="3584" width="9.85546875" style="43" customWidth="1"/>
    <col min="3585" max="3585" width="4" style="43" customWidth="1"/>
    <col min="3586" max="3591" width="4.85546875" style="43" customWidth="1"/>
    <col min="3592" max="3592" width="9.5703125" style="43" bestFit="1" customWidth="1"/>
    <col min="3593" max="3593" width="7.85546875" style="43" customWidth="1"/>
    <col min="3594" max="3595" width="6.7109375" style="43" customWidth="1"/>
    <col min="3596" max="3596" width="11.42578125" style="43" customWidth="1"/>
    <col min="3597" max="3597" width="6.7109375" style="43" customWidth="1"/>
    <col min="3598" max="3600" width="10.28515625" style="43" customWidth="1"/>
    <col min="3601" max="3601" width="12.7109375" style="43" customWidth="1"/>
    <col min="3602" max="3831" width="9.140625" style="43"/>
    <col min="3832" max="3832" width="7.5703125" style="43" customWidth="1"/>
    <col min="3833" max="3836" width="9.85546875" style="43" customWidth="1"/>
    <col min="3837" max="3837" width="11.140625" style="43" customWidth="1"/>
    <col min="3838" max="3840" width="9.85546875" style="43" customWidth="1"/>
    <col min="3841" max="3841" width="4" style="43" customWidth="1"/>
    <col min="3842" max="3847" width="4.85546875" style="43" customWidth="1"/>
    <col min="3848" max="3848" width="9.5703125" style="43" bestFit="1" customWidth="1"/>
    <col min="3849" max="3849" width="7.85546875" style="43" customWidth="1"/>
    <col min="3850" max="3851" width="6.7109375" style="43" customWidth="1"/>
    <col min="3852" max="3852" width="11.42578125" style="43" customWidth="1"/>
    <col min="3853" max="3853" width="6.7109375" style="43" customWidth="1"/>
    <col min="3854" max="3856" width="10.28515625" style="43" customWidth="1"/>
    <col min="3857" max="3857" width="12.7109375" style="43" customWidth="1"/>
    <col min="3858" max="4087" width="9.140625" style="43"/>
    <col min="4088" max="4088" width="7.5703125" style="43" customWidth="1"/>
    <col min="4089" max="4092" width="9.85546875" style="43" customWidth="1"/>
    <col min="4093" max="4093" width="11.140625" style="43" customWidth="1"/>
    <col min="4094" max="4096" width="9.85546875" style="43" customWidth="1"/>
    <col min="4097" max="4097" width="4" style="43" customWidth="1"/>
    <col min="4098" max="4103" width="4.85546875" style="43" customWidth="1"/>
    <col min="4104" max="4104" width="9.5703125" style="43" bestFit="1" customWidth="1"/>
    <col min="4105" max="4105" width="7.85546875" style="43" customWidth="1"/>
    <col min="4106" max="4107" width="6.7109375" style="43" customWidth="1"/>
    <col min="4108" max="4108" width="11.42578125" style="43" customWidth="1"/>
    <col min="4109" max="4109" width="6.7109375" style="43" customWidth="1"/>
    <col min="4110" max="4112" width="10.28515625" style="43" customWidth="1"/>
    <col min="4113" max="4113" width="12.7109375" style="43" customWidth="1"/>
    <col min="4114" max="4343" width="9.140625" style="43"/>
    <col min="4344" max="4344" width="7.5703125" style="43" customWidth="1"/>
    <col min="4345" max="4348" width="9.85546875" style="43" customWidth="1"/>
    <col min="4349" max="4349" width="11.140625" style="43" customWidth="1"/>
    <col min="4350" max="4352" width="9.85546875" style="43" customWidth="1"/>
    <col min="4353" max="4353" width="4" style="43" customWidth="1"/>
    <col min="4354" max="4359" width="4.85546875" style="43" customWidth="1"/>
    <col min="4360" max="4360" width="9.5703125" style="43" bestFit="1" customWidth="1"/>
    <col min="4361" max="4361" width="7.85546875" style="43" customWidth="1"/>
    <col min="4362" max="4363" width="6.7109375" style="43" customWidth="1"/>
    <col min="4364" max="4364" width="11.42578125" style="43" customWidth="1"/>
    <col min="4365" max="4365" width="6.7109375" style="43" customWidth="1"/>
    <col min="4366" max="4368" width="10.28515625" style="43" customWidth="1"/>
    <col min="4369" max="4369" width="12.7109375" style="43" customWidth="1"/>
    <col min="4370" max="4599" width="9.140625" style="43"/>
    <col min="4600" max="4600" width="7.5703125" style="43" customWidth="1"/>
    <col min="4601" max="4604" width="9.85546875" style="43" customWidth="1"/>
    <col min="4605" max="4605" width="11.140625" style="43" customWidth="1"/>
    <col min="4606" max="4608" width="9.85546875" style="43" customWidth="1"/>
    <col min="4609" max="4609" width="4" style="43" customWidth="1"/>
    <col min="4610" max="4615" width="4.85546875" style="43" customWidth="1"/>
    <col min="4616" max="4616" width="9.5703125" style="43" bestFit="1" customWidth="1"/>
    <col min="4617" max="4617" width="7.85546875" style="43" customWidth="1"/>
    <col min="4618" max="4619" width="6.7109375" style="43" customWidth="1"/>
    <col min="4620" max="4620" width="11.42578125" style="43" customWidth="1"/>
    <col min="4621" max="4621" width="6.7109375" style="43" customWidth="1"/>
    <col min="4622" max="4624" width="10.28515625" style="43" customWidth="1"/>
    <col min="4625" max="4625" width="12.7109375" style="43" customWidth="1"/>
    <col min="4626" max="4855" width="9.140625" style="43"/>
    <col min="4856" max="4856" width="7.5703125" style="43" customWidth="1"/>
    <col min="4857" max="4860" width="9.85546875" style="43" customWidth="1"/>
    <col min="4861" max="4861" width="11.140625" style="43" customWidth="1"/>
    <col min="4862" max="4864" width="9.85546875" style="43" customWidth="1"/>
    <col min="4865" max="4865" width="4" style="43" customWidth="1"/>
    <col min="4866" max="4871" width="4.85546875" style="43" customWidth="1"/>
    <col min="4872" max="4872" width="9.5703125" style="43" bestFit="1" customWidth="1"/>
    <col min="4873" max="4873" width="7.85546875" style="43" customWidth="1"/>
    <col min="4874" max="4875" width="6.7109375" style="43" customWidth="1"/>
    <col min="4876" max="4876" width="11.42578125" style="43" customWidth="1"/>
    <col min="4877" max="4877" width="6.7109375" style="43" customWidth="1"/>
    <col min="4878" max="4880" width="10.28515625" style="43" customWidth="1"/>
    <col min="4881" max="4881" width="12.7109375" style="43" customWidth="1"/>
    <col min="4882" max="5111" width="9.140625" style="43"/>
    <col min="5112" max="5112" width="7.5703125" style="43" customWidth="1"/>
    <col min="5113" max="5116" width="9.85546875" style="43" customWidth="1"/>
    <col min="5117" max="5117" width="11.140625" style="43" customWidth="1"/>
    <col min="5118" max="5120" width="9.85546875" style="43" customWidth="1"/>
    <col min="5121" max="5121" width="4" style="43" customWidth="1"/>
    <col min="5122" max="5127" width="4.85546875" style="43" customWidth="1"/>
    <col min="5128" max="5128" width="9.5703125" style="43" bestFit="1" customWidth="1"/>
    <col min="5129" max="5129" width="7.85546875" style="43" customWidth="1"/>
    <col min="5130" max="5131" width="6.7109375" style="43" customWidth="1"/>
    <col min="5132" max="5132" width="11.42578125" style="43" customWidth="1"/>
    <col min="5133" max="5133" width="6.7109375" style="43" customWidth="1"/>
    <col min="5134" max="5136" width="10.28515625" style="43" customWidth="1"/>
    <col min="5137" max="5137" width="12.7109375" style="43" customWidth="1"/>
    <col min="5138" max="5367" width="9.140625" style="43"/>
    <col min="5368" max="5368" width="7.5703125" style="43" customWidth="1"/>
    <col min="5369" max="5372" width="9.85546875" style="43" customWidth="1"/>
    <col min="5373" max="5373" width="11.140625" style="43" customWidth="1"/>
    <col min="5374" max="5376" width="9.85546875" style="43" customWidth="1"/>
    <col min="5377" max="5377" width="4" style="43" customWidth="1"/>
    <col min="5378" max="5383" width="4.85546875" style="43" customWidth="1"/>
    <col min="5384" max="5384" width="9.5703125" style="43" bestFit="1" customWidth="1"/>
    <col min="5385" max="5385" width="7.85546875" style="43" customWidth="1"/>
    <col min="5386" max="5387" width="6.7109375" style="43" customWidth="1"/>
    <col min="5388" max="5388" width="11.42578125" style="43" customWidth="1"/>
    <col min="5389" max="5389" width="6.7109375" style="43" customWidth="1"/>
    <col min="5390" max="5392" width="10.28515625" style="43" customWidth="1"/>
    <col min="5393" max="5393" width="12.7109375" style="43" customWidth="1"/>
    <col min="5394" max="5623" width="9.140625" style="43"/>
    <col min="5624" max="5624" width="7.5703125" style="43" customWidth="1"/>
    <col min="5625" max="5628" width="9.85546875" style="43" customWidth="1"/>
    <col min="5629" max="5629" width="11.140625" style="43" customWidth="1"/>
    <col min="5630" max="5632" width="9.85546875" style="43" customWidth="1"/>
    <col min="5633" max="5633" width="4" style="43" customWidth="1"/>
    <col min="5634" max="5639" width="4.85546875" style="43" customWidth="1"/>
    <col min="5640" max="5640" width="9.5703125" style="43" bestFit="1" customWidth="1"/>
    <col min="5641" max="5641" width="7.85546875" style="43" customWidth="1"/>
    <col min="5642" max="5643" width="6.7109375" style="43" customWidth="1"/>
    <col min="5644" max="5644" width="11.42578125" style="43" customWidth="1"/>
    <col min="5645" max="5645" width="6.7109375" style="43" customWidth="1"/>
    <col min="5646" max="5648" width="10.28515625" style="43" customWidth="1"/>
    <col min="5649" max="5649" width="12.7109375" style="43" customWidth="1"/>
    <col min="5650" max="5879" width="9.140625" style="43"/>
    <col min="5880" max="5880" width="7.5703125" style="43" customWidth="1"/>
    <col min="5881" max="5884" width="9.85546875" style="43" customWidth="1"/>
    <col min="5885" max="5885" width="11.140625" style="43" customWidth="1"/>
    <col min="5886" max="5888" width="9.85546875" style="43" customWidth="1"/>
    <col min="5889" max="5889" width="4" style="43" customWidth="1"/>
    <col min="5890" max="5895" width="4.85546875" style="43" customWidth="1"/>
    <col min="5896" max="5896" width="9.5703125" style="43" bestFit="1" customWidth="1"/>
    <col min="5897" max="5897" width="7.85546875" style="43" customWidth="1"/>
    <col min="5898" max="5899" width="6.7109375" style="43" customWidth="1"/>
    <col min="5900" max="5900" width="11.42578125" style="43" customWidth="1"/>
    <col min="5901" max="5901" width="6.7109375" style="43" customWidth="1"/>
    <col min="5902" max="5904" width="10.28515625" style="43" customWidth="1"/>
    <col min="5905" max="5905" width="12.7109375" style="43" customWidth="1"/>
    <col min="5906" max="6135" width="9.140625" style="43"/>
    <col min="6136" max="6136" width="7.5703125" style="43" customWidth="1"/>
    <col min="6137" max="6140" width="9.85546875" style="43" customWidth="1"/>
    <col min="6141" max="6141" width="11.140625" style="43" customWidth="1"/>
    <col min="6142" max="6144" width="9.85546875" style="43" customWidth="1"/>
    <col min="6145" max="6145" width="4" style="43" customWidth="1"/>
    <col min="6146" max="6151" width="4.85546875" style="43" customWidth="1"/>
    <col min="6152" max="6152" width="9.5703125" style="43" bestFit="1" customWidth="1"/>
    <col min="6153" max="6153" width="7.85546875" style="43" customWidth="1"/>
    <col min="6154" max="6155" width="6.7109375" style="43" customWidth="1"/>
    <col min="6156" max="6156" width="11.42578125" style="43" customWidth="1"/>
    <col min="6157" max="6157" width="6.7109375" style="43" customWidth="1"/>
    <col min="6158" max="6160" width="10.28515625" style="43" customWidth="1"/>
    <col min="6161" max="6161" width="12.7109375" style="43" customWidth="1"/>
    <col min="6162" max="6391" width="9.140625" style="43"/>
    <col min="6392" max="6392" width="7.5703125" style="43" customWidth="1"/>
    <col min="6393" max="6396" width="9.85546875" style="43" customWidth="1"/>
    <col min="6397" max="6397" width="11.140625" style="43" customWidth="1"/>
    <col min="6398" max="6400" width="9.85546875" style="43" customWidth="1"/>
    <col min="6401" max="6401" width="4" style="43" customWidth="1"/>
    <col min="6402" max="6407" width="4.85546875" style="43" customWidth="1"/>
    <col min="6408" max="6408" width="9.5703125" style="43" bestFit="1" customWidth="1"/>
    <col min="6409" max="6409" width="7.85546875" style="43" customWidth="1"/>
    <col min="6410" max="6411" width="6.7109375" style="43" customWidth="1"/>
    <col min="6412" max="6412" width="11.42578125" style="43" customWidth="1"/>
    <col min="6413" max="6413" width="6.7109375" style="43" customWidth="1"/>
    <col min="6414" max="6416" width="10.28515625" style="43" customWidth="1"/>
    <col min="6417" max="6417" width="12.7109375" style="43" customWidth="1"/>
    <col min="6418" max="6647" width="9.140625" style="43"/>
    <col min="6648" max="6648" width="7.5703125" style="43" customWidth="1"/>
    <col min="6649" max="6652" width="9.85546875" style="43" customWidth="1"/>
    <col min="6653" max="6653" width="11.140625" style="43" customWidth="1"/>
    <col min="6654" max="6656" width="9.85546875" style="43" customWidth="1"/>
    <col min="6657" max="6657" width="4" style="43" customWidth="1"/>
    <col min="6658" max="6663" width="4.85546875" style="43" customWidth="1"/>
    <col min="6664" max="6664" width="9.5703125" style="43" bestFit="1" customWidth="1"/>
    <col min="6665" max="6665" width="7.85546875" style="43" customWidth="1"/>
    <col min="6666" max="6667" width="6.7109375" style="43" customWidth="1"/>
    <col min="6668" max="6668" width="11.42578125" style="43" customWidth="1"/>
    <col min="6669" max="6669" width="6.7109375" style="43" customWidth="1"/>
    <col min="6670" max="6672" width="10.28515625" style="43" customWidth="1"/>
    <col min="6673" max="6673" width="12.7109375" style="43" customWidth="1"/>
    <col min="6674" max="6903" width="9.140625" style="43"/>
    <col min="6904" max="6904" width="7.5703125" style="43" customWidth="1"/>
    <col min="6905" max="6908" width="9.85546875" style="43" customWidth="1"/>
    <col min="6909" max="6909" width="11.140625" style="43" customWidth="1"/>
    <col min="6910" max="6912" width="9.85546875" style="43" customWidth="1"/>
    <col min="6913" max="6913" width="4" style="43" customWidth="1"/>
    <col min="6914" max="6919" width="4.85546875" style="43" customWidth="1"/>
    <col min="6920" max="6920" width="9.5703125" style="43" bestFit="1" customWidth="1"/>
    <col min="6921" max="6921" width="7.85546875" style="43" customWidth="1"/>
    <col min="6922" max="6923" width="6.7109375" style="43" customWidth="1"/>
    <col min="6924" max="6924" width="11.42578125" style="43" customWidth="1"/>
    <col min="6925" max="6925" width="6.7109375" style="43" customWidth="1"/>
    <col min="6926" max="6928" width="10.28515625" style="43" customWidth="1"/>
    <col min="6929" max="6929" width="12.7109375" style="43" customWidth="1"/>
    <col min="6930" max="7159" width="9.140625" style="43"/>
    <col min="7160" max="7160" width="7.5703125" style="43" customWidth="1"/>
    <col min="7161" max="7164" width="9.85546875" style="43" customWidth="1"/>
    <col min="7165" max="7165" width="11.140625" style="43" customWidth="1"/>
    <col min="7166" max="7168" width="9.85546875" style="43" customWidth="1"/>
    <col min="7169" max="7169" width="4" style="43" customWidth="1"/>
    <col min="7170" max="7175" width="4.85546875" style="43" customWidth="1"/>
    <col min="7176" max="7176" width="9.5703125" style="43" bestFit="1" customWidth="1"/>
    <col min="7177" max="7177" width="7.85546875" style="43" customWidth="1"/>
    <col min="7178" max="7179" width="6.7109375" style="43" customWidth="1"/>
    <col min="7180" max="7180" width="11.42578125" style="43" customWidth="1"/>
    <col min="7181" max="7181" width="6.7109375" style="43" customWidth="1"/>
    <col min="7182" max="7184" width="10.28515625" style="43" customWidth="1"/>
    <col min="7185" max="7185" width="12.7109375" style="43" customWidth="1"/>
    <col min="7186" max="7415" width="9.140625" style="43"/>
    <col min="7416" max="7416" width="7.5703125" style="43" customWidth="1"/>
    <col min="7417" max="7420" width="9.85546875" style="43" customWidth="1"/>
    <col min="7421" max="7421" width="11.140625" style="43" customWidth="1"/>
    <col min="7422" max="7424" width="9.85546875" style="43" customWidth="1"/>
    <col min="7425" max="7425" width="4" style="43" customWidth="1"/>
    <col min="7426" max="7431" width="4.85546875" style="43" customWidth="1"/>
    <col min="7432" max="7432" width="9.5703125" style="43" bestFit="1" customWidth="1"/>
    <col min="7433" max="7433" width="7.85546875" style="43" customWidth="1"/>
    <col min="7434" max="7435" width="6.7109375" style="43" customWidth="1"/>
    <col min="7436" max="7436" width="11.42578125" style="43" customWidth="1"/>
    <col min="7437" max="7437" width="6.7109375" style="43" customWidth="1"/>
    <col min="7438" max="7440" width="10.28515625" style="43" customWidth="1"/>
    <col min="7441" max="7441" width="12.7109375" style="43" customWidth="1"/>
    <col min="7442" max="7671" width="9.140625" style="43"/>
    <col min="7672" max="7672" width="7.5703125" style="43" customWidth="1"/>
    <col min="7673" max="7676" width="9.85546875" style="43" customWidth="1"/>
    <col min="7677" max="7677" width="11.140625" style="43" customWidth="1"/>
    <col min="7678" max="7680" width="9.85546875" style="43" customWidth="1"/>
    <col min="7681" max="7681" width="4" style="43" customWidth="1"/>
    <col min="7682" max="7687" width="4.85546875" style="43" customWidth="1"/>
    <col min="7688" max="7688" width="9.5703125" style="43" bestFit="1" customWidth="1"/>
    <col min="7689" max="7689" width="7.85546875" style="43" customWidth="1"/>
    <col min="7690" max="7691" width="6.7109375" style="43" customWidth="1"/>
    <col min="7692" max="7692" width="11.42578125" style="43" customWidth="1"/>
    <col min="7693" max="7693" width="6.7109375" style="43" customWidth="1"/>
    <col min="7694" max="7696" width="10.28515625" style="43" customWidth="1"/>
    <col min="7697" max="7697" width="12.7109375" style="43" customWidth="1"/>
    <col min="7698" max="7927" width="9.140625" style="43"/>
    <col min="7928" max="7928" width="7.5703125" style="43" customWidth="1"/>
    <col min="7929" max="7932" width="9.85546875" style="43" customWidth="1"/>
    <col min="7933" max="7933" width="11.140625" style="43" customWidth="1"/>
    <col min="7934" max="7936" width="9.85546875" style="43" customWidth="1"/>
    <col min="7937" max="7937" width="4" style="43" customWidth="1"/>
    <col min="7938" max="7943" width="4.85546875" style="43" customWidth="1"/>
    <col min="7944" max="7944" width="9.5703125" style="43" bestFit="1" customWidth="1"/>
    <col min="7945" max="7945" width="7.85546875" style="43" customWidth="1"/>
    <col min="7946" max="7947" width="6.7109375" style="43" customWidth="1"/>
    <col min="7948" max="7948" width="11.42578125" style="43" customWidth="1"/>
    <col min="7949" max="7949" width="6.7109375" style="43" customWidth="1"/>
    <col min="7950" max="7952" width="10.28515625" style="43" customWidth="1"/>
    <col min="7953" max="7953" width="12.7109375" style="43" customWidth="1"/>
    <col min="7954" max="8183" width="9.140625" style="43"/>
    <col min="8184" max="8184" width="7.5703125" style="43" customWidth="1"/>
    <col min="8185" max="8188" width="9.85546875" style="43" customWidth="1"/>
    <col min="8189" max="8189" width="11.140625" style="43" customWidth="1"/>
    <col min="8190" max="8192" width="9.85546875" style="43" customWidth="1"/>
    <col min="8193" max="8193" width="4" style="43" customWidth="1"/>
    <col min="8194" max="8199" width="4.85546875" style="43" customWidth="1"/>
    <col min="8200" max="8200" width="9.5703125" style="43" bestFit="1" customWidth="1"/>
    <col min="8201" max="8201" width="7.85546875" style="43" customWidth="1"/>
    <col min="8202" max="8203" width="6.7109375" style="43" customWidth="1"/>
    <col min="8204" max="8204" width="11.42578125" style="43" customWidth="1"/>
    <col min="8205" max="8205" width="6.7109375" style="43" customWidth="1"/>
    <col min="8206" max="8208" width="10.28515625" style="43" customWidth="1"/>
    <col min="8209" max="8209" width="12.7109375" style="43" customWidth="1"/>
    <col min="8210" max="8439" width="9.140625" style="43"/>
    <col min="8440" max="8440" width="7.5703125" style="43" customWidth="1"/>
    <col min="8441" max="8444" width="9.85546875" style="43" customWidth="1"/>
    <col min="8445" max="8445" width="11.140625" style="43" customWidth="1"/>
    <col min="8446" max="8448" width="9.85546875" style="43" customWidth="1"/>
    <col min="8449" max="8449" width="4" style="43" customWidth="1"/>
    <col min="8450" max="8455" width="4.85546875" style="43" customWidth="1"/>
    <col min="8456" max="8456" width="9.5703125" style="43" bestFit="1" customWidth="1"/>
    <col min="8457" max="8457" width="7.85546875" style="43" customWidth="1"/>
    <col min="8458" max="8459" width="6.7109375" style="43" customWidth="1"/>
    <col min="8460" max="8460" width="11.42578125" style="43" customWidth="1"/>
    <col min="8461" max="8461" width="6.7109375" style="43" customWidth="1"/>
    <col min="8462" max="8464" width="10.28515625" style="43" customWidth="1"/>
    <col min="8465" max="8465" width="12.7109375" style="43" customWidth="1"/>
    <col min="8466" max="8695" width="9.140625" style="43"/>
    <col min="8696" max="8696" width="7.5703125" style="43" customWidth="1"/>
    <col min="8697" max="8700" width="9.85546875" style="43" customWidth="1"/>
    <col min="8701" max="8701" width="11.140625" style="43" customWidth="1"/>
    <col min="8702" max="8704" width="9.85546875" style="43" customWidth="1"/>
    <col min="8705" max="8705" width="4" style="43" customWidth="1"/>
    <col min="8706" max="8711" width="4.85546875" style="43" customWidth="1"/>
    <col min="8712" max="8712" width="9.5703125" style="43" bestFit="1" customWidth="1"/>
    <col min="8713" max="8713" width="7.85546875" style="43" customWidth="1"/>
    <col min="8714" max="8715" width="6.7109375" style="43" customWidth="1"/>
    <col min="8716" max="8716" width="11.42578125" style="43" customWidth="1"/>
    <col min="8717" max="8717" width="6.7109375" style="43" customWidth="1"/>
    <col min="8718" max="8720" width="10.28515625" style="43" customWidth="1"/>
    <col min="8721" max="8721" width="12.7109375" style="43" customWidth="1"/>
    <col min="8722" max="8951" width="9.140625" style="43"/>
    <col min="8952" max="8952" width="7.5703125" style="43" customWidth="1"/>
    <col min="8953" max="8956" width="9.85546875" style="43" customWidth="1"/>
    <col min="8957" max="8957" width="11.140625" style="43" customWidth="1"/>
    <col min="8958" max="8960" width="9.85546875" style="43" customWidth="1"/>
    <col min="8961" max="8961" width="4" style="43" customWidth="1"/>
    <col min="8962" max="8967" width="4.85546875" style="43" customWidth="1"/>
    <col min="8968" max="8968" width="9.5703125" style="43" bestFit="1" customWidth="1"/>
    <col min="8969" max="8969" width="7.85546875" style="43" customWidth="1"/>
    <col min="8970" max="8971" width="6.7109375" style="43" customWidth="1"/>
    <col min="8972" max="8972" width="11.42578125" style="43" customWidth="1"/>
    <col min="8973" max="8973" width="6.7109375" style="43" customWidth="1"/>
    <col min="8974" max="8976" width="10.28515625" style="43" customWidth="1"/>
    <col min="8977" max="8977" width="12.7109375" style="43" customWidth="1"/>
    <col min="8978" max="9207" width="9.140625" style="43"/>
    <col min="9208" max="9208" width="7.5703125" style="43" customWidth="1"/>
    <col min="9209" max="9212" width="9.85546875" style="43" customWidth="1"/>
    <col min="9213" max="9213" width="11.140625" style="43" customWidth="1"/>
    <col min="9214" max="9216" width="9.85546875" style="43" customWidth="1"/>
    <col min="9217" max="9217" width="4" style="43" customWidth="1"/>
    <col min="9218" max="9223" width="4.85546875" style="43" customWidth="1"/>
    <col min="9224" max="9224" width="9.5703125" style="43" bestFit="1" customWidth="1"/>
    <col min="9225" max="9225" width="7.85546875" style="43" customWidth="1"/>
    <col min="9226" max="9227" width="6.7109375" style="43" customWidth="1"/>
    <col min="9228" max="9228" width="11.42578125" style="43" customWidth="1"/>
    <col min="9229" max="9229" width="6.7109375" style="43" customWidth="1"/>
    <col min="9230" max="9232" width="10.28515625" style="43" customWidth="1"/>
    <col min="9233" max="9233" width="12.7109375" style="43" customWidth="1"/>
    <col min="9234" max="9463" width="9.140625" style="43"/>
    <col min="9464" max="9464" width="7.5703125" style="43" customWidth="1"/>
    <col min="9465" max="9468" width="9.85546875" style="43" customWidth="1"/>
    <col min="9469" max="9469" width="11.140625" style="43" customWidth="1"/>
    <col min="9470" max="9472" width="9.85546875" style="43" customWidth="1"/>
    <col min="9473" max="9473" width="4" style="43" customWidth="1"/>
    <col min="9474" max="9479" width="4.85546875" style="43" customWidth="1"/>
    <col min="9480" max="9480" width="9.5703125" style="43" bestFit="1" customWidth="1"/>
    <col min="9481" max="9481" width="7.85546875" style="43" customWidth="1"/>
    <col min="9482" max="9483" width="6.7109375" style="43" customWidth="1"/>
    <col min="9484" max="9484" width="11.42578125" style="43" customWidth="1"/>
    <col min="9485" max="9485" width="6.7109375" style="43" customWidth="1"/>
    <col min="9486" max="9488" width="10.28515625" style="43" customWidth="1"/>
    <col min="9489" max="9489" width="12.7109375" style="43" customWidth="1"/>
    <col min="9490" max="9719" width="9.140625" style="43"/>
    <col min="9720" max="9720" width="7.5703125" style="43" customWidth="1"/>
    <col min="9721" max="9724" width="9.85546875" style="43" customWidth="1"/>
    <col min="9725" max="9725" width="11.140625" style="43" customWidth="1"/>
    <col min="9726" max="9728" width="9.85546875" style="43" customWidth="1"/>
    <col min="9729" max="9729" width="4" style="43" customWidth="1"/>
    <col min="9730" max="9735" width="4.85546875" style="43" customWidth="1"/>
    <col min="9736" max="9736" width="9.5703125" style="43" bestFit="1" customWidth="1"/>
    <col min="9737" max="9737" width="7.85546875" style="43" customWidth="1"/>
    <col min="9738" max="9739" width="6.7109375" style="43" customWidth="1"/>
    <col min="9740" max="9740" width="11.42578125" style="43" customWidth="1"/>
    <col min="9741" max="9741" width="6.7109375" style="43" customWidth="1"/>
    <col min="9742" max="9744" width="10.28515625" style="43" customWidth="1"/>
    <col min="9745" max="9745" width="12.7109375" style="43" customWidth="1"/>
    <col min="9746" max="9975" width="9.140625" style="43"/>
    <col min="9976" max="9976" width="7.5703125" style="43" customWidth="1"/>
    <col min="9977" max="9980" width="9.85546875" style="43" customWidth="1"/>
    <col min="9981" max="9981" width="11.140625" style="43" customWidth="1"/>
    <col min="9982" max="9984" width="9.85546875" style="43" customWidth="1"/>
    <col min="9985" max="9985" width="4" style="43" customWidth="1"/>
    <col min="9986" max="9991" width="4.85546875" style="43" customWidth="1"/>
    <col min="9992" max="9992" width="9.5703125" style="43" bestFit="1" customWidth="1"/>
    <col min="9993" max="9993" width="7.85546875" style="43" customWidth="1"/>
    <col min="9994" max="9995" width="6.7109375" style="43" customWidth="1"/>
    <col min="9996" max="9996" width="11.42578125" style="43" customWidth="1"/>
    <col min="9997" max="9997" width="6.7109375" style="43" customWidth="1"/>
    <col min="9998" max="10000" width="10.28515625" style="43" customWidth="1"/>
    <col min="10001" max="10001" width="12.7109375" style="43" customWidth="1"/>
    <col min="10002" max="10231" width="9.140625" style="43"/>
    <col min="10232" max="10232" width="7.5703125" style="43" customWidth="1"/>
    <col min="10233" max="10236" width="9.85546875" style="43" customWidth="1"/>
    <col min="10237" max="10237" width="11.140625" style="43" customWidth="1"/>
    <col min="10238" max="10240" width="9.85546875" style="43" customWidth="1"/>
    <col min="10241" max="10241" width="4" style="43" customWidth="1"/>
    <col min="10242" max="10247" width="4.85546875" style="43" customWidth="1"/>
    <col min="10248" max="10248" width="9.5703125" style="43" bestFit="1" customWidth="1"/>
    <col min="10249" max="10249" width="7.85546875" style="43" customWidth="1"/>
    <col min="10250" max="10251" width="6.7109375" style="43" customWidth="1"/>
    <col min="10252" max="10252" width="11.42578125" style="43" customWidth="1"/>
    <col min="10253" max="10253" width="6.7109375" style="43" customWidth="1"/>
    <col min="10254" max="10256" width="10.28515625" style="43" customWidth="1"/>
    <col min="10257" max="10257" width="12.7109375" style="43" customWidth="1"/>
    <col min="10258" max="10487" width="9.140625" style="43"/>
    <col min="10488" max="10488" width="7.5703125" style="43" customWidth="1"/>
    <col min="10489" max="10492" width="9.85546875" style="43" customWidth="1"/>
    <col min="10493" max="10493" width="11.140625" style="43" customWidth="1"/>
    <col min="10494" max="10496" width="9.85546875" style="43" customWidth="1"/>
    <col min="10497" max="10497" width="4" style="43" customWidth="1"/>
    <col min="10498" max="10503" width="4.85546875" style="43" customWidth="1"/>
    <col min="10504" max="10504" width="9.5703125" style="43" bestFit="1" customWidth="1"/>
    <col min="10505" max="10505" width="7.85546875" style="43" customWidth="1"/>
    <col min="10506" max="10507" width="6.7109375" style="43" customWidth="1"/>
    <col min="10508" max="10508" width="11.42578125" style="43" customWidth="1"/>
    <col min="10509" max="10509" width="6.7109375" style="43" customWidth="1"/>
    <col min="10510" max="10512" width="10.28515625" style="43" customWidth="1"/>
    <col min="10513" max="10513" width="12.7109375" style="43" customWidth="1"/>
    <col min="10514" max="10743" width="9.140625" style="43"/>
    <col min="10744" max="10744" width="7.5703125" style="43" customWidth="1"/>
    <col min="10745" max="10748" width="9.85546875" style="43" customWidth="1"/>
    <col min="10749" max="10749" width="11.140625" style="43" customWidth="1"/>
    <col min="10750" max="10752" width="9.85546875" style="43" customWidth="1"/>
    <col min="10753" max="10753" width="4" style="43" customWidth="1"/>
    <col min="10754" max="10759" width="4.85546875" style="43" customWidth="1"/>
    <col min="10760" max="10760" width="9.5703125" style="43" bestFit="1" customWidth="1"/>
    <col min="10761" max="10761" width="7.85546875" style="43" customWidth="1"/>
    <col min="10762" max="10763" width="6.7109375" style="43" customWidth="1"/>
    <col min="10764" max="10764" width="11.42578125" style="43" customWidth="1"/>
    <col min="10765" max="10765" width="6.7109375" style="43" customWidth="1"/>
    <col min="10766" max="10768" width="10.28515625" style="43" customWidth="1"/>
    <col min="10769" max="10769" width="12.7109375" style="43" customWidth="1"/>
    <col min="10770" max="10999" width="9.140625" style="43"/>
    <col min="11000" max="11000" width="7.5703125" style="43" customWidth="1"/>
    <col min="11001" max="11004" width="9.85546875" style="43" customWidth="1"/>
    <col min="11005" max="11005" width="11.140625" style="43" customWidth="1"/>
    <col min="11006" max="11008" width="9.85546875" style="43" customWidth="1"/>
    <col min="11009" max="11009" width="4" style="43" customWidth="1"/>
    <col min="11010" max="11015" width="4.85546875" style="43" customWidth="1"/>
    <col min="11016" max="11016" width="9.5703125" style="43" bestFit="1" customWidth="1"/>
    <col min="11017" max="11017" width="7.85546875" style="43" customWidth="1"/>
    <col min="11018" max="11019" width="6.7109375" style="43" customWidth="1"/>
    <col min="11020" max="11020" width="11.42578125" style="43" customWidth="1"/>
    <col min="11021" max="11021" width="6.7109375" style="43" customWidth="1"/>
    <col min="11022" max="11024" width="10.28515625" style="43" customWidth="1"/>
    <col min="11025" max="11025" width="12.7109375" style="43" customWidth="1"/>
    <col min="11026" max="11255" width="9.140625" style="43"/>
    <col min="11256" max="11256" width="7.5703125" style="43" customWidth="1"/>
    <col min="11257" max="11260" width="9.85546875" style="43" customWidth="1"/>
    <col min="11261" max="11261" width="11.140625" style="43" customWidth="1"/>
    <col min="11262" max="11264" width="9.85546875" style="43" customWidth="1"/>
    <col min="11265" max="11265" width="4" style="43" customWidth="1"/>
    <col min="11266" max="11271" width="4.85546875" style="43" customWidth="1"/>
    <col min="11272" max="11272" width="9.5703125" style="43" bestFit="1" customWidth="1"/>
    <col min="11273" max="11273" width="7.85546875" style="43" customWidth="1"/>
    <col min="11274" max="11275" width="6.7109375" style="43" customWidth="1"/>
    <col min="11276" max="11276" width="11.42578125" style="43" customWidth="1"/>
    <col min="11277" max="11277" width="6.7109375" style="43" customWidth="1"/>
    <col min="11278" max="11280" width="10.28515625" style="43" customWidth="1"/>
    <col min="11281" max="11281" width="12.7109375" style="43" customWidth="1"/>
    <col min="11282" max="11511" width="9.140625" style="43"/>
    <col min="11512" max="11512" width="7.5703125" style="43" customWidth="1"/>
    <col min="11513" max="11516" width="9.85546875" style="43" customWidth="1"/>
    <col min="11517" max="11517" width="11.140625" style="43" customWidth="1"/>
    <col min="11518" max="11520" width="9.85546875" style="43" customWidth="1"/>
    <col min="11521" max="11521" width="4" style="43" customWidth="1"/>
    <col min="11522" max="11527" width="4.85546875" style="43" customWidth="1"/>
    <col min="11528" max="11528" width="9.5703125" style="43" bestFit="1" customWidth="1"/>
    <col min="11529" max="11529" width="7.85546875" style="43" customWidth="1"/>
    <col min="11530" max="11531" width="6.7109375" style="43" customWidth="1"/>
    <col min="11532" max="11532" width="11.42578125" style="43" customWidth="1"/>
    <col min="11533" max="11533" width="6.7109375" style="43" customWidth="1"/>
    <col min="11534" max="11536" width="10.28515625" style="43" customWidth="1"/>
    <col min="11537" max="11537" width="12.7109375" style="43" customWidth="1"/>
    <col min="11538" max="11767" width="9.140625" style="43"/>
    <col min="11768" max="11768" width="7.5703125" style="43" customWidth="1"/>
    <col min="11769" max="11772" width="9.85546875" style="43" customWidth="1"/>
    <col min="11773" max="11773" width="11.140625" style="43" customWidth="1"/>
    <col min="11774" max="11776" width="9.85546875" style="43" customWidth="1"/>
    <col min="11777" max="11777" width="4" style="43" customWidth="1"/>
    <col min="11778" max="11783" width="4.85546875" style="43" customWidth="1"/>
    <col min="11784" max="11784" width="9.5703125" style="43" bestFit="1" customWidth="1"/>
    <col min="11785" max="11785" width="7.85546875" style="43" customWidth="1"/>
    <col min="11786" max="11787" width="6.7109375" style="43" customWidth="1"/>
    <col min="11788" max="11788" width="11.42578125" style="43" customWidth="1"/>
    <col min="11789" max="11789" width="6.7109375" style="43" customWidth="1"/>
    <col min="11790" max="11792" width="10.28515625" style="43" customWidth="1"/>
    <col min="11793" max="11793" width="12.7109375" style="43" customWidth="1"/>
    <col min="11794" max="12023" width="9.140625" style="43"/>
    <col min="12024" max="12024" width="7.5703125" style="43" customWidth="1"/>
    <col min="12025" max="12028" width="9.85546875" style="43" customWidth="1"/>
    <col min="12029" max="12029" width="11.140625" style="43" customWidth="1"/>
    <col min="12030" max="12032" width="9.85546875" style="43" customWidth="1"/>
    <col min="12033" max="12033" width="4" style="43" customWidth="1"/>
    <col min="12034" max="12039" width="4.85546875" style="43" customWidth="1"/>
    <col min="12040" max="12040" width="9.5703125" style="43" bestFit="1" customWidth="1"/>
    <col min="12041" max="12041" width="7.85546875" style="43" customWidth="1"/>
    <col min="12042" max="12043" width="6.7109375" style="43" customWidth="1"/>
    <col min="12044" max="12044" width="11.42578125" style="43" customWidth="1"/>
    <col min="12045" max="12045" width="6.7109375" style="43" customWidth="1"/>
    <col min="12046" max="12048" width="10.28515625" style="43" customWidth="1"/>
    <col min="12049" max="12049" width="12.7109375" style="43" customWidth="1"/>
    <col min="12050" max="12279" width="9.140625" style="43"/>
    <col min="12280" max="12280" width="7.5703125" style="43" customWidth="1"/>
    <col min="12281" max="12284" width="9.85546875" style="43" customWidth="1"/>
    <col min="12285" max="12285" width="11.140625" style="43" customWidth="1"/>
    <col min="12286" max="12288" width="9.85546875" style="43" customWidth="1"/>
    <col min="12289" max="12289" width="4" style="43" customWidth="1"/>
    <col min="12290" max="12295" width="4.85546875" style="43" customWidth="1"/>
    <col min="12296" max="12296" width="9.5703125" style="43" bestFit="1" customWidth="1"/>
    <col min="12297" max="12297" width="7.85546875" style="43" customWidth="1"/>
    <col min="12298" max="12299" width="6.7109375" style="43" customWidth="1"/>
    <col min="12300" max="12300" width="11.42578125" style="43" customWidth="1"/>
    <col min="12301" max="12301" width="6.7109375" style="43" customWidth="1"/>
    <col min="12302" max="12304" width="10.28515625" style="43" customWidth="1"/>
    <col min="12305" max="12305" width="12.7109375" style="43" customWidth="1"/>
    <col min="12306" max="12535" width="9.140625" style="43"/>
    <col min="12536" max="12536" width="7.5703125" style="43" customWidth="1"/>
    <col min="12537" max="12540" width="9.85546875" style="43" customWidth="1"/>
    <col min="12541" max="12541" width="11.140625" style="43" customWidth="1"/>
    <col min="12542" max="12544" width="9.85546875" style="43" customWidth="1"/>
    <col min="12545" max="12545" width="4" style="43" customWidth="1"/>
    <col min="12546" max="12551" width="4.85546875" style="43" customWidth="1"/>
    <col min="12552" max="12552" width="9.5703125" style="43" bestFit="1" customWidth="1"/>
    <col min="12553" max="12553" width="7.85546875" style="43" customWidth="1"/>
    <col min="12554" max="12555" width="6.7109375" style="43" customWidth="1"/>
    <col min="12556" max="12556" width="11.42578125" style="43" customWidth="1"/>
    <col min="12557" max="12557" width="6.7109375" style="43" customWidth="1"/>
    <col min="12558" max="12560" width="10.28515625" style="43" customWidth="1"/>
    <col min="12561" max="12561" width="12.7109375" style="43" customWidth="1"/>
    <col min="12562" max="12791" width="9.140625" style="43"/>
    <col min="12792" max="12792" width="7.5703125" style="43" customWidth="1"/>
    <col min="12793" max="12796" width="9.85546875" style="43" customWidth="1"/>
    <col min="12797" max="12797" width="11.140625" style="43" customWidth="1"/>
    <col min="12798" max="12800" width="9.85546875" style="43" customWidth="1"/>
    <col min="12801" max="12801" width="4" style="43" customWidth="1"/>
    <col min="12802" max="12807" width="4.85546875" style="43" customWidth="1"/>
    <col min="12808" max="12808" width="9.5703125" style="43" bestFit="1" customWidth="1"/>
    <col min="12809" max="12809" width="7.85546875" style="43" customWidth="1"/>
    <col min="12810" max="12811" width="6.7109375" style="43" customWidth="1"/>
    <col min="12812" max="12812" width="11.42578125" style="43" customWidth="1"/>
    <col min="12813" max="12813" width="6.7109375" style="43" customWidth="1"/>
    <col min="12814" max="12816" width="10.28515625" style="43" customWidth="1"/>
    <col min="12817" max="12817" width="12.7109375" style="43" customWidth="1"/>
    <col min="12818" max="13047" width="9.140625" style="43"/>
    <col min="13048" max="13048" width="7.5703125" style="43" customWidth="1"/>
    <col min="13049" max="13052" width="9.85546875" style="43" customWidth="1"/>
    <col min="13053" max="13053" width="11.140625" style="43" customWidth="1"/>
    <col min="13054" max="13056" width="9.85546875" style="43" customWidth="1"/>
    <col min="13057" max="13057" width="4" style="43" customWidth="1"/>
    <col min="13058" max="13063" width="4.85546875" style="43" customWidth="1"/>
    <col min="13064" max="13064" width="9.5703125" style="43" bestFit="1" customWidth="1"/>
    <col min="13065" max="13065" width="7.85546875" style="43" customWidth="1"/>
    <col min="13066" max="13067" width="6.7109375" style="43" customWidth="1"/>
    <col min="13068" max="13068" width="11.42578125" style="43" customWidth="1"/>
    <col min="13069" max="13069" width="6.7109375" style="43" customWidth="1"/>
    <col min="13070" max="13072" width="10.28515625" style="43" customWidth="1"/>
    <col min="13073" max="13073" width="12.7109375" style="43" customWidth="1"/>
    <col min="13074" max="13303" width="9.140625" style="43"/>
    <col min="13304" max="13304" width="7.5703125" style="43" customWidth="1"/>
    <col min="13305" max="13308" width="9.85546875" style="43" customWidth="1"/>
    <col min="13309" max="13309" width="11.140625" style="43" customWidth="1"/>
    <col min="13310" max="13312" width="9.85546875" style="43" customWidth="1"/>
    <col min="13313" max="13313" width="4" style="43" customWidth="1"/>
    <col min="13314" max="13319" width="4.85546875" style="43" customWidth="1"/>
    <col min="13320" max="13320" width="9.5703125" style="43" bestFit="1" customWidth="1"/>
    <col min="13321" max="13321" width="7.85546875" style="43" customWidth="1"/>
    <col min="13322" max="13323" width="6.7109375" style="43" customWidth="1"/>
    <col min="13324" max="13324" width="11.42578125" style="43" customWidth="1"/>
    <col min="13325" max="13325" width="6.7109375" style="43" customWidth="1"/>
    <col min="13326" max="13328" width="10.28515625" style="43" customWidth="1"/>
    <col min="13329" max="13329" width="12.7109375" style="43" customWidth="1"/>
    <col min="13330" max="13559" width="9.140625" style="43"/>
    <col min="13560" max="13560" width="7.5703125" style="43" customWidth="1"/>
    <col min="13561" max="13564" width="9.85546875" style="43" customWidth="1"/>
    <col min="13565" max="13565" width="11.140625" style="43" customWidth="1"/>
    <col min="13566" max="13568" width="9.85546875" style="43" customWidth="1"/>
    <col min="13569" max="13569" width="4" style="43" customWidth="1"/>
    <col min="13570" max="13575" width="4.85546875" style="43" customWidth="1"/>
    <col min="13576" max="13576" width="9.5703125" style="43" bestFit="1" customWidth="1"/>
    <col min="13577" max="13577" width="7.85546875" style="43" customWidth="1"/>
    <col min="13578" max="13579" width="6.7109375" style="43" customWidth="1"/>
    <col min="13580" max="13580" width="11.42578125" style="43" customWidth="1"/>
    <col min="13581" max="13581" width="6.7109375" style="43" customWidth="1"/>
    <col min="13582" max="13584" width="10.28515625" style="43" customWidth="1"/>
    <col min="13585" max="13585" width="12.7109375" style="43" customWidth="1"/>
    <col min="13586" max="13815" width="9.140625" style="43"/>
    <col min="13816" max="13816" width="7.5703125" style="43" customWidth="1"/>
    <col min="13817" max="13820" width="9.85546875" style="43" customWidth="1"/>
    <col min="13821" max="13821" width="11.140625" style="43" customWidth="1"/>
    <col min="13822" max="13824" width="9.85546875" style="43" customWidth="1"/>
    <col min="13825" max="13825" width="4" style="43" customWidth="1"/>
    <col min="13826" max="13831" width="4.85546875" style="43" customWidth="1"/>
    <col min="13832" max="13832" width="9.5703125" style="43" bestFit="1" customWidth="1"/>
    <col min="13833" max="13833" width="7.85546875" style="43" customWidth="1"/>
    <col min="13834" max="13835" width="6.7109375" style="43" customWidth="1"/>
    <col min="13836" max="13836" width="11.42578125" style="43" customWidth="1"/>
    <col min="13837" max="13837" width="6.7109375" style="43" customWidth="1"/>
    <col min="13838" max="13840" width="10.28515625" style="43" customWidth="1"/>
    <col min="13841" max="13841" width="12.7109375" style="43" customWidth="1"/>
    <col min="13842" max="14071" width="9.140625" style="43"/>
    <col min="14072" max="14072" width="7.5703125" style="43" customWidth="1"/>
    <col min="14073" max="14076" width="9.85546875" style="43" customWidth="1"/>
    <col min="14077" max="14077" width="11.140625" style="43" customWidth="1"/>
    <col min="14078" max="14080" width="9.85546875" style="43" customWidth="1"/>
    <col min="14081" max="14081" width="4" style="43" customWidth="1"/>
    <col min="14082" max="14087" width="4.85546875" style="43" customWidth="1"/>
    <col min="14088" max="14088" width="9.5703125" style="43" bestFit="1" customWidth="1"/>
    <col min="14089" max="14089" width="7.85546875" style="43" customWidth="1"/>
    <col min="14090" max="14091" width="6.7109375" style="43" customWidth="1"/>
    <col min="14092" max="14092" width="11.42578125" style="43" customWidth="1"/>
    <col min="14093" max="14093" width="6.7109375" style="43" customWidth="1"/>
    <col min="14094" max="14096" width="10.28515625" style="43" customWidth="1"/>
    <col min="14097" max="14097" width="12.7109375" style="43" customWidth="1"/>
    <col min="14098" max="14327" width="9.140625" style="43"/>
    <col min="14328" max="14328" width="7.5703125" style="43" customWidth="1"/>
    <col min="14329" max="14332" width="9.85546875" style="43" customWidth="1"/>
    <col min="14333" max="14333" width="11.140625" style="43" customWidth="1"/>
    <col min="14334" max="14336" width="9.85546875" style="43" customWidth="1"/>
    <col min="14337" max="14337" width="4" style="43" customWidth="1"/>
    <col min="14338" max="14343" width="4.85546875" style="43" customWidth="1"/>
    <col min="14344" max="14344" width="9.5703125" style="43" bestFit="1" customWidth="1"/>
    <col min="14345" max="14345" width="7.85546875" style="43" customWidth="1"/>
    <col min="14346" max="14347" width="6.7109375" style="43" customWidth="1"/>
    <col min="14348" max="14348" width="11.42578125" style="43" customWidth="1"/>
    <col min="14349" max="14349" width="6.7109375" style="43" customWidth="1"/>
    <col min="14350" max="14352" width="10.28515625" style="43" customWidth="1"/>
    <col min="14353" max="14353" width="12.7109375" style="43" customWidth="1"/>
    <col min="14354" max="14583" width="9.140625" style="43"/>
    <col min="14584" max="14584" width="7.5703125" style="43" customWidth="1"/>
    <col min="14585" max="14588" width="9.85546875" style="43" customWidth="1"/>
    <col min="14589" max="14589" width="11.140625" style="43" customWidth="1"/>
    <col min="14590" max="14592" width="9.85546875" style="43" customWidth="1"/>
    <col min="14593" max="14593" width="4" style="43" customWidth="1"/>
    <col min="14594" max="14599" width="4.85546875" style="43" customWidth="1"/>
    <col min="14600" max="14600" width="9.5703125" style="43" bestFit="1" customWidth="1"/>
    <col min="14601" max="14601" width="7.85546875" style="43" customWidth="1"/>
    <col min="14602" max="14603" width="6.7109375" style="43" customWidth="1"/>
    <col min="14604" max="14604" width="11.42578125" style="43" customWidth="1"/>
    <col min="14605" max="14605" width="6.7109375" style="43" customWidth="1"/>
    <col min="14606" max="14608" width="10.28515625" style="43" customWidth="1"/>
    <col min="14609" max="14609" width="12.7109375" style="43" customWidth="1"/>
    <col min="14610" max="14839" width="9.140625" style="43"/>
    <col min="14840" max="14840" width="7.5703125" style="43" customWidth="1"/>
    <col min="14841" max="14844" width="9.85546875" style="43" customWidth="1"/>
    <col min="14845" max="14845" width="11.140625" style="43" customWidth="1"/>
    <col min="14846" max="14848" width="9.85546875" style="43" customWidth="1"/>
    <col min="14849" max="14849" width="4" style="43" customWidth="1"/>
    <col min="14850" max="14855" width="4.85546875" style="43" customWidth="1"/>
    <col min="14856" max="14856" width="9.5703125" style="43" bestFit="1" customWidth="1"/>
    <col min="14857" max="14857" width="7.85546875" style="43" customWidth="1"/>
    <col min="14858" max="14859" width="6.7109375" style="43" customWidth="1"/>
    <col min="14860" max="14860" width="11.42578125" style="43" customWidth="1"/>
    <col min="14861" max="14861" width="6.7109375" style="43" customWidth="1"/>
    <col min="14862" max="14864" width="10.28515625" style="43" customWidth="1"/>
    <col min="14865" max="14865" width="12.7109375" style="43" customWidth="1"/>
    <col min="14866" max="15095" width="9.140625" style="43"/>
    <col min="15096" max="15096" width="7.5703125" style="43" customWidth="1"/>
    <col min="15097" max="15100" width="9.85546875" style="43" customWidth="1"/>
    <col min="15101" max="15101" width="11.140625" style="43" customWidth="1"/>
    <col min="15102" max="15104" width="9.85546875" style="43" customWidth="1"/>
    <col min="15105" max="15105" width="4" style="43" customWidth="1"/>
    <col min="15106" max="15111" width="4.85546875" style="43" customWidth="1"/>
    <col min="15112" max="15112" width="9.5703125" style="43" bestFit="1" customWidth="1"/>
    <col min="15113" max="15113" width="7.85546875" style="43" customWidth="1"/>
    <col min="15114" max="15115" width="6.7109375" style="43" customWidth="1"/>
    <col min="15116" max="15116" width="11.42578125" style="43" customWidth="1"/>
    <col min="15117" max="15117" width="6.7109375" style="43" customWidth="1"/>
    <col min="15118" max="15120" width="10.28515625" style="43" customWidth="1"/>
    <col min="15121" max="15121" width="12.7109375" style="43" customWidth="1"/>
    <col min="15122" max="15351" width="9.140625" style="43"/>
    <col min="15352" max="15352" width="7.5703125" style="43" customWidth="1"/>
    <col min="15353" max="15356" width="9.85546875" style="43" customWidth="1"/>
    <col min="15357" max="15357" width="11.140625" style="43" customWidth="1"/>
    <col min="15358" max="15360" width="9.85546875" style="43" customWidth="1"/>
    <col min="15361" max="15361" width="4" style="43" customWidth="1"/>
    <col min="15362" max="15367" width="4.85546875" style="43" customWidth="1"/>
    <col min="15368" max="15368" width="9.5703125" style="43" bestFit="1" customWidth="1"/>
    <col min="15369" max="15369" width="7.85546875" style="43" customWidth="1"/>
    <col min="15370" max="15371" width="6.7109375" style="43" customWidth="1"/>
    <col min="15372" max="15372" width="11.42578125" style="43" customWidth="1"/>
    <col min="15373" max="15373" width="6.7109375" style="43" customWidth="1"/>
    <col min="15374" max="15376" width="10.28515625" style="43" customWidth="1"/>
    <col min="15377" max="15377" width="12.7109375" style="43" customWidth="1"/>
    <col min="15378" max="15607" width="9.140625" style="43"/>
    <col min="15608" max="15608" width="7.5703125" style="43" customWidth="1"/>
    <col min="15609" max="15612" width="9.85546875" style="43" customWidth="1"/>
    <col min="15613" max="15613" width="11.140625" style="43" customWidth="1"/>
    <col min="15614" max="15616" width="9.85546875" style="43" customWidth="1"/>
    <col min="15617" max="15617" width="4" style="43" customWidth="1"/>
    <col min="15618" max="15623" width="4.85546875" style="43" customWidth="1"/>
    <col min="15624" max="15624" width="9.5703125" style="43" bestFit="1" customWidth="1"/>
    <col min="15625" max="15625" width="7.85546875" style="43" customWidth="1"/>
    <col min="15626" max="15627" width="6.7109375" style="43" customWidth="1"/>
    <col min="15628" max="15628" width="11.42578125" style="43" customWidth="1"/>
    <col min="15629" max="15629" width="6.7109375" style="43" customWidth="1"/>
    <col min="15630" max="15632" width="10.28515625" style="43" customWidth="1"/>
    <col min="15633" max="15633" width="12.7109375" style="43" customWidth="1"/>
    <col min="15634" max="15863" width="9.140625" style="43"/>
    <col min="15864" max="15864" width="7.5703125" style="43" customWidth="1"/>
    <col min="15865" max="15868" width="9.85546875" style="43" customWidth="1"/>
    <col min="15869" max="15869" width="11.140625" style="43" customWidth="1"/>
    <col min="15870" max="15872" width="9.85546875" style="43" customWidth="1"/>
    <col min="15873" max="15873" width="4" style="43" customWidth="1"/>
    <col min="15874" max="15879" width="4.85546875" style="43" customWidth="1"/>
    <col min="15880" max="15880" width="9.5703125" style="43" bestFit="1" customWidth="1"/>
    <col min="15881" max="15881" width="7.85546875" style="43" customWidth="1"/>
    <col min="15882" max="15883" width="6.7109375" style="43" customWidth="1"/>
    <col min="15884" max="15884" width="11.42578125" style="43" customWidth="1"/>
    <col min="15885" max="15885" width="6.7109375" style="43" customWidth="1"/>
    <col min="15886" max="15888" width="10.28515625" style="43" customWidth="1"/>
    <col min="15889" max="15889" width="12.7109375" style="43" customWidth="1"/>
    <col min="15890" max="16119" width="9.140625" style="43"/>
    <col min="16120" max="16120" width="7.5703125" style="43" customWidth="1"/>
    <col min="16121" max="16124" width="9.85546875" style="43" customWidth="1"/>
    <col min="16125" max="16125" width="11.140625" style="43" customWidth="1"/>
    <col min="16126" max="16128" width="9.85546875" style="43" customWidth="1"/>
    <col min="16129" max="16129" width="4" style="43" customWidth="1"/>
    <col min="16130" max="16135" width="4.85546875" style="43" customWidth="1"/>
    <col min="16136" max="16136" width="9.5703125" style="43" bestFit="1" customWidth="1"/>
    <col min="16137" max="16137" width="7.85546875" style="43" customWidth="1"/>
    <col min="16138" max="16139" width="6.7109375" style="43" customWidth="1"/>
    <col min="16140" max="16140" width="11.42578125" style="43" customWidth="1"/>
    <col min="16141" max="16141" width="6.7109375" style="43" customWidth="1"/>
    <col min="16142" max="16144" width="10.28515625" style="43" customWidth="1"/>
    <col min="16145" max="16145" width="12.7109375" style="43" customWidth="1"/>
    <col min="16146" max="16384" width="9.140625" style="43"/>
  </cols>
  <sheetData>
    <row r="1" spans="1:21" ht="24.95" customHeight="1">
      <c r="A1" s="685" t="s">
        <v>211</v>
      </c>
      <c r="B1" s="685"/>
    </row>
    <row r="2" spans="1:21" s="116" customFormat="1" ht="24.95" customHeight="1">
      <c r="A2" s="762" t="s">
        <v>198</v>
      </c>
      <c r="B2" s="762"/>
      <c r="C2" s="762"/>
      <c r="D2" s="762"/>
      <c r="E2" s="762"/>
      <c r="F2" s="762"/>
      <c r="G2" s="762"/>
      <c r="H2" s="762"/>
      <c r="I2" s="762"/>
      <c r="J2" s="763" t="s">
        <v>457</v>
      </c>
      <c r="K2" s="763"/>
      <c r="L2" s="763"/>
      <c r="M2" s="763"/>
      <c r="N2" s="763"/>
      <c r="O2" s="763"/>
      <c r="P2" s="763"/>
      <c r="Q2" s="763"/>
    </row>
    <row r="3" spans="1:21" s="42" customFormat="1" ht="23.1" customHeight="1">
      <c r="A3" s="51"/>
      <c r="B3" s="51"/>
      <c r="C3" s="51"/>
      <c r="D3" s="51"/>
      <c r="E3" s="51"/>
      <c r="F3" s="51"/>
      <c r="G3" s="51"/>
      <c r="H3" s="51"/>
      <c r="I3" s="51"/>
      <c r="J3" s="41"/>
      <c r="K3" s="51"/>
      <c r="L3" s="51"/>
      <c r="M3" s="51"/>
      <c r="N3" s="41"/>
      <c r="O3" s="51"/>
      <c r="P3" s="51"/>
      <c r="Q3" s="551"/>
    </row>
    <row r="4" spans="1:21" s="514" customFormat="1" ht="15" customHeight="1" thickBot="1">
      <c r="A4" s="513" t="s">
        <v>449</v>
      </c>
      <c r="J4" s="515"/>
      <c r="K4" s="515"/>
      <c r="L4" s="515"/>
      <c r="N4" s="515"/>
      <c r="Q4" s="515" t="s">
        <v>177</v>
      </c>
    </row>
    <row r="5" spans="1:21" s="521" customFormat="1" ht="23.1" customHeight="1">
      <c r="A5" s="534" t="s">
        <v>162</v>
      </c>
      <c r="B5" s="535" t="s">
        <v>32</v>
      </c>
      <c r="C5" s="535" t="s">
        <v>33</v>
      </c>
      <c r="D5" s="535" t="s">
        <v>34</v>
      </c>
      <c r="E5" s="535" t="s">
        <v>35</v>
      </c>
      <c r="F5" s="536" t="s">
        <v>127</v>
      </c>
      <c r="G5" s="536" t="s">
        <v>41</v>
      </c>
      <c r="H5" s="536" t="s">
        <v>165</v>
      </c>
      <c r="I5" s="535" t="s">
        <v>126</v>
      </c>
      <c r="J5" s="537" t="s">
        <v>39</v>
      </c>
      <c r="K5" s="538" t="s">
        <v>37</v>
      </c>
      <c r="L5" s="539" t="s">
        <v>38</v>
      </c>
      <c r="M5" s="536" t="s">
        <v>36</v>
      </c>
      <c r="N5" s="535" t="s">
        <v>128</v>
      </c>
      <c r="O5" s="536" t="s">
        <v>40</v>
      </c>
      <c r="P5" s="535" t="s">
        <v>42</v>
      </c>
      <c r="Q5" s="537" t="s">
        <v>166</v>
      </c>
    </row>
    <row r="6" spans="1:21" s="521" customFormat="1" ht="23.1" customHeight="1">
      <c r="A6" s="522"/>
      <c r="B6" s="523" t="s">
        <v>450</v>
      </c>
      <c r="C6" s="523" t="s">
        <v>46</v>
      </c>
      <c r="D6" s="523" t="s">
        <v>45</v>
      </c>
      <c r="E6" s="523" t="s">
        <v>46</v>
      </c>
      <c r="F6" s="524" t="s">
        <v>46</v>
      </c>
      <c r="G6" s="524" t="s">
        <v>451</v>
      </c>
      <c r="H6" s="524" t="s">
        <v>451</v>
      </c>
      <c r="I6" s="523" t="s">
        <v>44</v>
      </c>
      <c r="J6" s="525" t="s">
        <v>451</v>
      </c>
      <c r="K6" s="526" t="s">
        <v>47</v>
      </c>
      <c r="L6" s="520" t="s">
        <v>48</v>
      </c>
      <c r="M6" s="524" t="s">
        <v>46</v>
      </c>
      <c r="N6" s="523" t="s">
        <v>452</v>
      </c>
      <c r="O6" s="524" t="s">
        <v>451</v>
      </c>
      <c r="P6" s="523" t="s">
        <v>453</v>
      </c>
      <c r="Q6" s="525" t="s">
        <v>129</v>
      </c>
    </row>
    <row r="7" spans="1:21" s="521" customFormat="1" ht="23.1" customHeight="1">
      <c r="A7" s="522"/>
      <c r="B7" s="523" t="s">
        <v>49</v>
      </c>
      <c r="C7" s="523" t="s">
        <v>30</v>
      </c>
      <c r="D7" s="523" t="s">
        <v>427</v>
      </c>
      <c r="E7" s="533" t="s">
        <v>178</v>
      </c>
      <c r="F7" s="524" t="s">
        <v>56</v>
      </c>
      <c r="G7" s="524" t="s">
        <v>30</v>
      </c>
      <c r="H7" s="524" t="s">
        <v>169</v>
      </c>
      <c r="I7" s="523" t="s">
        <v>50</v>
      </c>
      <c r="J7" s="525" t="s">
        <v>54</v>
      </c>
      <c r="K7" s="526" t="s">
        <v>52</v>
      </c>
      <c r="L7" s="520" t="s">
        <v>53</v>
      </c>
      <c r="M7" s="524" t="s">
        <v>51</v>
      </c>
      <c r="N7" s="523" t="s">
        <v>155</v>
      </c>
      <c r="O7" s="524" t="s">
        <v>55</v>
      </c>
      <c r="P7" s="523" t="s">
        <v>455</v>
      </c>
      <c r="Q7" s="525" t="s">
        <v>167</v>
      </c>
    </row>
    <row r="8" spans="1:21" s="521" customFormat="1" ht="23.1" customHeight="1">
      <c r="A8" s="527"/>
      <c r="B8" s="528"/>
      <c r="C8" s="528"/>
      <c r="D8" s="528" t="s">
        <v>454</v>
      </c>
      <c r="E8" s="528"/>
      <c r="F8" s="529" t="s">
        <v>58</v>
      </c>
      <c r="G8" s="529" t="s">
        <v>131</v>
      </c>
      <c r="H8" s="529" t="s">
        <v>168</v>
      </c>
      <c r="I8" s="528"/>
      <c r="J8" s="530"/>
      <c r="K8" s="531" t="s">
        <v>57</v>
      </c>
      <c r="L8" s="532" t="s">
        <v>130</v>
      </c>
      <c r="M8" s="529"/>
      <c r="N8" s="528" t="s">
        <v>156</v>
      </c>
      <c r="O8" s="529"/>
      <c r="P8" s="528" t="s">
        <v>456</v>
      </c>
      <c r="Q8" s="530"/>
    </row>
    <row r="9" spans="1:21" s="37" customFormat="1" ht="24.95" customHeight="1">
      <c r="A9" s="545">
        <v>2016</v>
      </c>
      <c r="B9" s="540">
        <v>0</v>
      </c>
      <c r="C9" s="541">
        <v>0</v>
      </c>
      <c r="D9" s="541">
        <v>0</v>
      </c>
      <c r="E9" s="541">
        <v>20</v>
      </c>
      <c r="F9" s="541">
        <v>0</v>
      </c>
      <c r="G9" s="541">
        <v>0</v>
      </c>
      <c r="H9" s="541">
        <v>0</v>
      </c>
      <c r="I9" s="541">
        <v>0</v>
      </c>
      <c r="J9" s="541">
        <v>0</v>
      </c>
      <c r="K9" s="542">
        <v>0</v>
      </c>
      <c r="L9" s="542">
        <v>0</v>
      </c>
      <c r="M9" s="542">
        <v>0</v>
      </c>
      <c r="N9" s="542">
        <v>0</v>
      </c>
      <c r="O9" s="541">
        <v>0</v>
      </c>
      <c r="P9" s="542">
        <v>0</v>
      </c>
      <c r="Q9" s="542">
        <v>55</v>
      </c>
    </row>
    <row r="10" spans="1:21" s="37" customFormat="1" ht="24.95" customHeight="1">
      <c r="A10" s="545">
        <v>2017</v>
      </c>
      <c r="B10" s="540">
        <v>0</v>
      </c>
      <c r="C10" s="541">
        <v>0</v>
      </c>
      <c r="D10" s="541">
        <v>0</v>
      </c>
      <c r="E10" s="541">
        <v>1669874</v>
      </c>
      <c r="F10" s="541">
        <v>219920</v>
      </c>
      <c r="G10" s="541">
        <v>0</v>
      </c>
      <c r="H10" s="541">
        <v>54771</v>
      </c>
      <c r="I10" s="541">
        <v>4769</v>
      </c>
      <c r="J10" s="541">
        <v>0</v>
      </c>
      <c r="K10" s="542">
        <v>0</v>
      </c>
      <c r="L10" s="542">
        <v>0</v>
      </c>
      <c r="M10" s="542">
        <v>283229</v>
      </c>
      <c r="N10" s="542">
        <v>143027</v>
      </c>
      <c r="O10" s="541">
        <v>0</v>
      </c>
      <c r="P10" s="542">
        <v>0</v>
      </c>
      <c r="Q10" s="542">
        <v>0</v>
      </c>
    </row>
    <row r="11" spans="1:21" s="37" customFormat="1" ht="24.95" customHeight="1">
      <c r="A11" s="545">
        <v>2018</v>
      </c>
      <c r="B11" s="540">
        <v>0</v>
      </c>
      <c r="C11" s="541">
        <v>0</v>
      </c>
      <c r="D11" s="541">
        <v>0</v>
      </c>
      <c r="E11" s="541">
        <v>2032433</v>
      </c>
      <c r="F11" s="541">
        <v>365361</v>
      </c>
      <c r="G11" s="541">
        <v>0</v>
      </c>
      <c r="H11" s="541">
        <v>88496</v>
      </c>
      <c r="I11" s="541">
        <v>7317</v>
      </c>
      <c r="J11" s="541">
        <v>0</v>
      </c>
      <c r="K11" s="542">
        <v>0</v>
      </c>
      <c r="L11" s="542">
        <v>0</v>
      </c>
      <c r="M11" s="542">
        <v>278102</v>
      </c>
      <c r="N11" s="542">
        <v>155373</v>
      </c>
      <c r="O11" s="541">
        <v>0</v>
      </c>
      <c r="P11" s="542">
        <v>0</v>
      </c>
      <c r="Q11" s="542">
        <v>0</v>
      </c>
    </row>
    <row r="12" spans="1:21" s="37" customFormat="1" ht="24.95" customHeight="1">
      <c r="A12" s="545">
        <v>2019</v>
      </c>
      <c r="B12" s="543">
        <v>0</v>
      </c>
      <c r="C12" s="541">
        <v>0</v>
      </c>
      <c r="D12" s="541">
        <v>0</v>
      </c>
      <c r="E12" s="541">
        <v>1436463</v>
      </c>
      <c r="F12" s="541">
        <f>371568-405</f>
        <v>371163</v>
      </c>
      <c r="G12" s="541">
        <v>405</v>
      </c>
      <c r="H12" s="541">
        <v>108410</v>
      </c>
      <c r="I12" s="541">
        <v>0</v>
      </c>
      <c r="J12" s="541">
        <v>0</v>
      </c>
      <c r="K12" s="542">
        <v>0</v>
      </c>
      <c r="L12" s="542">
        <v>0</v>
      </c>
      <c r="M12" s="542">
        <v>239000</v>
      </c>
      <c r="N12" s="542">
        <v>183649</v>
      </c>
      <c r="O12" s="541">
        <v>0</v>
      </c>
      <c r="P12" s="542">
        <v>0</v>
      </c>
      <c r="Q12" s="542">
        <v>0</v>
      </c>
    </row>
    <row r="13" spans="1:21" s="49" customFormat="1" ht="24.95" customHeight="1">
      <c r="A13" s="545">
        <v>2020</v>
      </c>
      <c r="B13" s="126">
        <v>0</v>
      </c>
      <c r="C13" s="126">
        <v>0</v>
      </c>
      <c r="D13" s="126">
        <v>0</v>
      </c>
      <c r="E13" s="127">
        <v>2072291</v>
      </c>
      <c r="F13" s="127">
        <f>399824-405</f>
        <v>399419</v>
      </c>
      <c r="G13" s="127">
        <v>405</v>
      </c>
      <c r="H13" s="127">
        <v>101616</v>
      </c>
      <c r="I13" s="127">
        <v>0</v>
      </c>
      <c r="J13" s="126">
        <v>0</v>
      </c>
      <c r="K13" s="126">
        <v>0</v>
      </c>
      <c r="L13" s="126">
        <v>0</v>
      </c>
      <c r="M13" s="127">
        <v>202270</v>
      </c>
      <c r="N13" s="127">
        <v>1103619</v>
      </c>
      <c r="O13" s="126">
        <v>0</v>
      </c>
      <c r="P13" s="126">
        <v>0</v>
      </c>
      <c r="Q13" s="127">
        <v>71900</v>
      </c>
    </row>
    <row r="14" spans="1:21" s="546" customFormat="1" ht="35.1" customHeight="1">
      <c r="A14" s="547">
        <v>2021</v>
      </c>
      <c r="B14" s="548">
        <v>0</v>
      </c>
      <c r="C14" s="548">
        <v>0</v>
      </c>
      <c r="D14" s="548">
        <v>0</v>
      </c>
      <c r="E14" s="324">
        <v>2186160</v>
      </c>
      <c r="F14" s="324">
        <v>212974</v>
      </c>
      <c r="G14" s="324">
        <v>0</v>
      </c>
      <c r="H14" s="324">
        <v>72367</v>
      </c>
      <c r="I14" s="324">
        <v>0</v>
      </c>
      <c r="J14" s="548">
        <v>0</v>
      </c>
      <c r="K14" s="548">
        <v>0</v>
      </c>
      <c r="L14" s="548">
        <v>0</v>
      </c>
      <c r="M14" s="324">
        <v>192570</v>
      </c>
      <c r="N14" s="324">
        <v>923204</v>
      </c>
      <c r="O14" s="548">
        <v>0</v>
      </c>
      <c r="P14" s="548">
        <v>0</v>
      </c>
      <c r="Q14" s="324">
        <v>600</v>
      </c>
    </row>
    <row r="15" spans="1:21" s="514" customFormat="1" ht="15" customHeight="1">
      <c r="A15" s="549" t="s">
        <v>553</v>
      </c>
      <c r="J15" s="764" t="s">
        <v>554</v>
      </c>
      <c r="K15" s="764"/>
      <c r="L15" s="764"/>
      <c r="M15" s="764"/>
      <c r="N15" s="764"/>
      <c r="O15" s="764"/>
      <c r="P15" s="764"/>
      <c r="Q15" s="764"/>
      <c r="U15" s="550"/>
    </row>
    <row r="18" spans="1:14">
      <c r="A18" s="39"/>
      <c r="B18" s="39"/>
      <c r="C18" s="39"/>
      <c r="D18" s="39"/>
      <c r="E18" s="39"/>
      <c r="F18" s="39"/>
      <c r="G18" s="39"/>
      <c r="H18" s="39"/>
      <c r="I18" s="39"/>
      <c r="K18" s="39"/>
      <c r="L18" s="39"/>
      <c r="M18" s="39"/>
    </row>
    <row r="19" spans="1:14">
      <c r="A19" s="39"/>
      <c r="B19" s="39"/>
      <c r="C19" s="39"/>
      <c r="D19" s="39"/>
      <c r="E19" s="39"/>
      <c r="F19" s="39"/>
      <c r="G19" s="39"/>
      <c r="H19" s="39"/>
      <c r="I19" s="39"/>
      <c r="J19" s="43"/>
      <c r="K19" s="39"/>
      <c r="L19" s="39"/>
      <c r="M19" s="39"/>
      <c r="N19" s="43"/>
    </row>
    <row r="20" spans="1:14">
      <c r="A20" s="39"/>
      <c r="B20" s="39"/>
      <c r="C20" s="39"/>
      <c r="D20" s="39"/>
      <c r="E20" s="39"/>
      <c r="F20" s="39"/>
      <c r="G20" s="39"/>
      <c r="H20" s="39"/>
      <c r="I20" s="39"/>
      <c r="J20" s="43"/>
      <c r="K20" s="39"/>
      <c r="L20" s="39"/>
      <c r="M20" s="39"/>
      <c r="N20" s="43"/>
    </row>
  </sheetData>
  <mergeCells count="4">
    <mergeCell ref="A2:I2"/>
    <mergeCell ref="J2:Q2"/>
    <mergeCell ref="A1:B1"/>
    <mergeCell ref="J15:Q15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1" fitToHeight="0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view="pageBreakPreview" zoomScaleNormal="100" zoomScaleSheetLayoutView="100" workbookViewId="0">
      <selection activeCell="F12" sqref="F12"/>
    </sheetView>
  </sheetViews>
  <sheetFormatPr defaultRowHeight="12"/>
  <cols>
    <col min="1" max="1" width="8.7109375" style="5" customWidth="1"/>
    <col min="2" max="13" width="10.7109375" style="5" customWidth="1"/>
    <col min="14" max="28" width="8.7109375" style="5" customWidth="1"/>
    <col min="29" max="16384" width="9.140625" style="5"/>
  </cols>
  <sheetData>
    <row r="1" spans="1:28" ht="24.95" customHeight="1">
      <c r="A1" s="685" t="s">
        <v>211</v>
      </c>
      <c r="B1" s="685"/>
    </row>
    <row r="2" spans="1:28" s="12" customFormat="1" ht="24.95" customHeight="1">
      <c r="A2" s="702" t="s">
        <v>6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3" t="s">
        <v>213</v>
      </c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</row>
    <row r="3" spans="1:28" ht="23.1" customHeight="1">
      <c r="A3" s="20"/>
      <c r="B3" s="20"/>
      <c r="C3" s="20"/>
      <c r="D3" s="20"/>
      <c r="E3" s="20"/>
      <c r="F3" s="20"/>
      <c r="G3" s="20"/>
      <c r="H3" s="692"/>
      <c r="I3" s="692"/>
      <c r="J3" s="692"/>
      <c r="K3" s="692"/>
      <c r="L3" s="692"/>
      <c r="M3" s="693"/>
      <c r="N3" s="693"/>
      <c r="O3" s="128"/>
      <c r="P3" s="693"/>
      <c r="Q3" s="693"/>
      <c r="R3" s="693"/>
      <c r="S3" s="693"/>
      <c r="T3" s="6"/>
      <c r="U3" s="6"/>
      <c r="V3" s="6"/>
      <c r="W3" s="6"/>
      <c r="X3" s="6"/>
      <c r="Y3" s="6"/>
      <c r="Z3" s="6"/>
      <c r="AA3" s="6"/>
      <c r="AB3" s="6"/>
    </row>
    <row r="4" spans="1:28" s="151" customFormat="1" ht="15" customHeight="1" thickBot="1">
      <c r="A4" s="147" t="s">
        <v>214</v>
      </c>
      <c r="B4" s="161"/>
      <c r="C4" s="161"/>
      <c r="D4" s="161"/>
      <c r="G4" s="161"/>
      <c r="H4" s="704"/>
      <c r="I4" s="704"/>
      <c r="J4" s="704"/>
      <c r="K4" s="691"/>
      <c r="L4" s="691"/>
      <c r="M4" s="691"/>
      <c r="N4" s="691"/>
      <c r="O4" s="150"/>
      <c r="W4" s="691" t="s">
        <v>215</v>
      </c>
      <c r="X4" s="691"/>
      <c r="Y4" s="691"/>
      <c r="Z4" s="691"/>
      <c r="AA4" s="691"/>
      <c r="AB4" s="691"/>
    </row>
    <row r="5" spans="1:28" s="31" customFormat="1" ht="23.1" customHeight="1">
      <c r="A5" s="164" t="s">
        <v>429</v>
      </c>
      <c r="B5" s="697" t="s">
        <v>5</v>
      </c>
      <c r="C5" s="688"/>
      <c r="D5" s="688"/>
      <c r="E5" s="697" t="s">
        <v>217</v>
      </c>
      <c r="F5" s="688"/>
      <c r="G5" s="698"/>
      <c r="H5" s="697" t="s">
        <v>218</v>
      </c>
      <c r="I5" s="688"/>
      <c r="J5" s="698"/>
      <c r="K5" s="697" t="s">
        <v>219</v>
      </c>
      <c r="L5" s="688"/>
      <c r="M5" s="688"/>
      <c r="N5" s="688" t="s">
        <v>220</v>
      </c>
      <c r="O5" s="688"/>
      <c r="P5" s="698"/>
      <c r="Q5" s="688" t="s">
        <v>221</v>
      </c>
      <c r="R5" s="688"/>
      <c r="S5" s="688"/>
      <c r="T5" s="697" t="s">
        <v>222</v>
      </c>
      <c r="U5" s="688"/>
      <c r="V5" s="698"/>
      <c r="W5" s="688" t="s">
        <v>223</v>
      </c>
      <c r="X5" s="688"/>
      <c r="Y5" s="688"/>
      <c r="Z5" s="697" t="s">
        <v>4</v>
      </c>
      <c r="AA5" s="688"/>
      <c r="AB5" s="688"/>
    </row>
    <row r="6" spans="1:28" s="31" customFormat="1" ht="30" customHeight="1">
      <c r="A6" s="166"/>
      <c r="B6" s="699" t="s">
        <v>1</v>
      </c>
      <c r="C6" s="700"/>
      <c r="D6" s="700"/>
      <c r="E6" s="694" t="s">
        <v>216</v>
      </c>
      <c r="F6" s="695"/>
      <c r="G6" s="696"/>
      <c r="H6" s="694" t="s">
        <v>224</v>
      </c>
      <c r="I6" s="695"/>
      <c r="J6" s="696"/>
      <c r="K6" s="694" t="s">
        <v>225</v>
      </c>
      <c r="L6" s="695"/>
      <c r="M6" s="701"/>
      <c r="N6" s="695" t="s">
        <v>226</v>
      </c>
      <c r="O6" s="695"/>
      <c r="P6" s="696"/>
      <c r="Q6" s="694" t="s">
        <v>227</v>
      </c>
      <c r="R6" s="695"/>
      <c r="S6" s="696"/>
      <c r="T6" s="694" t="s">
        <v>228</v>
      </c>
      <c r="U6" s="695"/>
      <c r="V6" s="696"/>
      <c r="W6" s="694" t="s">
        <v>229</v>
      </c>
      <c r="X6" s="695"/>
      <c r="Y6" s="696"/>
      <c r="Z6" s="694" t="s">
        <v>230</v>
      </c>
      <c r="AA6" s="695"/>
      <c r="AB6" s="701"/>
    </row>
    <row r="7" spans="1:28" s="31" customFormat="1" ht="23.1" customHeight="1">
      <c r="A7" s="166" t="s">
        <v>0</v>
      </c>
      <c r="B7" s="143" t="s">
        <v>5</v>
      </c>
      <c r="C7" s="170" t="s">
        <v>3</v>
      </c>
      <c r="D7" s="170" t="s">
        <v>117</v>
      </c>
      <c r="E7" s="143" t="s">
        <v>5</v>
      </c>
      <c r="F7" s="170" t="s">
        <v>3</v>
      </c>
      <c r="G7" s="170" t="s">
        <v>117</v>
      </c>
      <c r="H7" s="143" t="s">
        <v>5</v>
      </c>
      <c r="I7" s="170" t="s">
        <v>3</v>
      </c>
      <c r="J7" s="170" t="s">
        <v>117</v>
      </c>
      <c r="K7" s="143" t="s">
        <v>5</v>
      </c>
      <c r="L7" s="170" t="s">
        <v>3</v>
      </c>
      <c r="M7" s="143" t="s">
        <v>117</v>
      </c>
      <c r="N7" s="172" t="s">
        <v>5</v>
      </c>
      <c r="O7" s="170" t="s">
        <v>3</v>
      </c>
      <c r="P7" s="170" t="s">
        <v>117</v>
      </c>
      <c r="Q7" s="143" t="s">
        <v>5</v>
      </c>
      <c r="R7" s="170" t="s">
        <v>3</v>
      </c>
      <c r="S7" s="170" t="s">
        <v>117</v>
      </c>
      <c r="T7" s="143" t="s">
        <v>5</v>
      </c>
      <c r="U7" s="170" t="s">
        <v>3</v>
      </c>
      <c r="V7" s="170" t="s">
        <v>117</v>
      </c>
      <c r="W7" s="143" t="s">
        <v>5</v>
      </c>
      <c r="X7" s="170" t="s">
        <v>3</v>
      </c>
      <c r="Y7" s="170" t="s">
        <v>117</v>
      </c>
      <c r="Z7" s="143" t="s">
        <v>5</v>
      </c>
      <c r="AA7" s="170" t="s">
        <v>3</v>
      </c>
      <c r="AB7" s="170" t="s">
        <v>117</v>
      </c>
    </row>
    <row r="8" spans="1:28" s="31" customFormat="1" ht="23.1" customHeight="1">
      <c r="A8" s="171"/>
      <c r="B8" s="177" t="s">
        <v>1</v>
      </c>
      <c r="C8" s="144" t="s">
        <v>2</v>
      </c>
      <c r="D8" s="144" t="s">
        <v>14</v>
      </c>
      <c r="E8" s="177" t="s">
        <v>1</v>
      </c>
      <c r="F8" s="144" t="s">
        <v>2</v>
      </c>
      <c r="G8" s="144" t="s">
        <v>14</v>
      </c>
      <c r="H8" s="177" t="s">
        <v>1</v>
      </c>
      <c r="I8" s="144" t="s">
        <v>2</v>
      </c>
      <c r="J8" s="144" t="s">
        <v>14</v>
      </c>
      <c r="K8" s="177" t="s">
        <v>1</v>
      </c>
      <c r="L8" s="144" t="s">
        <v>2</v>
      </c>
      <c r="M8" s="177" t="s">
        <v>14</v>
      </c>
      <c r="N8" s="178" t="s">
        <v>1</v>
      </c>
      <c r="O8" s="144" t="s">
        <v>2</v>
      </c>
      <c r="P8" s="144" t="s">
        <v>14</v>
      </c>
      <c r="Q8" s="177" t="s">
        <v>1</v>
      </c>
      <c r="R8" s="144" t="s">
        <v>2</v>
      </c>
      <c r="S8" s="144" t="s">
        <v>14</v>
      </c>
      <c r="T8" s="177" t="s">
        <v>1</v>
      </c>
      <c r="U8" s="144" t="s">
        <v>2</v>
      </c>
      <c r="V8" s="144" t="s">
        <v>14</v>
      </c>
      <c r="W8" s="177" t="s">
        <v>1</v>
      </c>
      <c r="X8" s="144" t="s">
        <v>2</v>
      </c>
      <c r="Y8" s="144" t="s">
        <v>14</v>
      </c>
      <c r="Z8" s="177" t="s">
        <v>1</v>
      </c>
      <c r="AA8" s="144" t="s">
        <v>2</v>
      </c>
      <c r="AB8" s="144" t="s">
        <v>14</v>
      </c>
    </row>
    <row r="9" spans="1:28" s="67" customFormat="1" ht="24.95" customHeight="1">
      <c r="A9" s="179">
        <v>2005</v>
      </c>
      <c r="B9" s="180">
        <v>36464</v>
      </c>
      <c r="C9" s="180">
        <f>SUM(F9,I9,L9,O9,R9,U9,X9,AA9)</f>
        <v>17197</v>
      </c>
      <c r="D9" s="180">
        <f>SUM(G9,J9,M9,P9,S9,V9,Y9,AB9)</f>
        <v>19267</v>
      </c>
      <c r="E9" s="181">
        <v>3787</v>
      </c>
      <c r="F9" s="181">
        <v>1936</v>
      </c>
      <c r="G9" s="181">
        <v>1851</v>
      </c>
      <c r="H9" s="181">
        <v>1597</v>
      </c>
      <c r="I9" s="181">
        <v>801</v>
      </c>
      <c r="J9" s="181">
        <v>796</v>
      </c>
      <c r="K9" s="181">
        <v>2725</v>
      </c>
      <c r="L9" s="181">
        <v>1497</v>
      </c>
      <c r="M9" s="181">
        <v>1228</v>
      </c>
      <c r="N9" s="181">
        <v>2314</v>
      </c>
      <c r="O9" s="181">
        <v>1245</v>
      </c>
      <c r="P9" s="181">
        <v>1069</v>
      </c>
      <c r="Q9" s="181">
        <v>4456</v>
      </c>
      <c r="R9" s="181">
        <v>2159</v>
      </c>
      <c r="S9" s="181">
        <v>2317</v>
      </c>
      <c r="T9" s="181">
        <v>6159</v>
      </c>
      <c r="U9" s="181">
        <v>2805</v>
      </c>
      <c r="V9" s="181">
        <v>3354</v>
      </c>
      <c r="W9" s="181">
        <v>8610</v>
      </c>
      <c r="X9" s="181">
        <v>3760</v>
      </c>
      <c r="Y9" s="181">
        <v>4850</v>
      </c>
      <c r="Z9" s="181">
        <v>6796</v>
      </c>
      <c r="AA9" s="181">
        <v>2994</v>
      </c>
      <c r="AB9" s="181">
        <v>3802</v>
      </c>
    </row>
    <row r="10" spans="1:28" s="67" customFormat="1" ht="24.95" customHeight="1">
      <c r="A10" s="158">
        <v>2010</v>
      </c>
      <c r="B10" s="182">
        <v>28117</v>
      </c>
      <c r="C10" s="182">
        <f>SUM(F10,I10,L10,O10,R10,U10,X10,AA10)</f>
        <v>13527</v>
      </c>
      <c r="D10" s="182">
        <f>SUM(G10,J10,M10,P10,S10,V10,Y10,AB10)</f>
        <v>14590</v>
      </c>
      <c r="E10" s="183">
        <v>2530</v>
      </c>
      <c r="F10" s="183">
        <v>1322</v>
      </c>
      <c r="G10" s="183">
        <v>1208</v>
      </c>
      <c r="H10" s="183">
        <v>1137</v>
      </c>
      <c r="I10" s="183">
        <v>561</v>
      </c>
      <c r="J10" s="183">
        <v>576</v>
      </c>
      <c r="K10" s="183">
        <v>1660</v>
      </c>
      <c r="L10" s="183">
        <v>873</v>
      </c>
      <c r="M10" s="183">
        <v>787</v>
      </c>
      <c r="N10" s="183">
        <v>992</v>
      </c>
      <c r="O10" s="183">
        <v>992</v>
      </c>
      <c r="P10" s="183">
        <v>752</v>
      </c>
      <c r="Q10" s="183">
        <v>2986</v>
      </c>
      <c r="R10" s="183">
        <v>1515</v>
      </c>
      <c r="S10" s="183">
        <v>1471</v>
      </c>
      <c r="T10" s="183">
        <v>5232</v>
      </c>
      <c r="U10" s="183">
        <v>2421</v>
      </c>
      <c r="V10" s="183">
        <v>2811</v>
      </c>
      <c r="W10" s="183">
        <v>6262</v>
      </c>
      <c r="X10" s="183">
        <v>2887</v>
      </c>
      <c r="Y10" s="183">
        <v>3375</v>
      </c>
      <c r="Z10" s="183">
        <v>6566</v>
      </c>
      <c r="AA10" s="183">
        <v>2956</v>
      </c>
      <c r="AB10" s="183">
        <v>3610</v>
      </c>
    </row>
    <row r="11" spans="1:28" s="67" customFormat="1" ht="24.95" customHeight="1">
      <c r="A11" s="158">
        <v>2015</v>
      </c>
      <c r="B11" s="182">
        <v>21663</v>
      </c>
      <c r="C11" s="182">
        <v>10513</v>
      </c>
      <c r="D11" s="182">
        <f>SUM(G11,J11,M11,P11,S11,V11,Y11,AB11)</f>
        <v>11150</v>
      </c>
      <c r="E11" s="183">
        <v>1252</v>
      </c>
      <c r="F11" s="183">
        <v>666</v>
      </c>
      <c r="G11" s="183">
        <v>586</v>
      </c>
      <c r="H11" s="183">
        <v>624</v>
      </c>
      <c r="I11" s="183">
        <v>314</v>
      </c>
      <c r="J11" s="183">
        <v>310</v>
      </c>
      <c r="K11" s="183">
        <v>977</v>
      </c>
      <c r="L11" s="183">
        <v>515</v>
      </c>
      <c r="M11" s="183">
        <v>462</v>
      </c>
      <c r="N11" s="183">
        <v>1053</v>
      </c>
      <c r="O11" s="183">
        <v>588</v>
      </c>
      <c r="P11" s="183">
        <v>465</v>
      </c>
      <c r="Q11" s="183">
        <v>1734</v>
      </c>
      <c r="R11" s="183">
        <v>921</v>
      </c>
      <c r="S11" s="183">
        <v>813</v>
      </c>
      <c r="T11" s="183">
        <v>4140</v>
      </c>
      <c r="U11" s="183">
        <v>1962</v>
      </c>
      <c r="V11" s="183">
        <v>2178</v>
      </c>
      <c r="W11" s="183">
        <v>5219</v>
      </c>
      <c r="X11" s="183">
        <v>2449</v>
      </c>
      <c r="Y11" s="183">
        <v>2770</v>
      </c>
      <c r="Z11" s="183">
        <v>6664</v>
      </c>
      <c r="AA11" s="183">
        <v>3098</v>
      </c>
      <c r="AB11" s="183">
        <v>3566</v>
      </c>
    </row>
    <row r="12" spans="1:28" s="67" customFormat="1" ht="35.1" customHeight="1">
      <c r="A12" s="159">
        <v>2020</v>
      </c>
      <c r="B12" s="184">
        <f>SUM(C12:D12)</f>
        <v>17982</v>
      </c>
      <c r="C12" s="184">
        <f>SUM(F12,I12,L12,O12,R12,U12,X12,AA12)</f>
        <v>8799</v>
      </c>
      <c r="D12" s="184">
        <f>SUM(G12,J12,M12,P12,S12,V12,Y12,AB12)</f>
        <v>9183</v>
      </c>
      <c r="E12" s="184">
        <f>SUM(F12:G12)</f>
        <v>709</v>
      </c>
      <c r="F12" s="185">
        <v>367</v>
      </c>
      <c r="G12" s="185">
        <v>342</v>
      </c>
      <c r="H12" s="184">
        <f>SUM(I12:J12)</f>
        <v>350</v>
      </c>
      <c r="I12" s="185">
        <v>173</v>
      </c>
      <c r="J12" s="185">
        <v>177</v>
      </c>
      <c r="K12" s="184">
        <f>SUM(L12:M12)</f>
        <v>756</v>
      </c>
      <c r="L12" s="185">
        <v>423</v>
      </c>
      <c r="M12" s="185">
        <v>333</v>
      </c>
      <c r="N12" s="184">
        <f>SUM(O12:P12)</f>
        <v>685</v>
      </c>
      <c r="O12" s="185">
        <v>372</v>
      </c>
      <c r="P12" s="185">
        <v>313</v>
      </c>
      <c r="Q12" s="184">
        <f>SUM(R12:S12)</f>
        <v>1199</v>
      </c>
      <c r="R12" s="185">
        <v>690</v>
      </c>
      <c r="S12" s="185">
        <v>509</v>
      </c>
      <c r="T12" s="184">
        <f>SUM(U12:V12)</f>
        <v>2819</v>
      </c>
      <c r="U12" s="185">
        <v>1401</v>
      </c>
      <c r="V12" s="185">
        <v>1418</v>
      </c>
      <c r="W12" s="184">
        <f>SUM(X12:Y12)</f>
        <v>4900</v>
      </c>
      <c r="X12" s="185">
        <v>2307</v>
      </c>
      <c r="Y12" s="185">
        <v>2593</v>
      </c>
      <c r="Z12" s="184">
        <f>SUM(AA12:AB12)</f>
        <v>6564</v>
      </c>
      <c r="AA12" s="185">
        <v>3066</v>
      </c>
      <c r="AB12" s="185">
        <v>3498</v>
      </c>
    </row>
    <row r="13" spans="1:28" s="67" customFormat="1" ht="15" customHeight="1">
      <c r="A13" s="152" t="s">
        <v>212</v>
      </c>
      <c r="B13" s="173"/>
      <c r="C13" s="173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s="2" customFormat="1" ht="15" customHeight="1">
      <c r="A14" s="175" t="s">
        <v>209</v>
      </c>
      <c r="N14" s="176" t="s">
        <v>208</v>
      </c>
      <c r="T14" s="3"/>
      <c r="U14" s="3"/>
      <c r="W14" s="3"/>
      <c r="X14" s="3"/>
      <c r="AB14" s="1"/>
    </row>
    <row r="15" spans="1:28" s="2" customFormat="1">
      <c r="A15" s="19"/>
      <c r="K15" s="7"/>
      <c r="L15" s="7"/>
    </row>
  </sheetData>
  <mergeCells count="27">
    <mergeCell ref="A1:B1"/>
    <mergeCell ref="A2:M2"/>
    <mergeCell ref="N2:AB2"/>
    <mergeCell ref="P3:S3"/>
    <mergeCell ref="K6:M6"/>
    <mergeCell ref="N6:P6"/>
    <mergeCell ref="Z5:AB5"/>
    <mergeCell ref="Q5:S5"/>
    <mergeCell ref="T5:V5"/>
    <mergeCell ref="N5:P5"/>
    <mergeCell ref="H5:J5"/>
    <mergeCell ref="H4:J4"/>
    <mergeCell ref="K4:N4"/>
    <mergeCell ref="K5:M5"/>
    <mergeCell ref="W5:Y5"/>
    <mergeCell ref="Q6:S6"/>
    <mergeCell ref="B5:D5"/>
    <mergeCell ref="E5:G5"/>
    <mergeCell ref="B6:D6"/>
    <mergeCell ref="W6:Y6"/>
    <mergeCell ref="Z6:AB6"/>
    <mergeCell ref="W4:AB4"/>
    <mergeCell ref="H3:J3"/>
    <mergeCell ref="K3:N3"/>
    <mergeCell ref="E6:G6"/>
    <mergeCell ref="H6:J6"/>
    <mergeCell ref="T6:V6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2" fitToHeight="0" orientation="portrait" r:id="rId1"/>
  <headerFooter alignWithMargins="0"/>
  <colBreaks count="1" manualBreakCount="1">
    <brk id="1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zoomScaleNormal="100" zoomScaleSheetLayoutView="100" workbookViewId="0">
      <selection activeCell="A21" sqref="A21"/>
    </sheetView>
  </sheetViews>
  <sheetFormatPr defaultRowHeight="12"/>
  <cols>
    <col min="1" max="1" width="10.7109375" style="43" customWidth="1"/>
    <col min="2" max="11" width="13.7109375" style="43" customWidth="1"/>
    <col min="12" max="255" width="9.140625" style="43"/>
    <col min="256" max="257" width="12.7109375" style="43" customWidth="1"/>
    <col min="258" max="266" width="13.7109375" style="43" customWidth="1"/>
    <col min="267" max="267" width="12.7109375" style="43" customWidth="1"/>
    <col min="268" max="511" width="9.140625" style="43"/>
    <col min="512" max="513" width="12.7109375" style="43" customWidth="1"/>
    <col min="514" max="522" width="13.7109375" style="43" customWidth="1"/>
    <col min="523" max="523" width="12.7109375" style="43" customWidth="1"/>
    <col min="524" max="767" width="9.140625" style="43"/>
    <col min="768" max="769" width="12.7109375" style="43" customWidth="1"/>
    <col min="770" max="778" width="13.7109375" style="43" customWidth="1"/>
    <col min="779" max="779" width="12.7109375" style="43" customWidth="1"/>
    <col min="780" max="1023" width="9.140625" style="43"/>
    <col min="1024" max="1025" width="12.7109375" style="43" customWidth="1"/>
    <col min="1026" max="1034" width="13.7109375" style="43" customWidth="1"/>
    <col min="1035" max="1035" width="12.7109375" style="43" customWidth="1"/>
    <col min="1036" max="1279" width="9.140625" style="43"/>
    <col min="1280" max="1281" width="12.7109375" style="43" customWidth="1"/>
    <col min="1282" max="1290" width="13.7109375" style="43" customWidth="1"/>
    <col min="1291" max="1291" width="12.7109375" style="43" customWidth="1"/>
    <col min="1292" max="1535" width="9.140625" style="43"/>
    <col min="1536" max="1537" width="12.7109375" style="43" customWidth="1"/>
    <col min="1538" max="1546" width="13.7109375" style="43" customWidth="1"/>
    <col min="1547" max="1547" width="12.7109375" style="43" customWidth="1"/>
    <col min="1548" max="1791" width="9.140625" style="43"/>
    <col min="1792" max="1793" width="12.7109375" style="43" customWidth="1"/>
    <col min="1794" max="1802" width="13.7109375" style="43" customWidth="1"/>
    <col min="1803" max="1803" width="12.7109375" style="43" customWidth="1"/>
    <col min="1804" max="2047" width="9.140625" style="43"/>
    <col min="2048" max="2049" width="12.7109375" style="43" customWidth="1"/>
    <col min="2050" max="2058" width="13.7109375" style="43" customWidth="1"/>
    <col min="2059" max="2059" width="12.7109375" style="43" customWidth="1"/>
    <col min="2060" max="2303" width="9.140625" style="43"/>
    <col min="2304" max="2305" width="12.7109375" style="43" customWidth="1"/>
    <col min="2306" max="2314" width="13.7109375" style="43" customWidth="1"/>
    <col min="2315" max="2315" width="12.7109375" style="43" customWidth="1"/>
    <col min="2316" max="2559" width="9.140625" style="43"/>
    <col min="2560" max="2561" width="12.7109375" style="43" customWidth="1"/>
    <col min="2562" max="2570" width="13.7109375" style="43" customWidth="1"/>
    <col min="2571" max="2571" width="12.7109375" style="43" customWidth="1"/>
    <col min="2572" max="2815" width="9.140625" style="43"/>
    <col min="2816" max="2817" width="12.7109375" style="43" customWidth="1"/>
    <col min="2818" max="2826" width="13.7109375" style="43" customWidth="1"/>
    <col min="2827" max="2827" width="12.7109375" style="43" customWidth="1"/>
    <col min="2828" max="3071" width="9.140625" style="43"/>
    <col min="3072" max="3073" width="12.7109375" style="43" customWidth="1"/>
    <col min="3074" max="3082" width="13.7109375" style="43" customWidth="1"/>
    <col min="3083" max="3083" width="12.7109375" style="43" customWidth="1"/>
    <col min="3084" max="3327" width="9.140625" style="43"/>
    <col min="3328" max="3329" width="12.7109375" style="43" customWidth="1"/>
    <col min="3330" max="3338" width="13.7109375" style="43" customWidth="1"/>
    <col min="3339" max="3339" width="12.7109375" style="43" customWidth="1"/>
    <col min="3340" max="3583" width="9.140625" style="43"/>
    <col min="3584" max="3585" width="12.7109375" style="43" customWidth="1"/>
    <col min="3586" max="3594" width="13.7109375" style="43" customWidth="1"/>
    <col min="3595" max="3595" width="12.7109375" style="43" customWidth="1"/>
    <col min="3596" max="3839" width="9.140625" style="43"/>
    <col min="3840" max="3841" width="12.7109375" style="43" customWidth="1"/>
    <col min="3842" max="3850" width="13.7109375" style="43" customWidth="1"/>
    <col min="3851" max="3851" width="12.7109375" style="43" customWidth="1"/>
    <col min="3852" max="4095" width="9.140625" style="43"/>
    <col min="4096" max="4097" width="12.7109375" style="43" customWidth="1"/>
    <col min="4098" max="4106" width="13.7109375" style="43" customWidth="1"/>
    <col min="4107" max="4107" width="12.7109375" style="43" customWidth="1"/>
    <col min="4108" max="4351" width="9.140625" style="43"/>
    <col min="4352" max="4353" width="12.7109375" style="43" customWidth="1"/>
    <col min="4354" max="4362" width="13.7109375" style="43" customWidth="1"/>
    <col min="4363" max="4363" width="12.7109375" style="43" customWidth="1"/>
    <col min="4364" max="4607" width="9.140625" style="43"/>
    <col min="4608" max="4609" width="12.7109375" style="43" customWidth="1"/>
    <col min="4610" max="4618" width="13.7109375" style="43" customWidth="1"/>
    <col min="4619" max="4619" width="12.7109375" style="43" customWidth="1"/>
    <col min="4620" max="4863" width="9.140625" style="43"/>
    <col min="4864" max="4865" width="12.7109375" style="43" customWidth="1"/>
    <col min="4866" max="4874" width="13.7109375" style="43" customWidth="1"/>
    <col min="4875" max="4875" width="12.7109375" style="43" customWidth="1"/>
    <col min="4876" max="5119" width="9.140625" style="43"/>
    <col min="5120" max="5121" width="12.7109375" style="43" customWidth="1"/>
    <col min="5122" max="5130" width="13.7109375" style="43" customWidth="1"/>
    <col min="5131" max="5131" width="12.7109375" style="43" customWidth="1"/>
    <col min="5132" max="5375" width="9.140625" style="43"/>
    <col min="5376" max="5377" width="12.7109375" style="43" customWidth="1"/>
    <col min="5378" max="5386" width="13.7109375" style="43" customWidth="1"/>
    <col min="5387" max="5387" width="12.7109375" style="43" customWidth="1"/>
    <col min="5388" max="5631" width="9.140625" style="43"/>
    <col min="5632" max="5633" width="12.7109375" style="43" customWidth="1"/>
    <col min="5634" max="5642" width="13.7109375" style="43" customWidth="1"/>
    <col min="5643" max="5643" width="12.7109375" style="43" customWidth="1"/>
    <col min="5644" max="5887" width="9.140625" style="43"/>
    <col min="5888" max="5889" width="12.7109375" style="43" customWidth="1"/>
    <col min="5890" max="5898" width="13.7109375" style="43" customWidth="1"/>
    <col min="5899" max="5899" width="12.7109375" style="43" customWidth="1"/>
    <col min="5900" max="6143" width="9.140625" style="43"/>
    <col min="6144" max="6145" width="12.7109375" style="43" customWidth="1"/>
    <col min="6146" max="6154" width="13.7109375" style="43" customWidth="1"/>
    <col min="6155" max="6155" width="12.7109375" style="43" customWidth="1"/>
    <col min="6156" max="6399" width="9.140625" style="43"/>
    <col min="6400" max="6401" width="12.7109375" style="43" customWidth="1"/>
    <col min="6402" max="6410" width="13.7109375" style="43" customWidth="1"/>
    <col min="6411" max="6411" width="12.7109375" style="43" customWidth="1"/>
    <col min="6412" max="6655" width="9.140625" style="43"/>
    <col min="6656" max="6657" width="12.7109375" style="43" customWidth="1"/>
    <col min="6658" max="6666" width="13.7109375" style="43" customWidth="1"/>
    <col min="6667" max="6667" width="12.7109375" style="43" customWidth="1"/>
    <col min="6668" max="6911" width="9.140625" style="43"/>
    <col min="6912" max="6913" width="12.7109375" style="43" customWidth="1"/>
    <col min="6914" max="6922" width="13.7109375" style="43" customWidth="1"/>
    <col min="6923" max="6923" width="12.7109375" style="43" customWidth="1"/>
    <col min="6924" max="7167" width="9.140625" style="43"/>
    <col min="7168" max="7169" width="12.7109375" style="43" customWidth="1"/>
    <col min="7170" max="7178" width="13.7109375" style="43" customWidth="1"/>
    <col min="7179" max="7179" width="12.7109375" style="43" customWidth="1"/>
    <col min="7180" max="7423" width="9.140625" style="43"/>
    <col min="7424" max="7425" width="12.7109375" style="43" customWidth="1"/>
    <col min="7426" max="7434" width="13.7109375" style="43" customWidth="1"/>
    <col min="7435" max="7435" width="12.7109375" style="43" customWidth="1"/>
    <col min="7436" max="7679" width="9.140625" style="43"/>
    <col min="7680" max="7681" width="12.7109375" style="43" customWidth="1"/>
    <col min="7682" max="7690" width="13.7109375" style="43" customWidth="1"/>
    <col min="7691" max="7691" width="12.7109375" style="43" customWidth="1"/>
    <col min="7692" max="7935" width="9.140625" style="43"/>
    <col min="7936" max="7937" width="12.7109375" style="43" customWidth="1"/>
    <col min="7938" max="7946" width="13.7109375" style="43" customWidth="1"/>
    <col min="7947" max="7947" width="12.7109375" style="43" customWidth="1"/>
    <col min="7948" max="8191" width="9.140625" style="43"/>
    <col min="8192" max="8193" width="12.7109375" style="43" customWidth="1"/>
    <col min="8194" max="8202" width="13.7109375" style="43" customWidth="1"/>
    <col min="8203" max="8203" width="12.7109375" style="43" customWidth="1"/>
    <col min="8204" max="8447" width="9.140625" style="43"/>
    <col min="8448" max="8449" width="12.7109375" style="43" customWidth="1"/>
    <col min="8450" max="8458" width="13.7109375" style="43" customWidth="1"/>
    <col min="8459" max="8459" width="12.7109375" style="43" customWidth="1"/>
    <col min="8460" max="8703" width="9.140625" style="43"/>
    <col min="8704" max="8705" width="12.7109375" style="43" customWidth="1"/>
    <col min="8706" max="8714" width="13.7109375" style="43" customWidth="1"/>
    <col min="8715" max="8715" width="12.7109375" style="43" customWidth="1"/>
    <col min="8716" max="8959" width="9.140625" style="43"/>
    <col min="8960" max="8961" width="12.7109375" style="43" customWidth="1"/>
    <col min="8962" max="8970" width="13.7109375" style="43" customWidth="1"/>
    <col min="8971" max="8971" width="12.7109375" style="43" customWidth="1"/>
    <col min="8972" max="9215" width="9.140625" style="43"/>
    <col min="9216" max="9217" width="12.7109375" style="43" customWidth="1"/>
    <col min="9218" max="9226" width="13.7109375" style="43" customWidth="1"/>
    <col min="9227" max="9227" width="12.7109375" style="43" customWidth="1"/>
    <col min="9228" max="9471" width="9.140625" style="43"/>
    <col min="9472" max="9473" width="12.7109375" style="43" customWidth="1"/>
    <col min="9474" max="9482" width="13.7109375" style="43" customWidth="1"/>
    <col min="9483" max="9483" width="12.7109375" style="43" customWidth="1"/>
    <col min="9484" max="9727" width="9.140625" style="43"/>
    <col min="9728" max="9729" width="12.7109375" style="43" customWidth="1"/>
    <col min="9730" max="9738" width="13.7109375" style="43" customWidth="1"/>
    <col min="9739" max="9739" width="12.7109375" style="43" customWidth="1"/>
    <col min="9740" max="9983" width="9.140625" style="43"/>
    <col min="9984" max="9985" width="12.7109375" style="43" customWidth="1"/>
    <col min="9986" max="9994" width="13.7109375" style="43" customWidth="1"/>
    <col min="9995" max="9995" width="12.7109375" style="43" customWidth="1"/>
    <col min="9996" max="10239" width="9.140625" style="43"/>
    <col min="10240" max="10241" width="12.7109375" style="43" customWidth="1"/>
    <col min="10242" max="10250" width="13.7109375" style="43" customWidth="1"/>
    <col min="10251" max="10251" width="12.7109375" style="43" customWidth="1"/>
    <col min="10252" max="10495" width="9.140625" style="43"/>
    <col min="10496" max="10497" width="12.7109375" style="43" customWidth="1"/>
    <col min="10498" max="10506" width="13.7109375" style="43" customWidth="1"/>
    <col min="10507" max="10507" width="12.7109375" style="43" customWidth="1"/>
    <col min="10508" max="10751" width="9.140625" style="43"/>
    <col min="10752" max="10753" width="12.7109375" style="43" customWidth="1"/>
    <col min="10754" max="10762" width="13.7109375" style="43" customWidth="1"/>
    <col min="10763" max="10763" width="12.7109375" style="43" customWidth="1"/>
    <col min="10764" max="11007" width="9.140625" style="43"/>
    <col min="11008" max="11009" width="12.7109375" style="43" customWidth="1"/>
    <col min="11010" max="11018" width="13.7109375" style="43" customWidth="1"/>
    <col min="11019" max="11019" width="12.7109375" style="43" customWidth="1"/>
    <col min="11020" max="11263" width="9.140625" style="43"/>
    <col min="11264" max="11265" width="12.7109375" style="43" customWidth="1"/>
    <col min="11266" max="11274" width="13.7109375" style="43" customWidth="1"/>
    <col min="11275" max="11275" width="12.7109375" style="43" customWidth="1"/>
    <col min="11276" max="11519" width="9.140625" style="43"/>
    <col min="11520" max="11521" width="12.7109375" style="43" customWidth="1"/>
    <col min="11522" max="11530" width="13.7109375" style="43" customWidth="1"/>
    <col min="11531" max="11531" width="12.7109375" style="43" customWidth="1"/>
    <col min="11532" max="11775" width="9.140625" style="43"/>
    <col min="11776" max="11777" width="12.7109375" style="43" customWidth="1"/>
    <col min="11778" max="11786" width="13.7109375" style="43" customWidth="1"/>
    <col min="11787" max="11787" width="12.7109375" style="43" customWidth="1"/>
    <col min="11788" max="12031" width="9.140625" style="43"/>
    <col min="12032" max="12033" width="12.7109375" style="43" customWidth="1"/>
    <col min="12034" max="12042" width="13.7109375" style="43" customWidth="1"/>
    <col min="12043" max="12043" width="12.7109375" style="43" customWidth="1"/>
    <col min="12044" max="12287" width="9.140625" style="43"/>
    <col min="12288" max="12289" width="12.7109375" style="43" customWidth="1"/>
    <col min="12290" max="12298" width="13.7109375" style="43" customWidth="1"/>
    <col min="12299" max="12299" width="12.7109375" style="43" customWidth="1"/>
    <col min="12300" max="12543" width="9.140625" style="43"/>
    <col min="12544" max="12545" width="12.7109375" style="43" customWidth="1"/>
    <col min="12546" max="12554" width="13.7109375" style="43" customWidth="1"/>
    <col min="12555" max="12555" width="12.7109375" style="43" customWidth="1"/>
    <col min="12556" max="12799" width="9.140625" style="43"/>
    <col min="12800" max="12801" width="12.7109375" style="43" customWidth="1"/>
    <col min="12802" max="12810" width="13.7109375" style="43" customWidth="1"/>
    <col min="12811" max="12811" width="12.7109375" style="43" customWidth="1"/>
    <col min="12812" max="13055" width="9.140625" style="43"/>
    <col min="13056" max="13057" width="12.7109375" style="43" customWidth="1"/>
    <col min="13058" max="13066" width="13.7109375" style="43" customWidth="1"/>
    <col min="13067" max="13067" width="12.7109375" style="43" customWidth="1"/>
    <col min="13068" max="13311" width="9.140625" style="43"/>
    <col min="13312" max="13313" width="12.7109375" style="43" customWidth="1"/>
    <col min="13314" max="13322" width="13.7109375" style="43" customWidth="1"/>
    <col min="13323" max="13323" width="12.7109375" style="43" customWidth="1"/>
    <col min="13324" max="13567" width="9.140625" style="43"/>
    <col min="13568" max="13569" width="12.7109375" style="43" customWidth="1"/>
    <col min="13570" max="13578" width="13.7109375" style="43" customWidth="1"/>
    <col min="13579" max="13579" width="12.7109375" style="43" customWidth="1"/>
    <col min="13580" max="13823" width="9.140625" style="43"/>
    <col min="13824" max="13825" width="12.7109375" style="43" customWidth="1"/>
    <col min="13826" max="13834" width="13.7109375" style="43" customWidth="1"/>
    <col min="13835" max="13835" width="12.7109375" style="43" customWidth="1"/>
    <col min="13836" max="14079" width="9.140625" style="43"/>
    <col min="14080" max="14081" width="12.7109375" style="43" customWidth="1"/>
    <col min="14082" max="14090" width="13.7109375" style="43" customWidth="1"/>
    <col min="14091" max="14091" width="12.7109375" style="43" customWidth="1"/>
    <col min="14092" max="14335" width="9.140625" style="43"/>
    <col min="14336" max="14337" width="12.7109375" style="43" customWidth="1"/>
    <col min="14338" max="14346" width="13.7109375" style="43" customWidth="1"/>
    <col min="14347" max="14347" width="12.7109375" style="43" customWidth="1"/>
    <col min="14348" max="14591" width="9.140625" style="43"/>
    <col min="14592" max="14593" width="12.7109375" style="43" customWidth="1"/>
    <col min="14594" max="14602" width="13.7109375" style="43" customWidth="1"/>
    <col min="14603" max="14603" width="12.7109375" style="43" customWidth="1"/>
    <col min="14604" max="14847" width="9.140625" style="43"/>
    <col min="14848" max="14849" width="12.7109375" style="43" customWidth="1"/>
    <col min="14850" max="14858" width="13.7109375" style="43" customWidth="1"/>
    <col min="14859" max="14859" width="12.7109375" style="43" customWidth="1"/>
    <col min="14860" max="15103" width="9.140625" style="43"/>
    <col min="15104" max="15105" width="12.7109375" style="43" customWidth="1"/>
    <col min="15106" max="15114" width="13.7109375" style="43" customWidth="1"/>
    <col min="15115" max="15115" width="12.7109375" style="43" customWidth="1"/>
    <col min="15116" max="15359" width="9.140625" style="43"/>
    <col min="15360" max="15361" width="12.7109375" style="43" customWidth="1"/>
    <col min="15362" max="15370" width="13.7109375" style="43" customWidth="1"/>
    <col min="15371" max="15371" width="12.7109375" style="43" customWidth="1"/>
    <col min="15372" max="15615" width="9.140625" style="43"/>
    <col min="15616" max="15617" width="12.7109375" style="43" customWidth="1"/>
    <col min="15618" max="15626" width="13.7109375" style="43" customWidth="1"/>
    <col min="15627" max="15627" width="12.7109375" style="43" customWidth="1"/>
    <col min="15628" max="15871" width="9.140625" style="43"/>
    <col min="15872" max="15873" width="12.7109375" style="43" customWidth="1"/>
    <col min="15874" max="15882" width="13.7109375" style="43" customWidth="1"/>
    <col min="15883" max="15883" width="12.7109375" style="43" customWidth="1"/>
    <col min="15884" max="16127" width="9.140625" style="43"/>
    <col min="16128" max="16129" width="12.7109375" style="43" customWidth="1"/>
    <col min="16130" max="16138" width="13.7109375" style="43" customWidth="1"/>
    <col min="16139" max="16139" width="12.7109375" style="43" customWidth="1"/>
    <col min="16140" max="16384" width="9.140625" style="43"/>
  </cols>
  <sheetData>
    <row r="1" spans="1:17" ht="24.95" customHeight="1">
      <c r="A1" s="685" t="s">
        <v>211</v>
      </c>
      <c r="B1" s="685"/>
    </row>
    <row r="2" spans="1:17" s="114" customFormat="1" ht="24.95" customHeight="1">
      <c r="A2" s="762" t="s">
        <v>199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</row>
    <row r="3" spans="1:17" s="114" customFormat="1" ht="24.95" customHeight="1">
      <c r="A3" s="763" t="s">
        <v>65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17" s="42" customFormat="1" ht="23.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7" ht="15" customHeight="1" thickBot="1">
      <c r="A5" s="769" t="s">
        <v>458</v>
      </c>
      <c r="B5" s="769"/>
      <c r="C5" s="39"/>
      <c r="D5" s="53"/>
      <c r="E5" s="39"/>
      <c r="F5" s="53"/>
      <c r="G5" s="53"/>
      <c r="H5" s="39"/>
      <c r="K5" s="52" t="s">
        <v>459</v>
      </c>
      <c r="N5" s="52"/>
      <c r="Q5" s="56"/>
    </row>
    <row r="6" spans="1:17" s="54" customFormat="1" ht="23.1" customHeight="1">
      <c r="A6" s="552" t="s">
        <v>162</v>
      </c>
      <c r="B6" s="765" t="s">
        <v>267</v>
      </c>
      <c r="C6" s="766"/>
      <c r="D6" s="765" t="s">
        <v>460</v>
      </c>
      <c r="E6" s="766"/>
      <c r="F6" s="765" t="s">
        <v>172</v>
      </c>
      <c r="G6" s="766"/>
      <c r="H6" s="765" t="s">
        <v>174</v>
      </c>
      <c r="I6" s="766"/>
      <c r="J6" s="765" t="s">
        <v>461</v>
      </c>
      <c r="K6" s="766"/>
    </row>
    <row r="7" spans="1:17" s="54" customFormat="1" ht="23.1" customHeight="1">
      <c r="A7" s="516"/>
      <c r="B7" s="767"/>
      <c r="C7" s="768"/>
      <c r="D7" s="767"/>
      <c r="E7" s="768"/>
      <c r="F7" s="767"/>
      <c r="G7" s="768"/>
      <c r="H7" s="767"/>
      <c r="I7" s="768"/>
      <c r="J7" s="767"/>
      <c r="K7" s="768"/>
    </row>
    <row r="8" spans="1:17" s="54" customFormat="1" ht="23.1" customHeight="1">
      <c r="A8" s="516"/>
      <c r="B8" s="516" t="s">
        <v>132</v>
      </c>
      <c r="C8" s="517" t="s">
        <v>133</v>
      </c>
      <c r="D8" s="516" t="s">
        <v>132</v>
      </c>
      <c r="E8" s="517" t="s">
        <v>133</v>
      </c>
      <c r="F8" s="516" t="s">
        <v>132</v>
      </c>
      <c r="G8" s="517" t="s">
        <v>133</v>
      </c>
      <c r="H8" s="516" t="s">
        <v>132</v>
      </c>
      <c r="I8" s="517" t="s">
        <v>133</v>
      </c>
      <c r="J8" s="516" t="s">
        <v>132</v>
      </c>
      <c r="K8" s="517" t="s">
        <v>133</v>
      </c>
    </row>
    <row r="9" spans="1:17" s="54" customFormat="1" ht="23.1" customHeight="1">
      <c r="A9" s="518"/>
      <c r="B9" s="518" t="s">
        <v>134</v>
      </c>
      <c r="C9" s="519" t="s">
        <v>135</v>
      </c>
      <c r="D9" s="519" t="s">
        <v>136</v>
      </c>
      <c r="E9" s="519" t="s">
        <v>135</v>
      </c>
      <c r="F9" s="518" t="s">
        <v>136</v>
      </c>
      <c r="G9" s="519" t="s">
        <v>135</v>
      </c>
      <c r="H9" s="518" t="s">
        <v>136</v>
      </c>
      <c r="I9" s="519" t="s">
        <v>135</v>
      </c>
      <c r="J9" s="518" t="s">
        <v>136</v>
      </c>
      <c r="K9" s="519" t="s">
        <v>135</v>
      </c>
    </row>
    <row r="10" spans="1:17" s="37" customFormat="1" ht="24.95" customHeight="1">
      <c r="A10" s="553">
        <v>2016</v>
      </c>
      <c r="B10" s="554">
        <f>D10+F10+H10+J10</f>
        <v>85</v>
      </c>
      <c r="C10" s="554">
        <f>E10+G10+I10+K10</f>
        <v>7403.6900000000005</v>
      </c>
      <c r="D10" s="555">
        <v>0</v>
      </c>
      <c r="E10" s="555">
        <v>0</v>
      </c>
      <c r="F10" s="555">
        <v>22</v>
      </c>
      <c r="G10" s="555">
        <v>1088.69</v>
      </c>
      <c r="H10" s="555">
        <v>63</v>
      </c>
      <c r="I10" s="555">
        <v>6315</v>
      </c>
      <c r="J10" s="555">
        <v>0</v>
      </c>
      <c r="K10" s="555">
        <v>0</v>
      </c>
    </row>
    <row r="11" spans="1:17" s="37" customFormat="1" ht="24.95" customHeight="1">
      <c r="A11" s="553">
        <v>2017</v>
      </c>
      <c r="B11" s="554">
        <f>D11+F11+H11+J11</f>
        <v>950</v>
      </c>
      <c r="C11" s="554">
        <f>E11+G11+I11+K11</f>
        <v>31048</v>
      </c>
      <c r="D11" s="555">
        <v>0</v>
      </c>
      <c r="E11" s="555">
        <v>0</v>
      </c>
      <c r="F11" s="555">
        <v>804</v>
      </c>
      <c r="G11" s="555">
        <v>19478</v>
      </c>
      <c r="H11" s="555">
        <v>130</v>
      </c>
      <c r="I11" s="555">
        <v>10578</v>
      </c>
      <c r="J11" s="555">
        <v>16</v>
      </c>
      <c r="K11" s="555">
        <v>992</v>
      </c>
    </row>
    <row r="12" spans="1:17" s="37" customFormat="1" ht="24.95" customHeight="1">
      <c r="A12" s="553">
        <v>2018</v>
      </c>
      <c r="B12" s="554">
        <v>99</v>
      </c>
      <c r="C12" s="554">
        <v>8224</v>
      </c>
      <c r="D12" s="555">
        <v>0</v>
      </c>
      <c r="E12" s="555">
        <v>0</v>
      </c>
      <c r="F12" s="555">
        <v>28</v>
      </c>
      <c r="G12" s="555">
        <v>1014</v>
      </c>
      <c r="H12" s="555">
        <v>71</v>
      </c>
      <c r="I12" s="555">
        <v>7210</v>
      </c>
      <c r="J12" s="555">
        <v>0</v>
      </c>
      <c r="K12" s="555">
        <v>0</v>
      </c>
    </row>
    <row r="13" spans="1:17" s="37" customFormat="1" ht="24.95" customHeight="1">
      <c r="A13" s="553">
        <v>2019</v>
      </c>
      <c r="B13" s="556">
        <f>F13+H13+J13</f>
        <v>154.94</v>
      </c>
      <c r="C13" s="554">
        <f>G13+I13+K13</f>
        <v>14736.7</v>
      </c>
      <c r="D13" s="555">
        <v>0</v>
      </c>
      <c r="E13" s="555">
        <v>0</v>
      </c>
      <c r="F13" s="555">
        <v>30.49</v>
      </c>
      <c r="G13" s="555">
        <v>1356.2</v>
      </c>
      <c r="H13" s="555">
        <v>93.75</v>
      </c>
      <c r="I13" s="555">
        <v>11136.1</v>
      </c>
      <c r="J13" s="555">
        <v>30.7</v>
      </c>
      <c r="K13" s="557">
        <v>2244.4</v>
      </c>
    </row>
    <row r="14" spans="1:17" s="37" customFormat="1" ht="24.95" customHeight="1">
      <c r="A14" s="553">
        <v>2020</v>
      </c>
      <c r="B14" s="554">
        <f>F14+H14+J14</f>
        <v>107.46</v>
      </c>
      <c r="C14" s="554">
        <f>G14+I14+K14</f>
        <v>9547.5</v>
      </c>
      <c r="D14" s="555">
        <v>0</v>
      </c>
      <c r="E14" s="555">
        <v>0</v>
      </c>
      <c r="F14" s="555">
        <v>23.63</v>
      </c>
      <c r="G14" s="555">
        <v>1010.2</v>
      </c>
      <c r="H14" s="555">
        <v>69.13</v>
      </c>
      <c r="I14" s="555">
        <v>7142</v>
      </c>
      <c r="J14" s="555">
        <v>14.7</v>
      </c>
      <c r="K14" s="557">
        <v>1395.3</v>
      </c>
    </row>
    <row r="15" spans="1:17" s="37" customFormat="1" ht="35.1" customHeight="1">
      <c r="A15" s="561">
        <v>2021</v>
      </c>
      <c r="B15" s="558">
        <v>56</v>
      </c>
      <c r="C15" s="558">
        <v>9599</v>
      </c>
      <c r="D15" s="559">
        <v>0</v>
      </c>
      <c r="E15" s="559">
        <v>0</v>
      </c>
      <c r="F15" s="559">
        <v>3</v>
      </c>
      <c r="G15" s="559">
        <v>63</v>
      </c>
      <c r="H15" s="559">
        <v>47</v>
      </c>
      <c r="I15" s="559">
        <v>5256</v>
      </c>
      <c r="J15" s="559">
        <v>6</v>
      </c>
      <c r="K15" s="560">
        <v>4280</v>
      </c>
    </row>
    <row r="16" spans="1:17" s="47" customFormat="1" ht="13.5" customHeight="1">
      <c r="A16" s="46" t="s">
        <v>555</v>
      </c>
      <c r="B16" s="46"/>
      <c r="K16" s="44" t="s">
        <v>554</v>
      </c>
      <c r="O16" s="50"/>
    </row>
  </sheetData>
  <mergeCells count="9">
    <mergeCell ref="A1:B1"/>
    <mergeCell ref="A3:K3"/>
    <mergeCell ref="A2:K2"/>
    <mergeCell ref="J6:K7"/>
    <mergeCell ref="A5:B5"/>
    <mergeCell ref="B6:C7"/>
    <mergeCell ref="D6:E7"/>
    <mergeCell ref="F6:G7"/>
    <mergeCell ref="H6:I7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63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zoomScaleNormal="85" zoomScaleSheetLayoutView="100" workbookViewId="0">
      <selection activeCell="P8" sqref="P8"/>
    </sheetView>
  </sheetViews>
  <sheetFormatPr defaultRowHeight="12"/>
  <cols>
    <col min="1" max="1" width="11.140625" style="43" customWidth="1"/>
    <col min="2" max="2" width="15.7109375" style="43" customWidth="1"/>
    <col min="3" max="3" width="15.7109375" style="55" customWidth="1"/>
    <col min="4" max="4" width="15.7109375" style="43" customWidth="1"/>
    <col min="5" max="5" width="15.7109375" style="55" customWidth="1"/>
    <col min="6" max="7" width="15.7109375" style="43" customWidth="1"/>
    <col min="8" max="11" width="13.7109375" style="43" customWidth="1"/>
    <col min="12" max="13" width="13.7109375" style="55" customWidth="1"/>
    <col min="14" max="14" width="13.7109375" style="43" customWidth="1"/>
    <col min="15" max="15" width="13.7109375" style="589" customWidth="1"/>
    <col min="16" max="254" width="9.140625" style="43"/>
    <col min="255" max="255" width="11.140625" style="43" customWidth="1"/>
    <col min="256" max="256" width="11.5703125" style="43" customWidth="1"/>
    <col min="257" max="257" width="14.7109375" style="43" customWidth="1"/>
    <col min="258" max="258" width="11" style="43" customWidth="1"/>
    <col min="259" max="259" width="15.140625" style="43" customWidth="1"/>
    <col min="260" max="260" width="10.7109375" style="43" customWidth="1"/>
    <col min="261" max="261" width="14.85546875" style="43" customWidth="1"/>
    <col min="262" max="262" width="10.42578125" style="43" customWidth="1"/>
    <col min="263" max="263" width="13.5703125" style="43" customWidth="1"/>
    <col min="264" max="264" width="2" style="43" customWidth="1"/>
    <col min="265" max="265" width="10.140625" style="43" customWidth="1"/>
    <col min="266" max="266" width="12.85546875" style="43" customWidth="1"/>
    <col min="267" max="269" width="10.140625" style="43" customWidth="1"/>
    <col min="270" max="270" width="16.5703125" style="43" customWidth="1"/>
    <col min="271" max="271" width="17.7109375" style="43" customWidth="1"/>
    <col min="272" max="510" width="9.140625" style="43"/>
    <col min="511" max="511" width="11.140625" style="43" customWidth="1"/>
    <col min="512" max="512" width="11.5703125" style="43" customWidth="1"/>
    <col min="513" max="513" width="14.7109375" style="43" customWidth="1"/>
    <col min="514" max="514" width="11" style="43" customWidth="1"/>
    <col min="515" max="515" width="15.140625" style="43" customWidth="1"/>
    <col min="516" max="516" width="10.7109375" style="43" customWidth="1"/>
    <col min="517" max="517" width="14.85546875" style="43" customWidth="1"/>
    <col min="518" max="518" width="10.42578125" style="43" customWidth="1"/>
    <col min="519" max="519" width="13.5703125" style="43" customWidth="1"/>
    <col min="520" max="520" width="2" style="43" customWidth="1"/>
    <col min="521" max="521" width="10.140625" style="43" customWidth="1"/>
    <col min="522" max="522" width="12.85546875" style="43" customWidth="1"/>
    <col min="523" max="525" width="10.140625" style="43" customWidth="1"/>
    <col min="526" max="526" width="16.5703125" style="43" customWidth="1"/>
    <col min="527" max="527" width="17.7109375" style="43" customWidth="1"/>
    <col min="528" max="766" width="9.140625" style="43"/>
    <col min="767" max="767" width="11.140625" style="43" customWidth="1"/>
    <col min="768" max="768" width="11.5703125" style="43" customWidth="1"/>
    <col min="769" max="769" width="14.7109375" style="43" customWidth="1"/>
    <col min="770" max="770" width="11" style="43" customWidth="1"/>
    <col min="771" max="771" width="15.140625" style="43" customWidth="1"/>
    <col min="772" max="772" width="10.7109375" style="43" customWidth="1"/>
    <col min="773" max="773" width="14.85546875" style="43" customWidth="1"/>
    <col min="774" max="774" width="10.42578125" style="43" customWidth="1"/>
    <col min="775" max="775" width="13.5703125" style="43" customWidth="1"/>
    <col min="776" max="776" width="2" style="43" customWidth="1"/>
    <col min="777" max="777" width="10.140625" style="43" customWidth="1"/>
    <col min="778" max="778" width="12.85546875" style="43" customWidth="1"/>
    <col min="779" max="781" width="10.140625" style="43" customWidth="1"/>
    <col min="782" max="782" width="16.5703125" style="43" customWidth="1"/>
    <col min="783" max="783" width="17.7109375" style="43" customWidth="1"/>
    <col min="784" max="1022" width="9.140625" style="43"/>
    <col min="1023" max="1023" width="11.140625" style="43" customWidth="1"/>
    <col min="1024" max="1024" width="11.5703125" style="43" customWidth="1"/>
    <col min="1025" max="1025" width="14.7109375" style="43" customWidth="1"/>
    <col min="1026" max="1026" width="11" style="43" customWidth="1"/>
    <col min="1027" max="1027" width="15.140625" style="43" customWidth="1"/>
    <col min="1028" max="1028" width="10.7109375" style="43" customWidth="1"/>
    <col min="1029" max="1029" width="14.85546875" style="43" customWidth="1"/>
    <col min="1030" max="1030" width="10.42578125" style="43" customWidth="1"/>
    <col min="1031" max="1031" width="13.5703125" style="43" customWidth="1"/>
    <col min="1032" max="1032" width="2" style="43" customWidth="1"/>
    <col min="1033" max="1033" width="10.140625" style="43" customWidth="1"/>
    <col min="1034" max="1034" width="12.85546875" style="43" customWidth="1"/>
    <col min="1035" max="1037" width="10.140625" style="43" customWidth="1"/>
    <col min="1038" max="1038" width="16.5703125" style="43" customWidth="1"/>
    <col min="1039" max="1039" width="17.7109375" style="43" customWidth="1"/>
    <col min="1040" max="1278" width="9.140625" style="43"/>
    <col min="1279" max="1279" width="11.140625" style="43" customWidth="1"/>
    <col min="1280" max="1280" width="11.5703125" style="43" customWidth="1"/>
    <col min="1281" max="1281" width="14.7109375" style="43" customWidth="1"/>
    <col min="1282" max="1282" width="11" style="43" customWidth="1"/>
    <col min="1283" max="1283" width="15.140625" style="43" customWidth="1"/>
    <col min="1284" max="1284" width="10.7109375" style="43" customWidth="1"/>
    <col min="1285" max="1285" width="14.85546875" style="43" customWidth="1"/>
    <col min="1286" max="1286" width="10.42578125" style="43" customWidth="1"/>
    <col min="1287" max="1287" width="13.5703125" style="43" customWidth="1"/>
    <col min="1288" max="1288" width="2" style="43" customWidth="1"/>
    <col min="1289" max="1289" width="10.140625" style="43" customWidth="1"/>
    <col min="1290" max="1290" width="12.85546875" style="43" customWidth="1"/>
    <col min="1291" max="1293" width="10.140625" style="43" customWidth="1"/>
    <col min="1294" max="1294" width="16.5703125" style="43" customWidth="1"/>
    <col min="1295" max="1295" width="17.7109375" style="43" customWidth="1"/>
    <col min="1296" max="1534" width="9.140625" style="43"/>
    <col min="1535" max="1535" width="11.140625" style="43" customWidth="1"/>
    <col min="1536" max="1536" width="11.5703125" style="43" customWidth="1"/>
    <col min="1537" max="1537" width="14.7109375" style="43" customWidth="1"/>
    <col min="1538" max="1538" width="11" style="43" customWidth="1"/>
    <col min="1539" max="1539" width="15.140625" style="43" customWidth="1"/>
    <col min="1540" max="1540" width="10.7109375" style="43" customWidth="1"/>
    <col min="1541" max="1541" width="14.85546875" style="43" customWidth="1"/>
    <col min="1542" max="1542" width="10.42578125" style="43" customWidth="1"/>
    <col min="1543" max="1543" width="13.5703125" style="43" customWidth="1"/>
    <col min="1544" max="1544" width="2" style="43" customWidth="1"/>
    <col min="1545" max="1545" width="10.140625" style="43" customWidth="1"/>
    <col min="1546" max="1546" width="12.85546875" style="43" customWidth="1"/>
    <col min="1547" max="1549" width="10.140625" style="43" customWidth="1"/>
    <col min="1550" max="1550" width="16.5703125" style="43" customWidth="1"/>
    <col min="1551" max="1551" width="17.7109375" style="43" customWidth="1"/>
    <col min="1552" max="1790" width="9.140625" style="43"/>
    <col min="1791" max="1791" width="11.140625" style="43" customWidth="1"/>
    <col min="1792" max="1792" width="11.5703125" style="43" customWidth="1"/>
    <col min="1793" max="1793" width="14.7109375" style="43" customWidth="1"/>
    <col min="1794" max="1794" width="11" style="43" customWidth="1"/>
    <col min="1795" max="1795" width="15.140625" style="43" customWidth="1"/>
    <col min="1796" max="1796" width="10.7109375" style="43" customWidth="1"/>
    <col min="1797" max="1797" width="14.85546875" style="43" customWidth="1"/>
    <col min="1798" max="1798" width="10.42578125" style="43" customWidth="1"/>
    <col min="1799" max="1799" width="13.5703125" style="43" customWidth="1"/>
    <col min="1800" max="1800" width="2" style="43" customWidth="1"/>
    <col min="1801" max="1801" width="10.140625" style="43" customWidth="1"/>
    <col min="1802" max="1802" width="12.85546875" style="43" customWidth="1"/>
    <col min="1803" max="1805" width="10.140625" style="43" customWidth="1"/>
    <col min="1806" max="1806" width="16.5703125" style="43" customWidth="1"/>
    <col min="1807" max="1807" width="17.7109375" style="43" customWidth="1"/>
    <col min="1808" max="2046" width="9.140625" style="43"/>
    <col min="2047" max="2047" width="11.140625" style="43" customWidth="1"/>
    <col min="2048" max="2048" width="11.5703125" style="43" customWidth="1"/>
    <col min="2049" max="2049" width="14.7109375" style="43" customWidth="1"/>
    <col min="2050" max="2050" width="11" style="43" customWidth="1"/>
    <col min="2051" max="2051" width="15.140625" style="43" customWidth="1"/>
    <col min="2052" max="2052" width="10.7109375" style="43" customWidth="1"/>
    <col min="2053" max="2053" width="14.85546875" style="43" customWidth="1"/>
    <col min="2054" max="2054" width="10.42578125" style="43" customWidth="1"/>
    <col min="2055" max="2055" width="13.5703125" style="43" customWidth="1"/>
    <col min="2056" max="2056" width="2" style="43" customWidth="1"/>
    <col min="2057" max="2057" width="10.140625" style="43" customWidth="1"/>
    <col min="2058" max="2058" width="12.85546875" style="43" customWidth="1"/>
    <col min="2059" max="2061" width="10.140625" style="43" customWidth="1"/>
    <col min="2062" max="2062" width="16.5703125" style="43" customWidth="1"/>
    <col min="2063" max="2063" width="17.7109375" style="43" customWidth="1"/>
    <col min="2064" max="2302" width="9.140625" style="43"/>
    <col min="2303" max="2303" width="11.140625" style="43" customWidth="1"/>
    <col min="2304" max="2304" width="11.5703125" style="43" customWidth="1"/>
    <col min="2305" max="2305" width="14.7109375" style="43" customWidth="1"/>
    <col min="2306" max="2306" width="11" style="43" customWidth="1"/>
    <col min="2307" max="2307" width="15.140625" style="43" customWidth="1"/>
    <col min="2308" max="2308" width="10.7109375" style="43" customWidth="1"/>
    <col min="2309" max="2309" width="14.85546875" style="43" customWidth="1"/>
    <col min="2310" max="2310" width="10.42578125" style="43" customWidth="1"/>
    <col min="2311" max="2311" width="13.5703125" style="43" customWidth="1"/>
    <col min="2312" max="2312" width="2" style="43" customWidth="1"/>
    <col min="2313" max="2313" width="10.140625" style="43" customWidth="1"/>
    <col min="2314" max="2314" width="12.85546875" style="43" customWidth="1"/>
    <col min="2315" max="2317" width="10.140625" style="43" customWidth="1"/>
    <col min="2318" max="2318" width="16.5703125" style="43" customWidth="1"/>
    <col min="2319" max="2319" width="17.7109375" style="43" customWidth="1"/>
    <col min="2320" max="2558" width="9.140625" style="43"/>
    <col min="2559" max="2559" width="11.140625" style="43" customWidth="1"/>
    <col min="2560" max="2560" width="11.5703125" style="43" customWidth="1"/>
    <col min="2561" max="2561" width="14.7109375" style="43" customWidth="1"/>
    <col min="2562" max="2562" width="11" style="43" customWidth="1"/>
    <col min="2563" max="2563" width="15.140625" style="43" customWidth="1"/>
    <col min="2564" max="2564" width="10.7109375" style="43" customWidth="1"/>
    <col min="2565" max="2565" width="14.85546875" style="43" customWidth="1"/>
    <col min="2566" max="2566" width="10.42578125" style="43" customWidth="1"/>
    <col min="2567" max="2567" width="13.5703125" style="43" customWidth="1"/>
    <col min="2568" max="2568" width="2" style="43" customWidth="1"/>
    <col min="2569" max="2569" width="10.140625" style="43" customWidth="1"/>
    <col min="2570" max="2570" width="12.85546875" style="43" customWidth="1"/>
    <col min="2571" max="2573" width="10.140625" style="43" customWidth="1"/>
    <col min="2574" max="2574" width="16.5703125" style="43" customWidth="1"/>
    <col min="2575" max="2575" width="17.7109375" style="43" customWidth="1"/>
    <col min="2576" max="2814" width="9.140625" style="43"/>
    <col min="2815" max="2815" width="11.140625" style="43" customWidth="1"/>
    <col min="2816" max="2816" width="11.5703125" style="43" customWidth="1"/>
    <col min="2817" max="2817" width="14.7109375" style="43" customWidth="1"/>
    <col min="2818" max="2818" width="11" style="43" customWidth="1"/>
    <col min="2819" max="2819" width="15.140625" style="43" customWidth="1"/>
    <col min="2820" max="2820" width="10.7109375" style="43" customWidth="1"/>
    <col min="2821" max="2821" width="14.85546875" style="43" customWidth="1"/>
    <col min="2822" max="2822" width="10.42578125" style="43" customWidth="1"/>
    <col min="2823" max="2823" width="13.5703125" style="43" customWidth="1"/>
    <col min="2824" max="2824" width="2" style="43" customWidth="1"/>
    <col min="2825" max="2825" width="10.140625" style="43" customWidth="1"/>
    <col min="2826" max="2826" width="12.85546875" style="43" customWidth="1"/>
    <col min="2827" max="2829" width="10.140625" style="43" customWidth="1"/>
    <col min="2830" max="2830" width="16.5703125" style="43" customWidth="1"/>
    <col min="2831" max="2831" width="17.7109375" style="43" customWidth="1"/>
    <col min="2832" max="3070" width="9.140625" style="43"/>
    <col min="3071" max="3071" width="11.140625" style="43" customWidth="1"/>
    <col min="3072" max="3072" width="11.5703125" style="43" customWidth="1"/>
    <col min="3073" max="3073" width="14.7109375" style="43" customWidth="1"/>
    <col min="3074" max="3074" width="11" style="43" customWidth="1"/>
    <col min="3075" max="3075" width="15.140625" style="43" customWidth="1"/>
    <col min="3076" max="3076" width="10.7109375" style="43" customWidth="1"/>
    <col min="3077" max="3077" width="14.85546875" style="43" customWidth="1"/>
    <col min="3078" max="3078" width="10.42578125" style="43" customWidth="1"/>
    <col min="3079" max="3079" width="13.5703125" style="43" customWidth="1"/>
    <col min="3080" max="3080" width="2" style="43" customWidth="1"/>
    <col min="3081" max="3081" width="10.140625" style="43" customWidth="1"/>
    <col min="3082" max="3082" width="12.85546875" style="43" customWidth="1"/>
    <col min="3083" max="3085" width="10.140625" style="43" customWidth="1"/>
    <col min="3086" max="3086" width="16.5703125" style="43" customWidth="1"/>
    <col min="3087" max="3087" width="17.7109375" style="43" customWidth="1"/>
    <col min="3088" max="3326" width="9.140625" style="43"/>
    <col min="3327" max="3327" width="11.140625" style="43" customWidth="1"/>
    <col min="3328" max="3328" width="11.5703125" style="43" customWidth="1"/>
    <col min="3329" max="3329" width="14.7109375" style="43" customWidth="1"/>
    <col min="3330" max="3330" width="11" style="43" customWidth="1"/>
    <col min="3331" max="3331" width="15.140625" style="43" customWidth="1"/>
    <col min="3332" max="3332" width="10.7109375" style="43" customWidth="1"/>
    <col min="3333" max="3333" width="14.85546875" style="43" customWidth="1"/>
    <col min="3334" max="3334" width="10.42578125" style="43" customWidth="1"/>
    <col min="3335" max="3335" width="13.5703125" style="43" customWidth="1"/>
    <col min="3336" max="3336" width="2" style="43" customWidth="1"/>
    <col min="3337" max="3337" width="10.140625" style="43" customWidth="1"/>
    <col min="3338" max="3338" width="12.85546875" style="43" customWidth="1"/>
    <col min="3339" max="3341" width="10.140625" style="43" customWidth="1"/>
    <col min="3342" max="3342" width="16.5703125" style="43" customWidth="1"/>
    <col min="3343" max="3343" width="17.7109375" style="43" customWidth="1"/>
    <col min="3344" max="3582" width="9.140625" style="43"/>
    <col min="3583" max="3583" width="11.140625" style="43" customWidth="1"/>
    <col min="3584" max="3584" width="11.5703125" style="43" customWidth="1"/>
    <col min="3585" max="3585" width="14.7109375" style="43" customWidth="1"/>
    <col min="3586" max="3586" width="11" style="43" customWidth="1"/>
    <col min="3587" max="3587" width="15.140625" style="43" customWidth="1"/>
    <col min="3588" max="3588" width="10.7109375" style="43" customWidth="1"/>
    <col min="3589" max="3589" width="14.85546875" style="43" customWidth="1"/>
    <col min="3590" max="3590" width="10.42578125" style="43" customWidth="1"/>
    <col min="3591" max="3591" width="13.5703125" style="43" customWidth="1"/>
    <col min="3592" max="3592" width="2" style="43" customWidth="1"/>
    <col min="3593" max="3593" width="10.140625" style="43" customWidth="1"/>
    <col min="3594" max="3594" width="12.85546875" style="43" customWidth="1"/>
    <col min="3595" max="3597" width="10.140625" style="43" customWidth="1"/>
    <col min="3598" max="3598" width="16.5703125" style="43" customWidth="1"/>
    <col min="3599" max="3599" width="17.7109375" style="43" customWidth="1"/>
    <col min="3600" max="3838" width="9.140625" style="43"/>
    <col min="3839" max="3839" width="11.140625" style="43" customWidth="1"/>
    <col min="3840" max="3840" width="11.5703125" style="43" customWidth="1"/>
    <col min="3841" max="3841" width="14.7109375" style="43" customWidth="1"/>
    <col min="3842" max="3842" width="11" style="43" customWidth="1"/>
    <col min="3843" max="3843" width="15.140625" style="43" customWidth="1"/>
    <col min="3844" max="3844" width="10.7109375" style="43" customWidth="1"/>
    <col min="3845" max="3845" width="14.85546875" style="43" customWidth="1"/>
    <col min="3846" max="3846" width="10.42578125" style="43" customWidth="1"/>
    <col min="3847" max="3847" width="13.5703125" style="43" customWidth="1"/>
    <col min="3848" max="3848" width="2" style="43" customWidth="1"/>
    <col min="3849" max="3849" width="10.140625" style="43" customWidth="1"/>
    <col min="3850" max="3850" width="12.85546875" style="43" customWidth="1"/>
    <col min="3851" max="3853" width="10.140625" style="43" customWidth="1"/>
    <col min="3854" max="3854" width="16.5703125" style="43" customWidth="1"/>
    <col min="3855" max="3855" width="17.7109375" style="43" customWidth="1"/>
    <col min="3856" max="4094" width="9.140625" style="43"/>
    <col min="4095" max="4095" width="11.140625" style="43" customWidth="1"/>
    <col min="4096" max="4096" width="11.5703125" style="43" customWidth="1"/>
    <col min="4097" max="4097" width="14.7109375" style="43" customWidth="1"/>
    <col min="4098" max="4098" width="11" style="43" customWidth="1"/>
    <col min="4099" max="4099" width="15.140625" style="43" customWidth="1"/>
    <col min="4100" max="4100" width="10.7109375" style="43" customWidth="1"/>
    <col min="4101" max="4101" width="14.85546875" style="43" customWidth="1"/>
    <col min="4102" max="4102" width="10.42578125" style="43" customWidth="1"/>
    <col min="4103" max="4103" width="13.5703125" style="43" customWidth="1"/>
    <col min="4104" max="4104" width="2" style="43" customWidth="1"/>
    <col min="4105" max="4105" width="10.140625" style="43" customWidth="1"/>
    <col min="4106" max="4106" width="12.85546875" style="43" customWidth="1"/>
    <col min="4107" max="4109" width="10.140625" style="43" customWidth="1"/>
    <col min="4110" max="4110" width="16.5703125" style="43" customWidth="1"/>
    <col min="4111" max="4111" width="17.7109375" style="43" customWidth="1"/>
    <col min="4112" max="4350" width="9.140625" style="43"/>
    <col min="4351" max="4351" width="11.140625" style="43" customWidth="1"/>
    <col min="4352" max="4352" width="11.5703125" style="43" customWidth="1"/>
    <col min="4353" max="4353" width="14.7109375" style="43" customWidth="1"/>
    <col min="4354" max="4354" width="11" style="43" customWidth="1"/>
    <col min="4355" max="4355" width="15.140625" style="43" customWidth="1"/>
    <col min="4356" max="4356" width="10.7109375" style="43" customWidth="1"/>
    <col min="4357" max="4357" width="14.85546875" style="43" customWidth="1"/>
    <col min="4358" max="4358" width="10.42578125" style="43" customWidth="1"/>
    <col min="4359" max="4359" width="13.5703125" style="43" customWidth="1"/>
    <col min="4360" max="4360" width="2" style="43" customWidth="1"/>
    <col min="4361" max="4361" width="10.140625" style="43" customWidth="1"/>
    <col min="4362" max="4362" width="12.85546875" style="43" customWidth="1"/>
    <col min="4363" max="4365" width="10.140625" style="43" customWidth="1"/>
    <col min="4366" max="4366" width="16.5703125" style="43" customWidth="1"/>
    <col min="4367" max="4367" width="17.7109375" style="43" customWidth="1"/>
    <col min="4368" max="4606" width="9.140625" style="43"/>
    <col min="4607" max="4607" width="11.140625" style="43" customWidth="1"/>
    <col min="4608" max="4608" width="11.5703125" style="43" customWidth="1"/>
    <col min="4609" max="4609" width="14.7109375" style="43" customWidth="1"/>
    <col min="4610" max="4610" width="11" style="43" customWidth="1"/>
    <col min="4611" max="4611" width="15.140625" style="43" customWidth="1"/>
    <col min="4612" max="4612" width="10.7109375" style="43" customWidth="1"/>
    <col min="4613" max="4613" width="14.85546875" style="43" customWidth="1"/>
    <col min="4614" max="4614" width="10.42578125" style="43" customWidth="1"/>
    <col min="4615" max="4615" width="13.5703125" style="43" customWidth="1"/>
    <col min="4616" max="4616" width="2" style="43" customWidth="1"/>
    <col min="4617" max="4617" width="10.140625" style="43" customWidth="1"/>
    <col min="4618" max="4618" width="12.85546875" style="43" customWidth="1"/>
    <col min="4619" max="4621" width="10.140625" style="43" customWidth="1"/>
    <col min="4622" max="4622" width="16.5703125" style="43" customWidth="1"/>
    <col min="4623" max="4623" width="17.7109375" style="43" customWidth="1"/>
    <col min="4624" max="4862" width="9.140625" style="43"/>
    <col min="4863" max="4863" width="11.140625" style="43" customWidth="1"/>
    <col min="4864" max="4864" width="11.5703125" style="43" customWidth="1"/>
    <col min="4865" max="4865" width="14.7109375" style="43" customWidth="1"/>
    <col min="4866" max="4866" width="11" style="43" customWidth="1"/>
    <col min="4867" max="4867" width="15.140625" style="43" customWidth="1"/>
    <col min="4868" max="4868" width="10.7109375" style="43" customWidth="1"/>
    <col min="4869" max="4869" width="14.85546875" style="43" customWidth="1"/>
    <col min="4870" max="4870" width="10.42578125" style="43" customWidth="1"/>
    <col min="4871" max="4871" width="13.5703125" style="43" customWidth="1"/>
    <col min="4872" max="4872" width="2" style="43" customWidth="1"/>
    <col min="4873" max="4873" width="10.140625" style="43" customWidth="1"/>
    <col min="4874" max="4874" width="12.85546875" style="43" customWidth="1"/>
    <col min="4875" max="4877" width="10.140625" style="43" customWidth="1"/>
    <col min="4878" max="4878" width="16.5703125" style="43" customWidth="1"/>
    <col min="4879" max="4879" width="17.7109375" style="43" customWidth="1"/>
    <col min="4880" max="5118" width="9.140625" style="43"/>
    <col min="5119" max="5119" width="11.140625" style="43" customWidth="1"/>
    <col min="5120" max="5120" width="11.5703125" style="43" customWidth="1"/>
    <col min="5121" max="5121" width="14.7109375" style="43" customWidth="1"/>
    <col min="5122" max="5122" width="11" style="43" customWidth="1"/>
    <col min="5123" max="5123" width="15.140625" style="43" customWidth="1"/>
    <col min="5124" max="5124" width="10.7109375" style="43" customWidth="1"/>
    <col min="5125" max="5125" width="14.85546875" style="43" customWidth="1"/>
    <col min="5126" max="5126" width="10.42578125" style="43" customWidth="1"/>
    <col min="5127" max="5127" width="13.5703125" style="43" customWidth="1"/>
    <col min="5128" max="5128" width="2" style="43" customWidth="1"/>
    <col min="5129" max="5129" width="10.140625" style="43" customWidth="1"/>
    <col min="5130" max="5130" width="12.85546875" style="43" customWidth="1"/>
    <col min="5131" max="5133" width="10.140625" style="43" customWidth="1"/>
    <col min="5134" max="5134" width="16.5703125" style="43" customWidth="1"/>
    <col min="5135" max="5135" width="17.7109375" style="43" customWidth="1"/>
    <col min="5136" max="5374" width="9.140625" style="43"/>
    <col min="5375" max="5375" width="11.140625" style="43" customWidth="1"/>
    <col min="5376" max="5376" width="11.5703125" style="43" customWidth="1"/>
    <col min="5377" max="5377" width="14.7109375" style="43" customWidth="1"/>
    <col min="5378" max="5378" width="11" style="43" customWidth="1"/>
    <col min="5379" max="5379" width="15.140625" style="43" customWidth="1"/>
    <col min="5380" max="5380" width="10.7109375" style="43" customWidth="1"/>
    <col min="5381" max="5381" width="14.85546875" style="43" customWidth="1"/>
    <col min="5382" max="5382" width="10.42578125" style="43" customWidth="1"/>
    <col min="5383" max="5383" width="13.5703125" style="43" customWidth="1"/>
    <col min="5384" max="5384" width="2" style="43" customWidth="1"/>
    <col min="5385" max="5385" width="10.140625" style="43" customWidth="1"/>
    <col min="5386" max="5386" width="12.85546875" style="43" customWidth="1"/>
    <col min="5387" max="5389" width="10.140625" style="43" customWidth="1"/>
    <col min="5390" max="5390" width="16.5703125" style="43" customWidth="1"/>
    <col min="5391" max="5391" width="17.7109375" style="43" customWidth="1"/>
    <col min="5392" max="5630" width="9.140625" style="43"/>
    <col min="5631" max="5631" width="11.140625" style="43" customWidth="1"/>
    <col min="5632" max="5632" width="11.5703125" style="43" customWidth="1"/>
    <col min="5633" max="5633" width="14.7109375" style="43" customWidth="1"/>
    <col min="5634" max="5634" width="11" style="43" customWidth="1"/>
    <col min="5635" max="5635" width="15.140625" style="43" customWidth="1"/>
    <col min="5636" max="5636" width="10.7109375" style="43" customWidth="1"/>
    <col min="5637" max="5637" width="14.85546875" style="43" customWidth="1"/>
    <col min="5638" max="5638" width="10.42578125" style="43" customWidth="1"/>
    <col min="5639" max="5639" width="13.5703125" style="43" customWidth="1"/>
    <col min="5640" max="5640" width="2" style="43" customWidth="1"/>
    <col min="5641" max="5641" width="10.140625" style="43" customWidth="1"/>
    <col min="5642" max="5642" width="12.85546875" style="43" customWidth="1"/>
    <col min="5643" max="5645" width="10.140625" style="43" customWidth="1"/>
    <col min="5646" max="5646" width="16.5703125" style="43" customWidth="1"/>
    <col min="5647" max="5647" width="17.7109375" style="43" customWidth="1"/>
    <col min="5648" max="5886" width="9.140625" style="43"/>
    <col min="5887" max="5887" width="11.140625" style="43" customWidth="1"/>
    <col min="5888" max="5888" width="11.5703125" style="43" customWidth="1"/>
    <col min="5889" max="5889" width="14.7109375" style="43" customWidth="1"/>
    <col min="5890" max="5890" width="11" style="43" customWidth="1"/>
    <col min="5891" max="5891" width="15.140625" style="43" customWidth="1"/>
    <col min="5892" max="5892" width="10.7109375" style="43" customWidth="1"/>
    <col min="5893" max="5893" width="14.85546875" style="43" customWidth="1"/>
    <col min="5894" max="5894" width="10.42578125" style="43" customWidth="1"/>
    <col min="5895" max="5895" width="13.5703125" style="43" customWidth="1"/>
    <col min="5896" max="5896" width="2" style="43" customWidth="1"/>
    <col min="5897" max="5897" width="10.140625" style="43" customWidth="1"/>
    <col min="5898" max="5898" width="12.85546875" style="43" customWidth="1"/>
    <col min="5899" max="5901" width="10.140625" style="43" customWidth="1"/>
    <col min="5902" max="5902" width="16.5703125" style="43" customWidth="1"/>
    <col min="5903" max="5903" width="17.7109375" style="43" customWidth="1"/>
    <col min="5904" max="6142" width="9.140625" style="43"/>
    <col min="6143" max="6143" width="11.140625" style="43" customWidth="1"/>
    <col min="6144" max="6144" width="11.5703125" style="43" customWidth="1"/>
    <col min="6145" max="6145" width="14.7109375" style="43" customWidth="1"/>
    <col min="6146" max="6146" width="11" style="43" customWidth="1"/>
    <col min="6147" max="6147" width="15.140625" style="43" customWidth="1"/>
    <col min="6148" max="6148" width="10.7109375" style="43" customWidth="1"/>
    <col min="6149" max="6149" width="14.85546875" style="43" customWidth="1"/>
    <col min="6150" max="6150" width="10.42578125" style="43" customWidth="1"/>
    <col min="6151" max="6151" width="13.5703125" style="43" customWidth="1"/>
    <col min="6152" max="6152" width="2" style="43" customWidth="1"/>
    <col min="6153" max="6153" width="10.140625" style="43" customWidth="1"/>
    <col min="6154" max="6154" width="12.85546875" style="43" customWidth="1"/>
    <col min="6155" max="6157" width="10.140625" style="43" customWidth="1"/>
    <col min="6158" max="6158" width="16.5703125" style="43" customWidth="1"/>
    <col min="6159" max="6159" width="17.7109375" style="43" customWidth="1"/>
    <col min="6160" max="6398" width="9.140625" style="43"/>
    <col min="6399" max="6399" width="11.140625" style="43" customWidth="1"/>
    <col min="6400" max="6400" width="11.5703125" style="43" customWidth="1"/>
    <col min="6401" max="6401" width="14.7109375" style="43" customWidth="1"/>
    <col min="6402" max="6402" width="11" style="43" customWidth="1"/>
    <col min="6403" max="6403" width="15.140625" style="43" customWidth="1"/>
    <col min="6404" max="6404" width="10.7109375" style="43" customWidth="1"/>
    <col min="6405" max="6405" width="14.85546875" style="43" customWidth="1"/>
    <col min="6406" max="6406" width="10.42578125" style="43" customWidth="1"/>
    <col min="6407" max="6407" width="13.5703125" style="43" customWidth="1"/>
    <col min="6408" max="6408" width="2" style="43" customWidth="1"/>
    <col min="6409" max="6409" width="10.140625" style="43" customWidth="1"/>
    <col min="6410" max="6410" width="12.85546875" style="43" customWidth="1"/>
    <col min="6411" max="6413" width="10.140625" style="43" customWidth="1"/>
    <col min="6414" max="6414" width="16.5703125" style="43" customWidth="1"/>
    <col min="6415" max="6415" width="17.7109375" style="43" customWidth="1"/>
    <col min="6416" max="6654" width="9.140625" style="43"/>
    <col min="6655" max="6655" width="11.140625" style="43" customWidth="1"/>
    <col min="6656" max="6656" width="11.5703125" style="43" customWidth="1"/>
    <col min="6657" max="6657" width="14.7109375" style="43" customWidth="1"/>
    <col min="6658" max="6658" width="11" style="43" customWidth="1"/>
    <col min="6659" max="6659" width="15.140625" style="43" customWidth="1"/>
    <col min="6660" max="6660" width="10.7109375" style="43" customWidth="1"/>
    <col min="6661" max="6661" width="14.85546875" style="43" customWidth="1"/>
    <col min="6662" max="6662" width="10.42578125" style="43" customWidth="1"/>
    <col min="6663" max="6663" width="13.5703125" style="43" customWidth="1"/>
    <col min="6664" max="6664" width="2" style="43" customWidth="1"/>
    <col min="6665" max="6665" width="10.140625" style="43" customWidth="1"/>
    <col min="6666" max="6666" width="12.85546875" style="43" customWidth="1"/>
    <col min="6667" max="6669" width="10.140625" style="43" customWidth="1"/>
    <col min="6670" max="6670" width="16.5703125" style="43" customWidth="1"/>
    <col min="6671" max="6671" width="17.7109375" style="43" customWidth="1"/>
    <col min="6672" max="6910" width="9.140625" style="43"/>
    <col min="6911" max="6911" width="11.140625" style="43" customWidth="1"/>
    <col min="6912" max="6912" width="11.5703125" style="43" customWidth="1"/>
    <col min="6913" max="6913" width="14.7109375" style="43" customWidth="1"/>
    <col min="6914" max="6914" width="11" style="43" customWidth="1"/>
    <col min="6915" max="6915" width="15.140625" style="43" customWidth="1"/>
    <col min="6916" max="6916" width="10.7109375" style="43" customWidth="1"/>
    <col min="6917" max="6917" width="14.85546875" style="43" customWidth="1"/>
    <col min="6918" max="6918" width="10.42578125" style="43" customWidth="1"/>
    <col min="6919" max="6919" width="13.5703125" style="43" customWidth="1"/>
    <col min="6920" max="6920" width="2" style="43" customWidth="1"/>
    <col min="6921" max="6921" width="10.140625" style="43" customWidth="1"/>
    <col min="6922" max="6922" width="12.85546875" style="43" customWidth="1"/>
    <col min="6923" max="6925" width="10.140625" style="43" customWidth="1"/>
    <col min="6926" max="6926" width="16.5703125" style="43" customWidth="1"/>
    <col min="6927" max="6927" width="17.7109375" style="43" customWidth="1"/>
    <col min="6928" max="7166" width="9.140625" style="43"/>
    <col min="7167" max="7167" width="11.140625" style="43" customWidth="1"/>
    <col min="7168" max="7168" width="11.5703125" style="43" customWidth="1"/>
    <col min="7169" max="7169" width="14.7109375" style="43" customWidth="1"/>
    <col min="7170" max="7170" width="11" style="43" customWidth="1"/>
    <col min="7171" max="7171" width="15.140625" style="43" customWidth="1"/>
    <col min="7172" max="7172" width="10.7109375" style="43" customWidth="1"/>
    <col min="7173" max="7173" width="14.85546875" style="43" customWidth="1"/>
    <col min="7174" max="7174" width="10.42578125" style="43" customWidth="1"/>
    <col min="7175" max="7175" width="13.5703125" style="43" customWidth="1"/>
    <col min="7176" max="7176" width="2" style="43" customWidth="1"/>
    <col min="7177" max="7177" width="10.140625" style="43" customWidth="1"/>
    <col min="7178" max="7178" width="12.85546875" style="43" customWidth="1"/>
    <col min="7179" max="7181" width="10.140625" style="43" customWidth="1"/>
    <col min="7182" max="7182" width="16.5703125" style="43" customWidth="1"/>
    <col min="7183" max="7183" width="17.7109375" style="43" customWidth="1"/>
    <col min="7184" max="7422" width="9.140625" style="43"/>
    <col min="7423" max="7423" width="11.140625" style="43" customWidth="1"/>
    <col min="7424" max="7424" width="11.5703125" style="43" customWidth="1"/>
    <col min="7425" max="7425" width="14.7109375" style="43" customWidth="1"/>
    <col min="7426" max="7426" width="11" style="43" customWidth="1"/>
    <col min="7427" max="7427" width="15.140625" style="43" customWidth="1"/>
    <col min="7428" max="7428" width="10.7109375" style="43" customWidth="1"/>
    <col min="7429" max="7429" width="14.85546875" style="43" customWidth="1"/>
    <col min="7430" max="7430" width="10.42578125" style="43" customWidth="1"/>
    <col min="7431" max="7431" width="13.5703125" style="43" customWidth="1"/>
    <col min="7432" max="7432" width="2" style="43" customWidth="1"/>
    <col min="7433" max="7433" width="10.140625" style="43" customWidth="1"/>
    <col min="7434" max="7434" width="12.85546875" style="43" customWidth="1"/>
    <col min="7435" max="7437" width="10.140625" style="43" customWidth="1"/>
    <col min="7438" max="7438" width="16.5703125" style="43" customWidth="1"/>
    <col min="7439" max="7439" width="17.7109375" style="43" customWidth="1"/>
    <col min="7440" max="7678" width="9.140625" style="43"/>
    <col min="7679" max="7679" width="11.140625" style="43" customWidth="1"/>
    <col min="7680" max="7680" width="11.5703125" style="43" customWidth="1"/>
    <col min="7681" max="7681" width="14.7109375" style="43" customWidth="1"/>
    <col min="7682" max="7682" width="11" style="43" customWidth="1"/>
    <col min="7683" max="7683" width="15.140625" style="43" customWidth="1"/>
    <col min="7684" max="7684" width="10.7109375" style="43" customWidth="1"/>
    <col min="7685" max="7685" width="14.85546875" style="43" customWidth="1"/>
    <col min="7686" max="7686" width="10.42578125" style="43" customWidth="1"/>
    <col min="7687" max="7687" width="13.5703125" style="43" customWidth="1"/>
    <col min="7688" max="7688" width="2" style="43" customWidth="1"/>
    <col min="7689" max="7689" width="10.140625" style="43" customWidth="1"/>
    <col min="7690" max="7690" width="12.85546875" style="43" customWidth="1"/>
    <col min="7691" max="7693" width="10.140625" style="43" customWidth="1"/>
    <col min="7694" max="7694" width="16.5703125" style="43" customWidth="1"/>
    <col min="7695" max="7695" width="17.7109375" style="43" customWidth="1"/>
    <col min="7696" max="7934" width="9.140625" style="43"/>
    <col min="7935" max="7935" width="11.140625" style="43" customWidth="1"/>
    <col min="7936" max="7936" width="11.5703125" style="43" customWidth="1"/>
    <col min="7937" max="7937" width="14.7109375" style="43" customWidth="1"/>
    <col min="7938" max="7938" width="11" style="43" customWidth="1"/>
    <col min="7939" max="7939" width="15.140625" style="43" customWidth="1"/>
    <col min="7940" max="7940" width="10.7109375" style="43" customWidth="1"/>
    <col min="7941" max="7941" width="14.85546875" style="43" customWidth="1"/>
    <col min="7942" max="7942" width="10.42578125" style="43" customWidth="1"/>
    <col min="7943" max="7943" width="13.5703125" style="43" customWidth="1"/>
    <col min="7944" max="7944" width="2" style="43" customWidth="1"/>
    <col min="7945" max="7945" width="10.140625" style="43" customWidth="1"/>
    <col min="7946" max="7946" width="12.85546875" style="43" customWidth="1"/>
    <col min="7947" max="7949" width="10.140625" style="43" customWidth="1"/>
    <col min="7950" max="7950" width="16.5703125" style="43" customWidth="1"/>
    <col min="7951" max="7951" width="17.7109375" style="43" customWidth="1"/>
    <col min="7952" max="8190" width="9.140625" style="43"/>
    <col min="8191" max="8191" width="11.140625" style="43" customWidth="1"/>
    <col min="8192" max="8192" width="11.5703125" style="43" customWidth="1"/>
    <col min="8193" max="8193" width="14.7109375" style="43" customWidth="1"/>
    <col min="8194" max="8194" width="11" style="43" customWidth="1"/>
    <col min="8195" max="8195" width="15.140625" style="43" customWidth="1"/>
    <col min="8196" max="8196" width="10.7109375" style="43" customWidth="1"/>
    <col min="8197" max="8197" width="14.85546875" style="43" customWidth="1"/>
    <col min="8198" max="8198" width="10.42578125" style="43" customWidth="1"/>
    <col min="8199" max="8199" width="13.5703125" style="43" customWidth="1"/>
    <col min="8200" max="8200" width="2" style="43" customWidth="1"/>
    <col min="8201" max="8201" width="10.140625" style="43" customWidth="1"/>
    <col min="8202" max="8202" width="12.85546875" style="43" customWidth="1"/>
    <col min="8203" max="8205" width="10.140625" style="43" customWidth="1"/>
    <col min="8206" max="8206" width="16.5703125" style="43" customWidth="1"/>
    <col min="8207" max="8207" width="17.7109375" style="43" customWidth="1"/>
    <col min="8208" max="8446" width="9.140625" style="43"/>
    <col min="8447" max="8447" width="11.140625" style="43" customWidth="1"/>
    <col min="8448" max="8448" width="11.5703125" style="43" customWidth="1"/>
    <col min="8449" max="8449" width="14.7109375" style="43" customWidth="1"/>
    <col min="8450" max="8450" width="11" style="43" customWidth="1"/>
    <col min="8451" max="8451" width="15.140625" style="43" customWidth="1"/>
    <col min="8452" max="8452" width="10.7109375" style="43" customWidth="1"/>
    <col min="8453" max="8453" width="14.85546875" style="43" customWidth="1"/>
    <col min="8454" max="8454" width="10.42578125" style="43" customWidth="1"/>
    <col min="8455" max="8455" width="13.5703125" style="43" customWidth="1"/>
    <col min="8456" max="8456" width="2" style="43" customWidth="1"/>
    <col min="8457" max="8457" width="10.140625" style="43" customWidth="1"/>
    <col min="8458" max="8458" width="12.85546875" style="43" customWidth="1"/>
    <col min="8459" max="8461" width="10.140625" style="43" customWidth="1"/>
    <col min="8462" max="8462" width="16.5703125" style="43" customWidth="1"/>
    <col min="8463" max="8463" width="17.7109375" style="43" customWidth="1"/>
    <col min="8464" max="8702" width="9.140625" style="43"/>
    <col min="8703" max="8703" width="11.140625" style="43" customWidth="1"/>
    <col min="8704" max="8704" width="11.5703125" style="43" customWidth="1"/>
    <col min="8705" max="8705" width="14.7109375" style="43" customWidth="1"/>
    <col min="8706" max="8706" width="11" style="43" customWidth="1"/>
    <col min="8707" max="8707" width="15.140625" style="43" customWidth="1"/>
    <col min="8708" max="8708" width="10.7109375" style="43" customWidth="1"/>
    <col min="8709" max="8709" width="14.85546875" style="43" customWidth="1"/>
    <col min="8710" max="8710" width="10.42578125" style="43" customWidth="1"/>
    <col min="8711" max="8711" width="13.5703125" style="43" customWidth="1"/>
    <col min="8712" max="8712" width="2" style="43" customWidth="1"/>
    <col min="8713" max="8713" width="10.140625" style="43" customWidth="1"/>
    <col min="8714" max="8714" width="12.85546875" style="43" customWidth="1"/>
    <col min="8715" max="8717" width="10.140625" style="43" customWidth="1"/>
    <col min="8718" max="8718" width="16.5703125" style="43" customWidth="1"/>
    <col min="8719" max="8719" width="17.7109375" style="43" customWidth="1"/>
    <col min="8720" max="8958" width="9.140625" style="43"/>
    <col min="8959" max="8959" width="11.140625" style="43" customWidth="1"/>
    <col min="8960" max="8960" width="11.5703125" style="43" customWidth="1"/>
    <col min="8961" max="8961" width="14.7109375" style="43" customWidth="1"/>
    <col min="8962" max="8962" width="11" style="43" customWidth="1"/>
    <col min="8963" max="8963" width="15.140625" style="43" customWidth="1"/>
    <col min="8964" max="8964" width="10.7109375" style="43" customWidth="1"/>
    <col min="8965" max="8965" width="14.85546875" style="43" customWidth="1"/>
    <col min="8966" max="8966" width="10.42578125" style="43" customWidth="1"/>
    <col min="8967" max="8967" width="13.5703125" style="43" customWidth="1"/>
    <col min="8968" max="8968" width="2" style="43" customWidth="1"/>
    <col min="8969" max="8969" width="10.140625" style="43" customWidth="1"/>
    <col min="8970" max="8970" width="12.85546875" style="43" customWidth="1"/>
    <col min="8971" max="8973" width="10.140625" style="43" customWidth="1"/>
    <col min="8974" max="8974" width="16.5703125" style="43" customWidth="1"/>
    <col min="8975" max="8975" width="17.7109375" style="43" customWidth="1"/>
    <col min="8976" max="9214" width="9.140625" style="43"/>
    <col min="9215" max="9215" width="11.140625" style="43" customWidth="1"/>
    <col min="9216" max="9216" width="11.5703125" style="43" customWidth="1"/>
    <col min="9217" max="9217" width="14.7109375" style="43" customWidth="1"/>
    <col min="9218" max="9218" width="11" style="43" customWidth="1"/>
    <col min="9219" max="9219" width="15.140625" style="43" customWidth="1"/>
    <col min="9220" max="9220" width="10.7109375" style="43" customWidth="1"/>
    <col min="9221" max="9221" width="14.85546875" style="43" customWidth="1"/>
    <col min="9222" max="9222" width="10.42578125" style="43" customWidth="1"/>
    <col min="9223" max="9223" width="13.5703125" style="43" customWidth="1"/>
    <col min="9224" max="9224" width="2" style="43" customWidth="1"/>
    <col min="9225" max="9225" width="10.140625" style="43" customWidth="1"/>
    <col min="9226" max="9226" width="12.85546875" style="43" customWidth="1"/>
    <col min="9227" max="9229" width="10.140625" style="43" customWidth="1"/>
    <col min="9230" max="9230" width="16.5703125" style="43" customWidth="1"/>
    <col min="9231" max="9231" width="17.7109375" style="43" customWidth="1"/>
    <col min="9232" max="9470" width="9.140625" style="43"/>
    <col min="9471" max="9471" width="11.140625" style="43" customWidth="1"/>
    <col min="9472" max="9472" width="11.5703125" style="43" customWidth="1"/>
    <col min="9473" max="9473" width="14.7109375" style="43" customWidth="1"/>
    <col min="9474" max="9474" width="11" style="43" customWidth="1"/>
    <col min="9475" max="9475" width="15.140625" style="43" customWidth="1"/>
    <col min="9476" max="9476" width="10.7109375" style="43" customWidth="1"/>
    <col min="9477" max="9477" width="14.85546875" style="43" customWidth="1"/>
    <col min="9478" max="9478" width="10.42578125" style="43" customWidth="1"/>
    <col min="9479" max="9479" width="13.5703125" style="43" customWidth="1"/>
    <col min="9480" max="9480" width="2" style="43" customWidth="1"/>
    <col min="9481" max="9481" width="10.140625" style="43" customWidth="1"/>
    <col min="9482" max="9482" width="12.85546875" style="43" customWidth="1"/>
    <col min="9483" max="9485" width="10.140625" style="43" customWidth="1"/>
    <col min="9486" max="9486" width="16.5703125" style="43" customWidth="1"/>
    <col min="9487" max="9487" width="17.7109375" style="43" customWidth="1"/>
    <col min="9488" max="9726" width="9.140625" style="43"/>
    <col min="9727" max="9727" width="11.140625" style="43" customWidth="1"/>
    <col min="9728" max="9728" width="11.5703125" style="43" customWidth="1"/>
    <col min="9729" max="9729" width="14.7109375" style="43" customWidth="1"/>
    <col min="9730" max="9730" width="11" style="43" customWidth="1"/>
    <col min="9731" max="9731" width="15.140625" style="43" customWidth="1"/>
    <col min="9732" max="9732" width="10.7109375" style="43" customWidth="1"/>
    <col min="9733" max="9733" width="14.85546875" style="43" customWidth="1"/>
    <col min="9734" max="9734" width="10.42578125" style="43" customWidth="1"/>
    <col min="9735" max="9735" width="13.5703125" style="43" customWidth="1"/>
    <col min="9736" max="9736" width="2" style="43" customWidth="1"/>
    <col min="9737" max="9737" width="10.140625" style="43" customWidth="1"/>
    <col min="9738" max="9738" width="12.85546875" style="43" customWidth="1"/>
    <col min="9739" max="9741" width="10.140625" style="43" customWidth="1"/>
    <col min="9742" max="9742" width="16.5703125" style="43" customWidth="1"/>
    <col min="9743" max="9743" width="17.7109375" style="43" customWidth="1"/>
    <col min="9744" max="9982" width="9.140625" style="43"/>
    <col min="9983" max="9983" width="11.140625" style="43" customWidth="1"/>
    <col min="9984" max="9984" width="11.5703125" style="43" customWidth="1"/>
    <col min="9985" max="9985" width="14.7109375" style="43" customWidth="1"/>
    <col min="9986" max="9986" width="11" style="43" customWidth="1"/>
    <col min="9987" max="9987" width="15.140625" style="43" customWidth="1"/>
    <col min="9988" max="9988" width="10.7109375" style="43" customWidth="1"/>
    <col min="9989" max="9989" width="14.85546875" style="43" customWidth="1"/>
    <col min="9990" max="9990" width="10.42578125" style="43" customWidth="1"/>
    <col min="9991" max="9991" width="13.5703125" style="43" customWidth="1"/>
    <col min="9992" max="9992" width="2" style="43" customWidth="1"/>
    <col min="9993" max="9993" width="10.140625" style="43" customWidth="1"/>
    <col min="9994" max="9994" width="12.85546875" style="43" customWidth="1"/>
    <col min="9995" max="9997" width="10.140625" style="43" customWidth="1"/>
    <col min="9998" max="9998" width="16.5703125" style="43" customWidth="1"/>
    <col min="9999" max="9999" width="17.7109375" style="43" customWidth="1"/>
    <col min="10000" max="10238" width="9.140625" style="43"/>
    <col min="10239" max="10239" width="11.140625" style="43" customWidth="1"/>
    <col min="10240" max="10240" width="11.5703125" style="43" customWidth="1"/>
    <col min="10241" max="10241" width="14.7109375" style="43" customWidth="1"/>
    <col min="10242" max="10242" width="11" style="43" customWidth="1"/>
    <col min="10243" max="10243" width="15.140625" style="43" customWidth="1"/>
    <col min="10244" max="10244" width="10.7109375" style="43" customWidth="1"/>
    <col min="10245" max="10245" width="14.85546875" style="43" customWidth="1"/>
    <col min="10246" max="10246" width="10.42578125" style="43" customWidth="1"/>
    <col min="10247" max="10247" width="13.5703125" style="43" customWidth="1"/>
    <col min="10248" max="10248" width="2" style="43" customWidth="1"/>
    <col min="10249" max="10249" width="10.140625" style="43" customWidth="1"/>
    <col min="10250" max="10250" width="12.85546875" style="43" customWidth="1"/>
    <col min="10251" max="10253" width="10.140625" style="43" customWidth="1"/>
    <col min="10254" max="10254" width="16.5703125" style="43" customWidth="1"/>
    <col min="10255" max="10255" width="17.7109375" style="43" customWidth="1"/>
    <col min="10256" max="10494" width="9.140625" style="43"/>
    <col min="10495" max="10495" width="11.140625" style="43" customWidth="1"/>
    <col min="10496" max="10496" width="11.5703125" style="43" customWidth="1"/>
    <col min="10497" max="10497" width="14.7109375" style="43" customWidth="1"/>
    <col min="10498" max="10498" width="11" style="43" customWidth="1"/>
    <col min="10499" max="10499" width="15.140625" style="43" customWidth="1"/>
    <col min="10500" max="10500" width="10.7109375" style="43" customWidth="1"/>
    <col min="10501" max="10501" width="14.85546875" style="43" customWidth="1"/>
    <col min="10502" max="10502" width="10.42578125" style="43" customWidth="1"/>
    <col min="10503" max="10503" width="13.5703125" style="43" customWidth="1"/>
    <col min="10504" max="10504" width="2" style="43" customWidth="1"/>
    <col min="10505" max="10505" width="10.140625" style="43" customWidth="1"/>
    <col min="10506" max="10506" width="12.85546875" style="43" customWidth="1"/>
    <col min="10507" max="10509" width="10.140625" style="43" customWidth="1"/>
    <col min="10510" max="10510" width="16.5703125" style="43" customWidth="1"/>
    <col min="10511" max="10511" width="17.7109375" style="43" customWidth="1"/>
    <col min="10512" max="10750" width="9.140625" style="43"/>
    <col min="10751" max="10751" width="11.140625" style="43" customWidth="1"/>
    <col min="10752" max="10752" width="11.5703125" style="43" customWidth="1"/>
    <col min="10753" max="10753" width="14.7109375" style="43" customWidth="1"/>
    <col min="10754" max="10754" width="11" style="43" customWidth="1"/>
    <col min="10755" max="10755" width="15.140625" style="43" customWidth="1"/>
    <col min="10756" max="10756" width="10.7109375" style="43" customWidth="1"/>
    <col min="10757" max="10757" width="14.85546875" style="43" customWidth="1"/>
    <col min="10758" max="10758" width="10.42578125" style="43" customWidth="1"/>
    <col min="10759" max="10759" width="13.5703125" style="43" customWidth="1"/>
    <col min="10760" max="10760" width="2" style="43" customWidth="1"/>
    <col min="10761" max="10761" width="10.140625" style="43" customWidth="1"/>
    <col min="10762" max="10762" width="12.85546875" style="43" customWidth="1"/>
    <col min="10763" max="10765" width="10.140625" style="43" customWidth="1"/>
    <col min="10766" max="10766" width="16.5703125" style="43" customWidth="1"/>
    <col min="10767" max="10767" width="17.7109375" style="43" customWidth="1"/>
    <col min="10768" max="11006" width="9.140625" style="43"/>
    <col min="11007" max="11007" width="11.140625" style="43" customWidth="1"/>
    <col min="11008" max="11008" width="11.5703125" style="43" customWidth="1"/>
    <col min="11009" max="11009" width="14.7109375" style="43" customWidth="1"/>
    <col min="11010" max="11010" width="11" style="43" customWidth="1"/>
    <col min="11011" max="11011" width="15.140625" style="43" customWidth="1"/>
    <col min="11012" max="11012" width="10.7109375" style="43" customWidth="1"/>
    <col min="11013" max="11013" width="14.85546875" style="43" customWidth="1"/>
    <col min="11014" max="11014" width="10.42578125" style="43" customWidth="1"/>
    <col min="11015" max="11015" width="13.5703125" style="43" customWidth="1"/>
    <col min="11016" max="11016" width="2" style="43" customWidth="1"/>
    <col min="11017" max="11017" width="10.140625" style="43" customWidth="1"/>
    <col min="11018" max="11018" width="12.85546875" style="43" customWidth="1"/>
    <col min="11019" max="11021" width="10.140625" style="43" customWidth="1"/>
    <col min="11022" max="11022" width="16.5703125" style="43" customWidth="1"/>
    <col min="11023" max="11023" width="17.7109375" style="43" customWidth="1"/>
    <col min="11024" max="11262" width="9.140625" style="43"/>
    <col min="11263" max="11263" width="11.140625" style="43" customWidth="1"/>
    <col min="11264" max="11264" width="11.5703125" style="43" customWidth="1"/>
    <col min="11265" max="11265" width="14.7109375" style="43" customWidth="1"/>
    <col min="11266" max="11266" width="11" style="43" customWidth="1"/>
    <col min="11267" max="11267" width="15.140625" style="43" customWidth="1"/>
    <col min="11268" max="11268" width="10.7109375" style="43" customWidth="1"/>
    <col min="11269" max="11269" width="14.85546875" style="43" customWidth="1"/>
    <col min="11270" max="11270" width="10.42578125" style="43" customWidth="1"/>
    <col min="11271" max="11271" width="13.5703125" style="43" customWidth="1"/>
    <col min="11272" max="11272" width="2" style="43" customWidth="1"/>
    <col min="11273" max="11273" width="10.140625" style="43" customWidth="1"/>
    <col min="11274" max="11274" width="12.85546875" style="43" customWidth="1"/>
    <col min="11275" max="11277" width="10.140625" style="43" customWidth="1"/>
    <col min="11278" max="11278" width="16.5703125" style="43" customWidth="1"/>
    <col min="11279" max="11279" width="17.7109375" style="43" customWidth="1"/>
    <col min="11280" max="11518" width="9.140625" style="43"/>
    <col min="11519" max="11519" width="11.140625" style="43" customWidth="1"/>
    <col min="11520" max="11520" width="11.5703125" style="43" customWidth="1"/>
    <col min="11521" max="11521" width="14.7109375" style="43" customWidth="1"/>
    <col min="11522" max="11522" width="11" style="43" customWidth="1"/>
    <col min="11523" max="11523" width="15.140625" style="43" customWidth="1"/>
    <col min="11524" max="11524" width="10.7109375" style="43" customWidth="1"/>
    <col min="11525" max="11525" width="14.85546875" style="43" customWidth="1"/>
    <col min="11526" max="11526" width="10.42578125" style="43" customWidth="1"/>
    <col min="11527" max="11527" width="13.5703125" style="43" customWidth="1"/>
    <col min="11528" max="11528" width="2" style="43" customWidth="1"/>
    <col min="11529" max="11529" width="10.140625" style="43" customWidth="1"/>
    <col min="11530" max="11530" width="12.85546875" style="43" customWidth="1"/>
    <col min="11531" max="11533" width="10.140625" style="43" customWidth="1"/>
    <col min="11534" max="11534" width="16.5703125" style="43" customWidth="1"/>
    <col min="11535" max="11535" width="17.7109375" style="43" customWidth="1"/>
    <col min="11536" max="11774" width="9.140625" style="43"/>
    <col min="11775" max="11775" width="11.140625" style="43" customWidth="1"/>
    <col min="11776" max="11776" width="11.5703125" style="43" customWidth="1"/>
    <col min="11777" max="11777" width="14.7109375" style="43" customWidth="1"/>
    <col min="11778" max="11778" width="11" style="43" customWidth="1"/>
    <col min="11779" max="11779" width="15.140625" style="43" customWidth="1"/>
    <col min="11780" max="11780" width="10.7109375" style="43" customWidth="1"/>
    <col min="11781" max="11781" width="14.85546875" style="43" customWidth="1"/>
    <col min="11782" max="11782" width="10.42578125" style="43" customWidth="1"/>
    <col min="11783" max="11783" width="13.5703125" style="43" customWidth="1"/>
    <col min="11784" max="11784" width="2" style="43" customWidth="1"/>
    <col min="11785" max="11785" width="10.140625" style="43" customWidth="1"/>
    <col min="11786" max="11786" width="12.85546875" style="43" customWidth="1"/>
    <col min="11787" max="11789" width="10.140625" style="43" customWidth="1"/>
    <col min="11790" max="11790" width="16.5703125" style="43" customWidth="1"/>
    <col min="11791" max="11791" width="17.7109375" style="43" customWidth="1"/>
    <col min="11792" max="12030" width="9.140625" style="43"/>
    <col min="12031" max="12031" width="11.140625" style="43" customWidth="1"/>
    <col min="12032" max="12032" width="11.5703125" style="43" customWidth="1"/>
    <col min="12033" max="12033" width="14.7109375" style="43" customWidth="1"/>
    <col min="12034" max="12034" width="11" style="43" customWidth="1"/>
    <col min="12035" max="12035" width="15.140625" style="43" customWidth="1"/>
    <col min="12036" max="12036" width="10.7109375" style="43" customWidth="1"/>
    <col min="12037" max="12037" width="14.85546875" style="43" customWidth="1"/>
    <col min="12038" max="12038" width="10.42578125" style="43" customWidth="1"/>
    <col min="12039" max="12039" width="13.5703125" style="43" customWidth="1"/>
    <col min="12040" max="12040" width="2" style="43" customWidth="1"/>
    <col min="12041" max="12041" width="10.140625" style="43" customWidth="1"/>
    <col min="12042" max="12042" width="12.85546875" style="43" customWidth="1"/>
    <col min="12043" max="12045" width="10.140625" style="43" customWidth="1"/>
    <col min="12046" max="12046" width="16.5703125" style="43" customWidth="1"/>
    <col min="12047" max="12047" width="17.7109375" style="43" customWidth="1"/>
    <col min="12048" max="12286" width="9.140625" style="43"/>
    <col min="12287" max="12287" width="11.140625" style="43" customWidth="1"/>
    <col min="12288" max="12288" width="11.5703125" style="43" customWidth="1"/>
    <col min="12289" max="12289" width="14.7109375" style="43" customWidth="1"/>
    <col min="12290" max="12290" width="11" style="43" customWidth="1"/>
    <col min="12291" max="12291" width="15.140625" style="43" customWidth="1"/>
    <col min="12292" max="12292" width="10.7109375" style="43" customWidth="1"/>
    <col min="12293" max="12293" width="14.85546875" style="43" customWidth="1"/>
    <col min="12294" max="12294" width="10.42578125" style="43" customWidth="1"/>
    <col min="12295" max="12295" width="13.5703125" style="43" customWidth="1"/>
    <col min="12296" max="12296" width="2" style="43" customWidth="1"/>
    <col min="12297" max="12297" width="10.140625" style="43" customWidth="1"/>
    <col min="12298" max="12298" width="12.85546875" style="43" customWidth="1"/>
    <col min="12299" max="12301" width="10.140625" style="43" customWidth="1"/>
    <col min="12302" max="12302" width="16.5703125" style="43" customWidth="1"/>
    <col min="12303" max="12303" width="17.7109375" style="43" customWidth="1"/>
    <col min="12304" max="12542" width="9.140625" style="43"/>
    <col min="12543" max="12543" width="11.140625" style="43" customWidth="1"/>
    <col min="12544" max="12544" width="11.5703125" style="43" customWidth="1"/>
    <col min="12545" max="12545" width="14.7109375" style="43" customWidth="1"/>
    <col min="12546" max="12546" width="11" style="43" customWidth="1"/>
    <col min="12547" max="12547" width="15.140625" style="43" customWidth="1"/>
    <col min="12548" max="12548" width="10.7109375" style="43" customWidth="1"/>
    <col min="12549" max="12549" width="14.85546875" style="43" customWidth="1"/>
    <col min="12550" max="12550" width="10.42578125" style="43" customWidth="1"/>
    <col min="12551" max="12551" width="13.5703125" style="43" customWidth="1"/>
    <col min="12552" max="12552" width="2" style="43" customWidth="1"/>
    <col min="12553" max="12553" width="10.140625" style="43" customWidth="1"/>
    <col min="12554" max="12554" width="12.85546875" style="43" customWidth="1"/>
    <col min="12555" max="12557" width="10.140625" style="43" customWidth="1"/>
    <col min="12558" max="12558" width="16.5703125" style="43" customWidth="1"/>
    <col min="12559" max="12559" width="17.7109375" style="43" customWidth="1"/>
    <col min="12560" max="12798" width="9.140625" style="43"/>
    <col min="12799" max="12799" width="11.140625" style="43" customWidth="1"/>
    <col min="12800" max="12800" width="11.5703125" style="43" customWidth="1"/>
    <col min="12801" max="12801" width="14.7109375" style="43" customWidth="1"/>
    <col min="12802" max="12802" width="11" style="43" customWidth="1"/>
    <col min="12803" max="12803" width="15.140625" style="43" customWidth="1"/>
    <col min="12804" max="12804" width="10.7109375" style="43" customWidth="1"/>
    <col min="12805" max="12805" width="14.85546875" style="43" customWidth="1"/>
    <col min="12806" max="12806" width="10.42578125" style="43" customWidth="1"/>
    <col min="12807" max="12807" width="13.5703125" style="43" customWidth="1"/>
    <col min="12808" max="12808" width="2" style="43" customWidth="1"/>
    <col min="12809" max="12809" width="10.140625" style="43" customWidth="1"/>
    <col min="12810" max="12810" width="12.85546875" style="43" customWidth="1"/>
    <col min="12811" max="12813" width="10.140625" style="43" customWidth="1"/>
    <col min="12814" max="12814" width="16.5703125" style="43" customWidth="1"/>
    <col min="12815" max="12815" width="17.7109375" style="43" customWidth="1"/>
    <col min="12816" max="13054" width="9.140625" style="43"/>
    <col min="13055" max="13055" width="11.140625" style="43" customWidth="1"/>
    <col min="13056" max="13056" width="11.5703125" style="43" customWidth="1"/>
    <col min="13057" max="13057" width="14.7109375" style="43" customWidth="1"/>
    <col min="13058" max="13058" width="11" style="43" customWidth="1"/>
    <col min="13059" max="13059" width="15.140625" style="43" customWidth="1"/>
    <col min="13060" max="13060" width="10.7109375" style="43" customWidth="1"/>
    <col min="13061" max="13061" width="14.85546875" style="43" customWidth="1"/>
    <col min="13062" max="13062" width="10.42578125" style="43" customWidth="1"/>
    <col min="13063" max="13063" width="13.5703125" style="43" customWidth="1"/>
    <col min="13064" max="13064" width="2" style="43" customWidth="1"/>
    <col min="13065" max="13065" width="10.140625" style="43" customWidth="1"/>
    <col min="13066" max="13066" width="12.85546875" style="43" customWidth="1"/>
    <col min="13067" max="13069" width="10.140625" style="43" customWidth="1"/>
    <col min="13070" max="13070" width="16.5703125" style="43" customWidth="1"/>
    <col min="13071" max="13071" width="17.7109375" style="43" customWidth="1"/>
    <col min="13072" max="13310" width="9.140625" style="43"/>
    <col min="13311" max="13311" width="11.140625" style="43" customWidth="1"/>
    <col min="13312" max="13312" width="11.5703125" style="43" customWidth="1"/>
    <col min="13313" max="13313" width="14.7109375" style="43" customWidth="1"/>
    <col min="13314" max="13314" width="11" style="43" customWidth="1"/>
    <col min="13315" max="13315" width="15.140625" style="43" customWidth="1"/>
    <col min="13316" max="13316" width="10.7109375" style="43" customWidth="1"/>
    <col min="13317" max="13317" width="14.85546875" style="43" customWidth="1"/>
    <col min="13318" max="13318" width="10.42578125" style="43" customWidth="1"/>
    <col min="13319" max="13319" width="13.5703125" style="43" customWidth="1"/>
    <col min="13320" max="13320" width="2" style="43" customWidth="1"/>
    <col min="13321" max="13321" width="10.140625" style="43" customWidth="1"/>
    <col min="13322" max="13322" width="12.85546875" style="43" customWidth="1"/>
    <col min="13323" max="13325" width="10.140625" style="43" customWidth="1"/>
    <col min="13326" max="13326" width="16.5703125" style="43" customWidth="1"/>
    <col min="13327" max="13327" width="17.7109375" style="43" customWidth="1"/>
    <col min="13328" max="13566" width="9.140625" style="43"/>
    <col min="13567" max="13567" width="11.140625" style="43" customWidth="1"/>
    <col min="13568" max="13568" width="11.5703125" style="43" customWidth="1"/>
    <col min="13569" max="13569" width="14.7109375" style="43" customWidth="1"/>
    <col min="13570" max="13570" width="11" style="43" customWidth="1"/>
    <col min="13571" max="13571" width="15.140625" style="43" customWidth="1"/>
    <col min="13572" max="13572" width="10.7109375" style="43" customWidth="1"/>
    <col min="13573" max="13573" width="14.85546875" style="43" customWidth="1"/>
    <col min="13574" max="13574" width="10.42578125" style="43" customWidth="1"/>
    <col min="13575" max="13575" width="13.5703125" style="43" customWidth="1"/>
    <col min="13576" max="13576" width="2" style="43" customWidth="1"/>
    <col min="13577" max="13577" width="10.140625" style="43" customWidth="1"/>
    <col min="13578" max="13578" width="12.85546875" style="43" customWidth="1"/>
    <col min="13579" max="13581" width="10.140625" style="43" customWidth="1"/>
    <col min="13582" max="13582" width="16.5703125" style="43" customWidth="1"/>
    <col min="13583" max="13583" width="17.7109375" style="43" customWidth="1"/>
    <col min="13584" max="13822" width="9.140625" style="43"/>
    <col min="13823" max="13823" width="11.140625" style="43" customWidth="1"/>
    <col min="13824" max="13824" width="11.5703125" style="43" customWidth="1"/>
    <col min="13825" max="13825" width="14.7109375" style="43" customWidth="1"/>
    <col min="13826" max="13826" width="11" style="43" customWidth="1"/>
    <col min="13827" max="13827" width="15.140625" style="43" customWidth="1"/>
    <col min="13828" max="13828" width="10.7109375" style="43" customWidth="1"/>
    <col min="13829" max="13829" width="14.85546875" style="43" customWidth="1"/>
    <col min="13830" max="13830" width="10.42578125" style="43" customWidth="1"/>
    <col min="13831" max="13831" width="13.5703125" style="43" customWidth="1"/>
    <col min="13832" max="13832" width="2" style="43" customWidth="1"/>
    <col min="13833" max="13833" width="10.140625" style="43" customWidth="1"/>
    <col min="13834" max="13834" width="12.85546875" style="43" customWidth="1"/>
    <col min="13835" max="13837" width="10.140625" style="43" customWidth="1"/>
    <col min="13838" max="13838" width="16.5703125" style="43" customWidth="1"/>
    <col min="13839" max="13839" width="17.7109375" style="43" customWidth="1"/>
    <col min="13840" max="14078" width="9.140625" style="43"/>
    <col min="14079" max="14079" width="11.140625" style="43" customWidth="1"/>
    <col min="14080" max="14080" width="11.5703125" style="43" customWidth="1"/>
    <col min="14081" max="14081" width="14.7109375" style="43" customWidth="1"/>
    <col min="14082" max="14082" width="11" style="43" customWidth="1"/>
    <col min="14083" max="14083" width="15.140625" style="43" customWidth="1"/>
    <col min="14084" max="14084" width="10.7109375" style="43" customWidth="1"/>
    <col min="14085" max="14085" width="14.85546875" style="43" customWidth="1"/>
    <col min="14086" max="14086" width="10.42578125" style="43" customWidth="1"/>
    <col min="14087" max="14087" width="13.5703125" style="43" customWidth="1"/>
    <col min="14088" max="14088" width="2" style="43" customWidth="1"/>
    <col min="14089" max="14089" width="10.140625" style="43" customWidth="1"/>
    <col min="14090" max="14090" width="12.85546875" style="43" customWidth="1"/>
    <col min="14091" max="14093" width="10.140625" style="43" customWidth="1"/>
    <col min="14094" max="14094" width="16.5703125" style="43" customWidth="1"/>
    <col min="14095" max="14095" width="17.7109375" style="43" customWidth="1"/>
    <col min="14096" max="14334" width="9.140625" style="43"/>
    <col min="14335" max="14335" width="11.140625" style="43" customWidth="1"/>
    <col min="14336" max="14336" width="11.5703125" style="43" customWidth="1"/>
    <col min="14337" max="14337" width="14.7109375" style="43" customWidth="1"/>
    <col min="14338" max="14338" width="11" style="43" customWidth="1"/>
    <col min="14339" max="14339" width="15.140625" style="43" customWidth="1"/>
    <col min="14340" max="14340" width="10.7109375" style="43" customWidth="1"/>
    <col min="14341" max="14341" width="14.85546875" style="43" customWidth="1"/>
    <col min="14342" max="14342" width="10.42578125" style="43" customWidth="1"/>
    <col min="14343" max="14343" width="13.5703125" style="43" customWidth="1"/>
    <col min="14344" max="14344" width="2" style="43" customWidth="1"/>
    <col min="14345" max="14345" width="10.140625" style="43" customWidth="1"/>
    <col min="14346" max="14346" width="12.85546875" style="43" customWidth="1"/>
    <col min="14347" max="14349" width="10.140625" style="43" customWidth="1"/>
    <col min="14350" max="14350" width="16.5703125" style="43" customWidth="1"/>
    <col min="14351" max="14351" width="17.7109375" style="43" customWidth="1"/>
    <col min="14352" max="14590" width="9.140625" style="43"/>
    <col min="14591" max="14591" width="11.140625" style="43" customWidth="1"/>
    <col min="14592" max="14592" width="11.5703125" style="43" customWidth="1"/>
    <col min="14593" max="14593" width="14.7109375" style="43" customWidth="1"/>
    <col min="14594" max="14594" width="11" style="43" customWidth="1"/>
    <col min="14595" max="14595" width="15.140625" style="43" customWidth="1"/>
    <col min="14596" max="14596" width="10.7109375" style="43" customWidth="1"/>
    <col min="14597" max="14597" width="14.85546875" style="43" customWidth="1"/>
    <col min="14598" max="14598" width="10.42578125" style="43" customWidth="1"/>
    <col min="14599" max="14599" width="13.5703125" style="43" customWidth="1"/>
    <col min="14600" max="14600" width="2" style="43" customWidth="1"/>
    <col min="14601" max="14601" width="10.140625" style="43" customWidth="1"/>
    <col min="14602" max="14602" width="12.85546875" style="43" customWidth="1"/>
    <col min="14603" max="14605" width="10.140625" style="43" customWidth="1"/>
    <col min="14606" max="14606" width="16.5703125" style="43" customWidth="1"/>
    <col min="14607" max="14607" width="17.7109375" style="43" customWidth="1"/>
    <col min="14608" max="14846" width="9.140625" style="43"/>
    <col min="14847" max="14847" width="11.140625" style="43" customWidth="1"/>
    <col min="14848" max="14848" width="11.5703125" style="43" customWidth="1"/>
    <col min="14849" max="14849" width="14.7109375" style="43" customWidth="1"/>
    <col min="14850" max="14850" width="11" style="43" customWidth="1"/>
    <col min="14851" max="14851" width="15.140625" style="43" customWidth="1"/>
    <col min="14852" max="14852" width="10.7109375" style="43" customWidth="1"/>
    <col min="14853" max="14853" width="14.85546875" style="43" customWidth="1"/>
    <col min="14854" max="14854" width="10.42578125" style="43" customWidth="1"/>
    <col min="14855" max="14855" width="13.5703125" style="43" customWidth="1"/>
    <col min="14856" max="14856" width="2" style="43" customWidth="1"/>
    <col min="14857" max="14857" width="10.140625" style="43" customWidth="1"/>
    <col min="14858" max="14858" width="12.85546875" style="43" customWidth="1"/>
    <col min="14859" max="14861" width="10.140625" style="43" customWidth="1"/>
    <col min="14862" max="14862" width="16.5703125" style="43" customWidth="1"/>
    <col min="14863" max="14863" width="17.7109375" style="43" customWidth="1"/>
    <col min="14864" max="15102" width="9.140625" style="43"/>
    <col min="15103" max="15103" width="11.140625" style="43" customWidth="1"/>
    <col min="15104" max="15104" width="11.5703125" style="43" customWidth="1"/>
    <col min="15105" max="15105" width="14.7109375" style="43" customWidth="1"/>
    <col min="15106" max="15106" width="11" style="43" customWidth="1"/>
    <col min="15107" max="15107" width="15.140625" style="43" customWidth="1"/>
    <col min="15108" max="15108" width="10.7109375" style="43" customWidth="1"/>
    <col min="15109" max="15109" width="14.85546875" style="43" customWidth="1"/>
    <col min="15110" max="15110" width="10.42578125" style="43" customWidth="1"/>
    <col min="15111" max="15111" width="13.5703125" style="43" customWidth="1"/>
    <col min="15112" max="15112" width="2" style="43" customWidth="1"/>
    <col min="15113" max="15113" width="10.140625" style="43" customWidth="1"/>
    <col min="15114" max="15114" width="12.85546875" style="43" customWidth="1"/>
    <col min="15115" max="15117" width="10.140625" style="43" customWidth="1"/>
    <col min="15118" max="15118" width="16.5703125" style="43" customWidth="1"/>
    <col min="15119" max="15119" width="17.7109375" style="43" customWidth="1"/>
    <col min="15120" max="15358" width="9.140625" style="43"/>
    <col min="15359" max="15359" width="11.140625" style="43" customWidth="1"/>
    <col min="15360" max="15360" width="11.5703125" style="43" customWidth="1"/>
    <col min="15361" max="15361" width="14.7109375" style="43" customWidth="1"/>
    <col min="15362" max="15362" width="11" style="43" customWidth="1"/>
    <col min="15363" max="15363" width="15.140625" style="43" customWidth="1"/>
    <col min="15364" max="15364" width="10.7109375" style="43" customWidth="1"/>
    <col min="15365" max="15365" width="14.85546875" style="43" customWidth="1"/>
    <col min="15366" max="15366" width="10.42578125" style="43" customWidth="1"/>
    <col min="15367" max="15367" width="13.5703125" style="43" customWidth="1"/>
    <col min="15368" max="15368" width="2" style="43" customWidth="1"/>
    <col min="15369" max="15369" width="10.140625" style="43" customWidth="1"/>
    <col min="15370" max="15370" width="12.85546875" style="43" customWidth="1"/>
    <col min="15371" max="15373" width="10.140625" style="43" customWidth="1"/>
    <col min="15374" max="15374" width="16.5703125" style="43" customWidth="1"/>
    <col min="15375" max="15375" width="17.7109375" style="43" customWidth="1"/>
    <col min="15376" max="15614" width="9.140625" style="43"/>
    <col min="15615" max="15615" width="11.140625" style="43" customWidth="1"/>
    <col min="15616" max="15616" width="11.5703125" style="43" customWidth="1"/>
    <col min="15617" max="15617" width="14.7109375" style="43" customWidth="1"/>
    <col min="15618" max="15618" width="11" style="43" customWidth="1"/>
    <col min="15619" max="15619" width="15.140625" style="43" customWidth="1"/>
    <col min="15620" max="15620" width="10.7109375" style="43" customWidth="1"/>
    <col min="15621" max="15621" width="14.85546875" style="43" customWidth="1"/>
    <col min="15622" max="15622" width="10.42578125" style="43" customWidth="1"/>
    <col min="15623" max="15623" width="13.5703125" style="43" customWidth="1"/>
    <col min="15624" max="15624" width="2" style="43" customWidth="1"/>
    <col min="15625" max="15625" width="10.140625" style="43" customWidth="1"/>
    <col min="15626" max="15626" width="12.85546875" style="43" customWidth="1"/>
    <col min="15627" max="15629" width="10.140625" style="43" customWidth="1"/>
    <col min="15630" max="15630" width="16.5703125" style="43" customWidth="1"/>
    <col min="15631" max="15631" width="17.7109375" style="43" customWidth="1"/>
    <col min="15632" max="15870" width="9.140625" style="43"/>
    <col min="15871" max="15871" width="11.140625" style="43" customWidth="1"/>
    <col min="15872" max="15872" width="11.5703125" style="43" customWidth="1"/>
    <col min="15873" max="15873" width="14.7109375" style="43" customWidth="1"/>
    <col min="15874" max="15874" width="11" style="43" customWidth="1"/>
    <col min="15875" max="15875" width="15.140625" style="43" customWidth="1"/>
    <col min="15876" max="15876" width="10.7109375" style="43" customWidth="1"/>
    <col min="15877" max="15877" width="14.85546875" style="43" customWidth="1"/>
    <col min="15878" max="15878" width="10.42578125" style="43" customWidth="1"/>
    <col min="15879" max="15879" width="13.5703125" style="43" customWidth="1"/>
    <col min="15880" max="15880" width="2" style="43" customWidth="1"/>
    <col min="15881" max="15881" width="10.140625" style="43" customWidth="1"/>
    <col min="15882" max="15882" width="12.85546875" style="43" customWidth="1"/>
    <col min="15883" max="15885" width="10.140625" style="43" customWidth="1"/>
    <col min="15886" max="15886" width="16.5703125" style="43" customWidth="1"/>
    <col min="15887" max="15887" width="17.7109375" style="43" customWidth="1"/>
    <col min="15888" max="16126" width="9.140625" style="43"/>
    <col min="16127" max="16127" width="11.140625" style="43" customWidth="1"/>
    <col min="16128" max="16128" width="11.5703125" style="43" customWidth="1"/>
    <col min="16129" max="16129" width="14.7109375" style="43" customWidth="1"/>
    <col min="16130" max="16130" width="11" style="43" customWidth="1"/>
    <col min="16131" max="16131" width="15.140625" style="43" customWidth="1"/>
    <col min="16132" max="16132" width="10.7109375" style="43" customWidth="1"/>
    <col min="16133" max="16133" width="14.85546875" style="43" customWidth="1"/>
    <col min="16134" max="16134" width="10.42578125" style="43" customWidth="1"/>
    <col min="16135" max="16135" width="13.5703125" style="43" customWidth="1"/>
    <col min="16136" max="16136" width="2" style="43" customWidth="1"/>
    <col min="16137" max="16137" width="10.140625" style="43" customWidth="1"/>
    <col min="16138" max="16138" width="12.85546875" style="43" customWidth="1"/>
    <col min="16139" max="16141" width="10.140625" style="43" customWidth="1"/>
    <col min="16142" max="16142" width="16.5703125" style="43" customWidth="1"/>
    <col min="16143" max="16143" width="17.7109375" style="43" customWidth="1"/>
    <col min="16144" max="16384" width="9.140625" style="43"/>
  </cols>
  <sheetData>
    <row r="1" spans="1:16" ht="24.95" customHeight="1">
      <c r="A1" s="685" t="s">
        <v>211</v>
      </c>
      <c r="B1" s="685"/>
    </row>
    <row r="2" spans="1:16" s="115" customFormat="1" ht="24.95" customHeight="1">
      <c r="A2" s="762" t="s">
        <v>469</v>
      </c>
      <c r="B2" s="762"/>
      <c r="C2" s="762"/>
      <c r="D2" s="762"/>
      <c r="E2" s="762"/>
      <c r="F2" s="762"/>
      <c r="G2" s="762"/>
      <c r="H2" s="763" t="s">
        <v>470</v>
      </c>
      <c r="I2" s="763"/>
      <c r="J2" s="763"/>
      <c r="K2" s="763"/>
      <c r="L2" s="763"/>
      <c r="M2" s="763"/>
      <c r="N2" s="763"/>
      <c r="O2" s="763"/>
    </row>
    <row r="3" spans="1:16" s="42" customFormat="1" ht="23.1" customHeight="1">
      <c r="A3" s="51"/>
      <c r="B3" s="51"/>
      <c r="C3" s="58"/>
      <c r="D3" s="51"/>
      <c r="E3" s="58"/>
      <c r="F3" s="41"/>
      <c r="G3" s="41"/>
      <c r="H3" s="51"/>
      <c r="I3" s="51"/>
      <c r="J3" s="51"/>
      <c r="K3" s="51"/>
      <c r="L3" s="58"/>
      <c r="M3" s="58"/>
      <c r="N3" s="51"/>
      <c r="O3" s="590"/>
    </row>
    <row r="4" spans="1:16" s="52" customFormat="1" ht="15" customHeight="1" thickBot="1">
      <c r="A4" s="48" t="s">
        <v>462</v>
      </c>
      <c r="C4" s="56"/>
      <c r="E4" s="56"/>
      <c r="F4" s="53"/>
      <c r="G4" s="53"/>
      <c r="L4" s="56"/>
      <c r="M4" s="56"/>
      <c r="O4" s="53" t="s">
        <v>463</v>
      </c>
      <c r="P4" s="53"/>
    </row>
    <row r="5" spans="1:16" s="59" customFormat="1" ht="30" customHeight="1">
      <c r="A5" s="534" t="s">
        <v>429</v>
      </c>
      <c r="B5" s="770" t="s">
        <v>267</v>
      </c>
      <c r="C5" s="771"/>
      <c r="D5" s="772" t="s">
        <v>464</v>
      </c>
      <c r="E5" s="771"/>
      <c r="F5" s="772" t="s">
        <v>465</v>
      </c>
      <c r="G5" s="773"/>
      <c r="H5" s="772" t="s">
        <v>466</v>
      </c>
      <c r="I5" s="773"/>
      <c r="J5" s="774" t="s">
        <v>467</v>
      </c>
      <c r="K5" s="775"/>
      <c r="L5" s="776" t="s">
        <v>468</v>
      </c>
      <c r="M5" s="775"/>
      <c r="N5" s="770" t="s">
        <v>461</v>
      </c>
      <c r="O5" s="773"/>
    </row>
    <row r="6" spans="1:16" s="59" customFormat="1" ht="18" customHeight="1">
      <c r="A6" s="522"/>
      <c r="B6" s="522" t="s">
        <v>18</v>
      </c>
      <c r="C6" s="562" t="s">
        <v>60</v>
      </c>
      <c r="D6" s="523" t="s">
        <v>18</v>
      </c>
      <c r="E6" s="562" t="s">
        <v>60</v>
      </c>
      <c r="F6" s="522" t="s">
        <v>18</v>
      </c>
      <c r="G6" s="524" t="s">
        <v>60</v>
      </c>
      <c r="H6" s="563" t="s">
        <v>18</v>
      </c>
      <c r="I6" s="563" t="s">
        <v>60</v>
      </c>
      <c r="J6" s="564" t="s">
        <v>18</v>
      </c>
      <c r="K6" s="565" t="s">
        <v>60</v>
      </c>
      <c r="L6" s="566" t="s">
        <v>18</v>
      </c>
      <c r="M6" s="565" t="s">
        <v>60</v>
      </c>
      <c r="N6" s="523" t="s">
        <v>18</v>
      </c>
      <c r="O6" s="567" t="s">
        <v>60</v>
      </c>
    </row>
    <row r="7" spans="1:16" s="59" customFormat="1" ht="18" customHeight="1">
      <c r="A7" s="527" t="s">
        <v>27</v>
      </c>
      <c r="B7" s="527" t="s">
        <v>20</v>
      </c>
      <c r="C7" s="568" t="s">
        <v>59</v>
      </c>
      <c r="D7" s="528" t="s">
        <v>20</v>
      </c>
      <c r="E7" s="568" t="s">
        <v>59</v>
      </c>
      <c r="F7" s="527" t="s">
        <v>20</v>
      </c>
      <c r="G7" s="529" t="s">
        <v>59</v>
      </c>
      <c r="H7" s="529" t="s">
        <v>20</v>
      </c>
      <c r="I7" s="529" t="s">
        <v>59</v>
      </c>
      <c r="J7" s="527" t="s">
        <v>20</v>
      </c>
      <c r="K7" s="568" t="s">
        <v>59</v>
      </c>
      <c r="L7" s="528" t="s">
        <v>20</v>
      </c>
      <c r="M7" s="568" t="s">
        <v>59</v>
      </c>
      <c r="N7" s="528" t="s">
        <v>20</v>
      </c>
      <c r="O7" s="569" t="s">
        <v>59</v>
      </c>
    </row>
    <row r="8" spans="1:16" s="37" customFormat="1" ht="20.100000000000001" customHeight="1">
      <c r="A8" s="588">
        <v>2016</v>
      </c>
      <c r="B8" s="575">
        <v>90</v>
      </c>
      <c r="C8" s="576">
        <f>SUM(E8,G8,I8,K8,M8,O8)</f>
        <v>198021</v>
      </c>
      <c r="D8" s="575">
        <v>53</v>
      </c>
      <c r="E8" s="575">
        <v>160310</v>
      </c>
      <c r="F8" s="575">
        <v>18</v>
      </c>
      <c r="G8" s="575">
        <v>6661</v>
      </c>
      <c r="H8" s="575">
        <v>0</v>
      </c>
      <c r="I8" s="575">
        <v>0</v>
      </c>
      <c r="J8" s="575">
        <v>20</v>
      </c>
      <c r="K8" s="577">
        <v>31050</v>
      </c>
      <c r="L8" s="575">
        <v>0</v>
      </c>
      <c r="M8" s="575">
        <v>0</v>
      </c>
      <c r="N8" s="575">
        <v>0</v>
      </c>
      <c r="O8" s="575">
        <v>0</v>
      </c>
    </row>
    <row r="9" spans="1:16" s="37" customFormat="1" ht="20.100000000000001" customHeight="1">
      <c r="A9" s="588">
        <v>2017</v>
      </c>
      <c r="B9" s="575">
        <v>97.6</v>
      </c>
      <c r="C9" s="576">
        <f>SUM(E9,G9,I9,K9,M9,O9)</f>
        <v>191294</v>
      </c>
      <c r="D9" s="575">
        <v>59.599999999999994</v>
      </c>
      <c r="E9" s="575">
        <v>180000</v>
      </c>
      <c r="F9" s="575">
        <v>10</v>
      </c>
      <c r="G9" s="575">
        <v>11294</v>
      </c>
      <c r="H9" s="575">
        <v>0</v>
      </c>
      <c r="I9" s="575">
        <v>0</v>
      </c>
      <c r="J9" s="575">
        <v>0</v>
      </c>
      <c r="K9" s="577">
        <v>0</v>
      </c>
      <c r="L9" s="575">
        <v>0</v>
      </c>
      <c r="M9" s="575">
        <v>0</v>
      </c>
      <c r="N9" s="575">
        <v>0</v>
      </c>
      <c r="O9" s="575">
        <v>0</v>
      </c>
    </row>
    <row r="10" spans="1:16" s="49" customFormat="1" ht="20.100000000000001" customHeight="1">
      <c r="A10" s="588">
        <v>2018</v>
      </c>
      <c r="B10" s="578">
        <v>85</v>
      </c>
      <c r="C10" s="576">
        <v>198330</v>
      </c>
      <c r="D10" s="575">
        <v>57</v>
      </c>
      <c r="E10" s="575">
        <v>168960</v>
      </c>
      <c r="F10" s="575">
        <v>25</v>
      </c>
      <c r="G10" s="575">
        <v>28250</v>
      </c>
      <c r="H10" s="575">
        <v>3</v>
      </c>
      <c r="I10" s="575">
        <v>1120</v>
      </c>
      <c r="J10" s="575">
        <v>0</v>
      </c>
      <c r="K10" s="577">
        <v>0</v>
      </c>
      <c r="L10" s="575">
        <v>0</v>
      </c>
      <c r="M10" s="575">
        <v>0</v>
      </c>
      <c r="N10" s="575">
        <v>0</v>
      </c>
      <c r="O10" s="575">
        <v>0</v>
      </c>
    </row>
    <row r="11" spans="1:16" s="49" customFormat="1" ht="20.100000000000001" customHeight="1">
      <c r="A11" s="588">
        <v>2019</v>
      </c>
      <c r="B11" s="579">
        <v>88.2</v>
      </c>
      <c r="C11" s="580">
        <v>207830</v>
      </c>
      <c r="D11" s="581">
        <v>60</v>
      </c>
      <c r="E11" s="581">
        <v>180000</v>
      </c>
      <c r="F11" s="581">
        <v>12.2</v>
      </c>
      <c r="G11" s="581">
        <v>18300</v>
      </c>
      <c r="H11" s="581">
        <v>0</v>
      </c>
      <c r="I11" s="581">
        <v>0</v>
      </c>
      <c r="J11" s="581">
        <v>16</v>
      </c>
      <c r="K11" s="582">
        <v>9530</v>
      </c>
      <c r="L11" s="581">
        <v>0</v>
      </c>
      <c r="M11" s="581">
        <v>0</v>
      </c>
      <c r="N11" s="581">
        <v>0</v>
      </c>
      <c r="O11" s="581">
        <v>0</v>
      </c>
    </row>
    <row r="12" spans="1:16" s="37" customFormat="1" ht="20.100000000000001" customHeight="1">
      <c r="A12" s="588">
        <v>2020</v>
      </c>
      <c r="B12" s="579">
        <v>80</v>
      </c>
      <c r="C12" s="580">
        <v>189488</v>
      </c>
      <c r="D12" s="581">
        <v>70</v>
      </c>
      <c r="E12" s="581">
        <v>177848</v>
      </c>
      <c r="F12" s="581">
        <v>5</v>
      </c>
      <c r="G12" s="581">
        <v>10900</v>
      </c>
      <c r="H12" s="581">
        <v>0</v>
      </c>
      <c r="I12" s="581">
        <v>0</v>
      </c>
      <c r="J12" s="581">
        <v>5</v>
      </c>
      <c r="K12" s="582">
        <v>740</v>
      </c>
      <c r="L12" s="581">
        <v>0</v>
      </c>
      <c r="M12" s="581">
        <v>0</v>
      </c>
      <c r="N12" s="581">
        <v>0</v>
      </c>
      <c r="O12" s="581">
        <v>0</v>
      </c>
    </row>
    <row r="13" spans="1:16" s="37" customFormat="1" ht="30" customHeight="1">
      <c r="A13" s="570">
        <v>2021</v>
      </c>
      <c r="B13" s="571">
        <v>85</v>
      </c>
      <c r="C13" s="572">
        <v>187889</v>
      </c>
      <c r="D13" s="573">
        <v>62.67</v>
      </c>
      <c r="E13" s="573">
        <v>165846</v>
      </c>
      <c r="F13" s="573">
        <v>4.8499999999999996</v>
      </c>
      <c r="G13" s="573">
        <v>7500</v>
      </c>
      <c r="H13" s="573">
        <v>0</v>
      </c>
      <c r="I13" s="573">
        <v>0</v>
      </c>
      <c r="J13" s="573">
        <v>17</v>
      </c>
      <c r="K13" s="574">
        <v>14543</v>
      </c>
      <c r="L13" s="573">
        <v>0</v>
      </c>
      <c r="M13" s="573">
        <v>0</v>
      </c>
      <c r="N13" s="573">
        <v>0</v>
      </c>
      <c r="O13" s="573">
        <v>0</v>
      </c>
    </row>
    <row r="14" spans="1:16" s="57" customFormat="1" ht="20.100000000000001" customHeight="1">
      <c r="A14" s="441" t="s">
        <v>386</v>
      </c>
      <c r="B14" s="583">
        <v>0</v>
      </c>
      <c r="C14" s="576">
        <v>0</v>
      </c>
      <c r="D14" s="576">
        <v>0</v>
      </c>
      <c r="E14" s="576">
        <v>0</v>
      </c>
      <c r="F14" s="576">
        <v>0</v>
      </c>
      <c r="G14" s="576">
        <v>0</v>
      </c>
      <c r="H14" s="576">
        <v>0</v>
      </c>
      <c r="I14" s="576">
        <v>0</v>
      </c>
      <c r="J14" s="576">
        <v>0</v>
      </c>
      <c r="K14" s="576">
        <v>0</v>
      </c>
      <c r="L14" s="576">
        <v>0</v>
      </c>
      <c r="M14" s="576">
        <v>0</v>
      </c>
      <c r="N14" s="576">
        <v>0</v>
      </c>
      <c r="O14" s="576">
        <v>0</v>
      </c>
    </row>
    <row r="15" spans="1:16" s="57" customFormat="1" ht="20.100000000000001" customHeight="1">
      <c r="A15" s="441" t="s">
        <v>387</v>
      </c>
      <c r="B15" s="583">
        <f t="shared" ref="B15:C26" si="0">D15+F15+H15+K15+M15+O15</f>
        <v>24.5</v>
      </c>
      <c r="C15" s="576">
        <f t="shared" si="0"/>
        <v>73500</v>
      </c>
      <c r="D15" s="820">
        <v>24.5</v>
      </c>
      <c r="E15" s="576">
        <v>73500</v>
      </c>
      <c r="F15" s="541">
        <v>0</v>
      </c>
      <c r="G15" s="541">
        <v>0</v>
      </c>
      <c r="H15" s="576">
        <v>0</v>
      </c>
      <c r="I15" s="576">
        <v>0</v>
      </c>
      <c r="J15" s="576">
        <v>0</v>
      </c>
      <c r="K15" s="576">
        <v>0</v>
      </c>
      <c r="L15" s="576">
        <v>0</v>
      </c>
      <c r="M15" s="576">
        <v>0</v>
      </c>
      <c r="N15" s="576">
        <v>0</v>
      </c>
      <c r="O15" s="576">
        <v>0</v>
      </c>
    </row>
    <row r="16" spans="1:16" s="57" customFormat="1" ht="20.100000000000001" customHeight="1">
      <c r="A16" s="441" t="s">
        <v>388</v>
      </c>
      <c r="B16" s="583">
        <v>0</v>
      </c>
      <c r="C16" s="576">
        <v>0</v>
      </c>
      <c r="D16" s="576">
        <v>0</v>
      </c>
      <c r="E16" s="576">
        <v>0</v>
      </c>
      <c r="F16" s="576">
        <v>0</v>
      </c>
      <c r="G16" s="576">
        <v>0</v>
      </c>
      <c r="H16" s="576">
        <v>0</v>
      </c>
      <c r="I16" s="576">
        <v>0</v>
      </c>
      <c r="J16" s="576">
        <v>0</v>
      </c>
      <c r="K16" s="576">
        <v>0</v>
      </c>
      <c r="L16" s="576">
        <v>0</v>
      </c>
      <c r="M16" s="576">
        <v>0</v>
      </c>
      <c r="N16" s="576">
        <v>0</v>
      </c>
      <c r="O16" s="576">
        <v>0</v>
      </c>
    </row>
    <row r="17" spans="1:17" s="57" customFormat="1" ht="20.100000000000001" customHeight="1">
      <c r="A17" s="441" t="s">
        <v>389</v>
      </c>
      <c r="B17" s="583">
        <v>0</v>
      </c>
      <c r="C17" s="576">
        <v>0</v>
      </c>
      <c r="D17" s="576">
        <v>0</v>
      </c>
      <c r="E17" s="576">
        <v>0</v>
      </c>
      <c r="F17" s="576">
        <v>0</v>
      </c>
      <c r="G17" s="576">
        <v>0</v>
      </c>
      <c r="H17" s="576">
        <v>0</v>
      </c>
      <c r="I17" s="576">
        <v>0</v>
      </c>
      <c r="J17" s="576">
        <v>0</v>
      </c>
      <c r="K17" s="576">
        <v>0</v>
      </c>
      <c r="L17" s="576">
        <v>0</v>
      </c>
      <c r="M17" s="576">
        <v>0</v>
      </c>
      <c r="N17" s="576">
        <v>0</v>
      </c>
      <c r="O17" s="576">
        <v>0</v>
      </c>
    </row>
    <row r="18" spans="1:17" s="57" customFormat="1" ht="20.100000000000001" customHeight="1">
      <c r="A18" s="441" t="s">
        <v>390</v>
      </c>
      <c r="B18" s="583">
        <v>0</v>
      </c>
      <c r="C18" s="576">
        <v>0</v>
      </c>
      <c r="D18" s="576">
        <v>0</v>
      </c>
      <c r="E18" s="576">
        <v>0</v>
      </c>
      <c r="F18" s="576">
        <v>0</v>
      </c>
      <c r="G18" s="576">
        <v>0</v>
      </c>
      <c r="H18" s="576">
        <v>0</v>
      </c>
      <c r="I18" s="576">
        <v>0</v>
      </c>
      <c r="J18" s="576">
        <v>0</v>
      </c>
      <c r="K18" s="576">
        <v>0</v>
      </c>
      <c r="L18" s="576">
        <v>0</v>
      </c>
      <c r="M18" s="576">
        <v>0</v>
      </c>
      <c r="N18" s="576">
        <v>0</v>
      </c>
      <c r="O18" s="576">
        <v>0</v>
      </c>
    </row>
    <row r="19" spans="1:17" s="57" customFormat="1" ht="20.100000000000001" customHeight="1">
      <c r="A19" s="441" t="s">
        <v>391</v>
      </c>
      <c r="B19" s="583">
        <v>0</v>
      </c>
      <c r="C19" s="576">
        <v>0</v>
      </c>
      <c r="D19" s="576">
        <v>0</v>
      </c>
      <c r="E19" s="576">
        <v>0</v>
      </c>
      <c r="F19" s="576">
        <v>0</v>
      </c>
      <c r="G19" s="576">
        <v>0</v>
      </c>
      <c r="H19" s="576">
        <v>0</v>
      </c>
      <c r="I19" s="576">
        <v>0</v>
      </c>
      <c r="J19" s="576">
        <v>0</v>
      </c>
      <c r="K19" s="576">
        <v>0</v>
      </c>
      <c r="L19" s="576">
        <v>0</v>
      </c>
      <c r="M19" s="576">
        <v>0</v>
      </c>
      <c r="N19" s="576">
        <v>0</v>
      </c>
      <c r="O19" s="576">
        <v>0</v>
      </c>
    </row>
    <row r="20" spans="1:17" s="57" customFormat="1" ht="20.100000000000001" customHeight="1">
      <c r="A20" s="441" t="s">
        <v>392</v>
      </c>
      <c r="B20" s="583">
        <f t="shared" si="0"/>
        <v>15.1</v>
      </c>
      <c r="C20" s="576">
        <f t="shared" si="0"/>
        <v>45300</v>
      </c>
      <c r="D20" s="820">
        <v>15.1</v>
      </c>
      <c r="E20" s="576">
        <v>45300</v>
      </c>
      <c r="F20" s="576">
        <v>0</v>
      </c>
      <c r="G20" s="576">
        <v>0</v>
      </c>
      <c r="H20" s="576">
        <v>0</v>
      </c>
      <c r="I20" s="576">
        <v>0</v>
      </c>
      <c r="J20" s="576">
        <v>0</v>
      </c>
      <c r="K20" s="576">
        <v>0</v>
      </c>
      <c r="L20" s="576">
        <v>0</v>
      </c>
      <c r="M20" s="576">
        <v>0</v>
      </c>
      <c r="N20" s="576">
        <v>0</v>
      </c>
      <c r="O20" s="576">
        <v>0</v>
      </c>
    </row>
    <row r="21" spans="1:17" s="57" customFormat="1" ht="20.100000000000001" customHeight="1">
      <c r="A21" s="441" t="s">
        <v>393</v>
      </c>
      <c r="B21" s="583">
        <f t="shared" si="0"/>
        <v>15.75</v>
      </c>
      <c r="C21" s="576">
        <f t="shared" si="0"/>
        <v>32850</v>
      </c>
      <c r="D21" s="820">
        <v>12.4</v>
      </c>
      <c r="E21" s="576">
        <v>27600</v>
      </c>
      <c r="F21" s="821">
        <v>3.35</v>
      </c>
      <c r="G21" s="541">
        <v>5250</v>
      </c>
      <c r="H21" s="576">
        <v>0</v>
      </c>
      <c r="I21" s="576">
        <v>0</v>
      </c>
      <c r="J21" s="576">
        <v>0</v>
      </c>
      <c r="K21" s="576">
        <v>0</v>
      </c>
      <c r="L21" s="576">
        <v>0</v>
      </c>
      <c r="M21" s="576">
        <v>0</v>
      </c>
      <c r="N21" s="576">
        <v>0</v>
      </c>
      <c r="O21" s="576">
        <v>0</v>
      </c>
    </row>
    <row r="22" spans="1:17" s="57" customFormat="1" ht="20.100000000000001" customHeight="1">
      <c r="A22" s="441" t="s">
        <v>394</v>
      </c>
      <c r="B22" s="583">
        <f t="shared" si="0"/>
        <v>0.23</v>
      </c>
      <c r="C22" s="576">
        <f t="shared" si="0"/>
        <v>690</v>
      </c>
      <c r="D22" s="820">
        <v>0.23</v>
      </c>
      <c r="E22" s="576">
        <v>690</v>
      </c>
      <c r="F22" s="576">
        <v>0</v>
      </c>
      <c r="G22" s="576">
        <v>0</v>
      </c>
      <c r="H22" s="576">
        <v>0</v>
      </c>
      <c r="I22" s="576">
        <v>0</v>
      </c>
      <c r="J22" s="576">
        <v>0</v>
      </c>
      <c r="K22" s="576">
        <v>0</v>
      </c>
      <c r="L22" s="576">
        <v>0</v>
      </c>
      <c r="M22" s="576">
        <v>0</v>
      </c>
      <c r="N22" s="576">
        <v>0</v>
      </c>
      <c r="O22" s="576">
        <v>0</v>
      </c>
      <c r="Q22" s="60"/>
    </row>
    <row r="23" spans="1:17" s="57" customFormat="1" ht="20.100000000000001" customHeight="1">
      <c r="A23" s="441" t="s">
        <v>395</v>
      </c>
      <c r="B23" s="583">
        <v>0</v>
      </c>
      <c r="C23" s="576">
        <v>0</v>
      </c>
      <c r="D23" s="576">
        <v>0</v>
      </c>
      <c r="E23" s="576">
        <v>0</v>
      </c>
      <c r="F23" s="576">
        <v>0</v>
      </c>
      <c r="G23" s="576">
        <v>0</v>
      </c>
      <c r="H23" s="576">
        <v>0</v>
      </c>
      <c r="I23" s="576">
        <v>0</v>
      </c>
      <c r="J23" s="576">
        <v>0</v>
      </c>
      <c r="K23" s="576">
        <v>0</v>
      </c>
      <c r="L23" s="576">
        <v>0</v>
      </c>
      <c r="M23" s="576">
        <v>0</v>
      </c>
      <c r="N23" s="576">
        <v>0</v>
      </c>
      <c r="O23" s="576">
        <v>0</v>
      </c>
    </row>
    <row r="24" spans="1:17" s="57" customFormat="1" ht="20.100000000000001" customHeight="1">
      <c r="A24" s="441" t="s">
        <v>396</v>
      </c>
      <c r="B24" s="583">
        <v>0</v>
      </c>
      <c r="C24" s="576">
        <v>0</v>
      </c>
      <c r="D24" s="576">
        <v>0</v>
      </c>
      <c r="E24" s="576">
        <v>0</v>
      </c>
      <c r="F24" s="576">
        <v>0</v>
      </c>
      <c r="G24" s="576">
        <v>0</v>
      </c>
      <c r="H24" s="576">
        <v>0</v>
      </c>
      <c r="I24" s="576">
        <v>0</v>
      </c>
      <c r="J24" s="576">
        <v>0</v>
      </c>
      <c r="K24" s="576">
        <v>0</v>
      </c>
      <c r="L24" s="576">
        <v>0</v>
      </c>
      <c r="M24" s="576">
        <v>0</v>
      </c>
      <c r="N24" s="576">
        <v>0</v>
      </c>
      <c r="O24" s="576">
        <v>0</v>
      </c>
    </row>
    <row r="25" spans="1:17" s="57" customFormat="1" ht="20.100000000000001" customHeight="1">
      <c r="A25" s="441" t="s">
        <v>397</v>
      </c>
      <c r="B25" s="583">
        <v>17</v>
      </c>
      <c r="C25" s="576">
        <v>14543</v>
      </c>
      <c r="D25" s="584"/>
      <c r="E25" s="576"/>
      <c r="F25" s="576"/>
      <c r="G25" s="576"/>
      <c r="H25" s="576">
        <v>0</v>
      </c>
      <c r="I25" s="576">
        <v>0</v>
      </c>
      <c r="J25" s="576">
        <v>17</v>
      </c>
      <c r="K25" s="576">
        <v>14543</v>
      </c>
      <c r="L25" s="576">
        <v>0</v>
      </c>
      <c r="M25" s="576">
        <v>0</v>
      </c>
      <c r="N25" s="576">
        <v>0</v>
      </c>
      <c r="O25" s="576">
        <v>0</v>
      </c>
    </row>
    <row r="26" spans="1:17" s="57" customFormat="1" ht="20.100000000000001" customHeight="1">
      <c r="A26" s="441" t="s">
        <v>398</v>
      </c>
      <c r="B26" s="583">
        <f t="shared" si="0"/>
        <v>11.94</v>
      </c>
      <c r="C26" s="576">
        <f t="shared" si="0"/>
        <v>21006</v>
      </c>
      <c r="D26" s="820">
        <v>10.44</v>
      </c>
      <c r="E26" s="576">
        <v>18756</v>
      </c>
      <c r="F26" s="822">
        <v>1.5</v>
      </c>
      <c r="G26" s="576">
        <v>2250</v>
      </c>
      <c r="H26" s="576">
        <v>0</v>
      </c>
      <c r="I26" s="576">
        <v>0</v>
      </c>
      <c r="J26" s="576">
        <v>0</v>
      </c>
      <c r="K26" s="576">
        <v>0</v>
      </c>
      <c r="L26" s="576">
        <v>0</v>
      </c>
      <c r="M26" s="576">
        <v>0</v>
      </c>
      <c r="N26" s="576">
        <v>0</v>
      </c>
      <c r="O26" s="576">
        <v>0</v>
      </c>
    </row>
    <row r="27" spans="1:17" s="57" customFormat="1" ht="20.100000000000001" customHeight="1">
      <c r="A27" s="441" t="s">
        <v>399</v>
      </c>
      <c r="B27" s="583">
        <v>0</v>
      </c>
      <c r="C27" s="576">
        <v>0</v>
      </c>
      <c r="D27" s="576">
        <v>0</v>
      </c>
      <c r="E27" s="576">
        <v>0</v>
      </c>
      <c r="F27" s="576">
        <v>0</v>
      </c>
      <c r="G27" s="576">
        <v>0</v>
      </c>
      <c r="H27" s="576">
        <v>0</v>
      </c>
      <c r="I27" s="576">
        <v>0</v>
      </c>
      <c r="J27" s="576">
        <v>0</v>
      </c>
      <c r="K27" s="576">
        <v>0</v>
      </c>
      <c r="L27" s="576">
        <v>0</v>
      </c>
      <c r="M27" s="576">
        <v>0</v>
      </c>
      <c r="N27" s="576">
        <v>0</v>
      </c>
      <c r="O27" s="576">
        <v>0</v>
      </c>
    </row>
    <row r="28" spans="1:17" s="57" customFormat="1" ht="20.100000000000001" customHeight="1">
      <c r="A28" s="441" t="s">
        <v>400</v>
      </c>
      <c r="B28" s="583">
        <v>0</v>
      </c>
      <c r="C28" s="576">
        <v>0</v>
      </c>
      <c r="D28" s="576">
        <v>0</v>
      </c>
      <c r="E28" s="576">
        <v>0</v>
      </c>
      <c r="F28" s="576">
        <v>0</v>
      </c>
      <c r="G28" s="576">
        <v>0</v>
      </c>
      <c r="H28" s="576">
        <v>0</v>
      </c>
      <c r="I28" s="576">
        <v>0</v>
      </c>
      <c r="J28" s="576">
        <v>0</v>
      </c>
      <c r="K28" s="576">
        <v>0</v>
      </c>
      <c r="L28" s="576">
        <v>0</v>
      </c>
      <c r="M28" s="576">
        <v>0</v>
      </c>
      <c r="N28" s="576">
        <v>0</v>
      </c>
      <c r="O28" s="576">
        <v>0</v>
      </c>
    </row>
    <row r="29" spans="1:17" s="57" customFormat="1" ht="20.100000000000001" customHeight="1">
      <c r="A29" s="441" t="s">
        <v>401</v>
      </c>
      <c r="B29" s="583">
        <v>0</v>
      </c>
      <c r="C29" s="576">
        <v>0</v>
      </c>
      <c r="D29" s="576">
        <v>0</v>
      </c>
      <c r="E29" s="576">
        <v>0</v>
      </c>
      <c r="F29" s="576">
        <v>0</v>
      </c>
      <c r="G29" s="576">
        <v>0</v>
      </c>
      <c r="H29" s="576">
        <v>0</v>
      </c>
      <c r="I29" s="576">
        <v>0</v>
      </c>
      <c r="J29" s="576">
        <v>0</v>
      </c>
      <c r="K29" s="576">
        <v>0</v>
      </c>
      <c r="L29" s="576">
        <v>0</v>
      </c>
      <c r="M29" s="576">
        <v>0</v>
      </c>
      <c r="N29" s="576">
        <v>0</v>
      </c>
      <c r="O29" s="576">
        <v>0</v>
      </c>
    </row>
    <row r="30" spans="1:17" s="57" customFormat="1" ht="20.100000000000001" customHeight="1">
      <c r="A30" s="441" t="s">
        <v>402</v>
      </c>
      <c r="B30" s="583">
        <v>0</v>
      </c>
      <c r="C30" s="576">
        <v>0</v>
      </c>
      <c r="D30" s="576">
        <v>0</v>
      </c>
      <c r="E30" s="576">
        <v>0</v>
      </c>
      <c r="F30" s="576">
        <v>0</v>
      </c>
      <c r="G30" s="576">
        <v>0</v>
      </c>
      <c r="H30" s="576">
        <v>0</v>
      </c>
      <c r="I30" s="576">
        <v>0</v>
      </c>
      <c r="J30" s="576">
        <v>0</v>
      </c>
      <c r="K30" s="576">
        <v>0</v>
      </c>
      <c r="L30" s="576">
        <v>0</v>
      </c>
      <c r="M30" s="576">
        <v>0</v>
      </c>
      <c r="N30" s="576">
        <v>0</v>
      </c>
      <c r="O30" s="576">
        <v>0</v>
      </c>
    </row>
    <row r="31" spans="1:17" s="57" customFormat="1" ht="20.100000000000001" customHeight="1">
      <c r="A31" s="441" t="s">
        <v>403</v>
      </c>
      <c r="B31" s="583">
        <v>0</v>
      </c>
      <c r="C31" s="576">
        <v>0</v>
      </c>
      <c r="D31" s="576">
        <v>0</v>
      </c>
      <c r="E31" s="576">
        <v>0</v>
      </c>
      <c r="F31" s="576">
        <v>0</v>
      </c>
      <c r="G31" s="576">
        <v>0</v>
      </c>
      <c r="H31" s="576">
        <v>0</v>
      </c>
      <c r="I31" s="576">
        <v>0</v>
      </c>
      <c r="J31" s="576">
        <v>0</v>
      </c>
      <c r="K31" s="576">
        <v>0</v>
      </c>
      <c r="L31" s="576">
        <v>0</v>
      </c>
      <c r="M31" s="576">
        <v>0</v>
      </c>
      <c r="N31" s="576">
        <v>0</v>
      </c>
      <c r="O31" s="576">
        <v>0</v>
      </c>
    </row>
    <row r="32" spans="1:17" s="57" customFormat="1" ht="20.100000000000001" customHeight="1">
      <c r="A32" s="441" t="s">
        <v>404</v>
      </c>
      <c r="B32" s="583">
        <v>0</v>
      </c>
      <c r="C32" s="576">
        <v>0</v>
      </c>
      <c r="D32" s="576">
        <v>0</v>
      </c>
      <c r="E32" s="576">
        <v>0</v>
      </c>
      <c r="F32" s="576">
        <v>0</v>
      </c>
      <c r="G32" s="576">
        <v>0</v>
      </c>
      <c r="H32" s="576">
        <v>0</v>
      </c>
      <c r="I32" s="576">
        <v>0</v>
      </c>
      <c r="J32" s="576">
        <v>0</v>
      </c>
      <c r="K32" s="576">
        <v>0</v>
      </c>
      <c r="L32" s="576">
        <v>0</v>
      </c>
      <c r="M32" s="576">
        <v>0</v>
      </c>
      <c r="N32" s="576">
        <v>0</v>
      </c>
      <c r="O32" s="576">
        <v>0</v>
      </c>
    </row>
    <row r="33" spans="1:18" s="57" customFormat="1" ht="20.100000000000001" customHeight="1">
      <c r="A33" s="442" t="s">
        <v>405</v>
      </c>
      <c r="B33" s="585">
        <v>0</v>
      </c>
      <c r="C33" s="586">
        <v>0</v>
      </c>
      <c r="D33" s="586">
        <v>0</v>
      </c>
      <c r="E33" s="586">
        <v>0</v>
      </c>
      <c r="F33" s="586">
        <v>0</v>
      </c>
      <c r="G33" s="586">
        <v>0</v>
      </c>
      <c r="H33" s="586">
        <v>0</v>
      </c>
      <c r="I33" s="586">
        <v>0</v>
      </c>
      <c r="J33" s="586">
        <v>0</v>
      </c>
      <c r="K33" s="586">
        <v>0</v>
      </c>
      <c r="L33" s="586">
        <v>0</v>
      </c>
      <c r="M33" s="586">
        <v>0</v>
      </c>
      <c r="N33" s="586">
        <v>0</v>
      </c>
      <c r="O33" s="586">
        <v>0</v>
      </c>
    </row>
    <row r="34" spans="1:18" s="514" customFormat="1" ht="15" customHeight="1">
      <c r="A34" s="549" t="s">
        <v>556</v>
      </c>
      <c r="C34" s="587"/>
      <c r="E34" s="587"/>
      <c r="H34" s="764" t="s">
        <v>554</v>
      </c>
      <c r="I34" s="764"/>
      <c r="J34" s="764"/>
      <c r="K34" s="764"/>
      <c r="L34" s="764"/>
      <c r="M34" s="764"/>
      <c r="N34" s="764"/>
      <c r="O34" s="764"/>
      <c r="R34" s="550"/>
    </row>
    <row r="35" spans="1:18" s="57" customFormat="1">
      <c r="C35" s="61"/>
      <c r="E35" s="61"/>
      <c r="L35" s="61"/>
      <c r="M35" s="61"/>
      <c r="O35" s="592"/>
    </row>
  </sheetData>
  <mergeCells count="11">
    <mergeCell ref="A1:B1"/>
    <mergeCell ref="A2:G2"/>
    <mergeCell ref="H2:O2"/>
    <mergeCell ref="H34:O34"/>
    <mergeCell ref="B5:C5"/>
    <mergeCell ref="D5:E5"/>
    <mergeCell ref="F5:G5"/>
    <mergeCell ref="H5:I5"/>
    <mergeCell ref="J5:K5"/>
    <mergeCell ref="L5:M5"/>
    <mergeCell ref="N5:O5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3" fitToHeight="0" orientation="portrait" r:id="rId1"/>
  <headerFooter alignWithMargins="0"/>
  <colBreaks count="2" manualBreakCount="2">
    <brk id="7" max="33" man="1"/>
    <brk id="15" min="1" max="3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zoomScaleNormal="85" zoomScaleSheetLayoutView="100" workbookViewId="0">
      <selection activeCell="Q11" sqref="Q11"/>
    </sheetView>
  </sheetViews>
  <sheetFormatPr defaultRowHeight="12"/>
  <cols>
    <col min="1" max="3" width="10.7109375" style="43" customWidth="1"/>
    <col min="4" max="4" width="20.7109375" style="43" customWidth="1"/>
    <col min="5" max="7" width="15.7109375" style="43" customWidth="1"/>
    <col min="8" max="9" width="10.7109375" style="43" customWidth="1"/>
    <col min="10" max="10" width="15.7109375" style="43" customWidth="1"/>
    <col min="11" max="12" width="10.7109375" style="43" customWidth="1"/>
    <col min="13" max="13" width="15.7109375" style="43" customWidth="1"/>
    <col min="14" max="14" width="7" style="43" customWidth="1"/>
    <col min="15" max="15" width="7.28515625" style="43" customWidth="1"/>
    <col min="16" max="16" width="10.7109375" style="43" customWidth="1"/>
    <col min="17" max="251" width="9.140625" style="43"/>
    <col min="252" max="254" width="8.7109375" style="43" customWidth="1"/>
    <col min="255" max="255" width="15.28515625" style="43" bestFit="1" customWidth="1"/>
    <col min="256" max="257" width="8.7109375" style="43" customWidth="1"/>
    <col min="258" max="258" width="10.7109375" style="43" customWidth="1"/>
    <col min="259" max="260" width="8.7109375" style="43" customWidth="1"/>
    <col min="261" max="261" width="10.7109375" style="43" customWidth="1"/>
    <col min="262" max="262" width="2.7109375" style="43" customWidth="1"/>
    <col min="263" max="263" width="8.7109375" style="43" customWidth="1"/>
    <col min="264" max="264" width="9.5703125" style="43" customWidth="1"/>
    <col min="265" max="265" width="13" style="43" bestFit="1" customWidth="1"/>
    <col min="266" max="266" width="7.85546875" style="43" customWidth="1"/>
    <col min="267" max="267" width="8.28515625" style="43" customWidth="1"/>
    <col min="268" max="268" width="10.7109375" style="43" customWidth="1"/>
    <col min="269" max="269" width="7" style="43" customWidth="1"/>
    <col min="270" max="270" width="7.28515625" style="43" customWidth="1"/>
    <col min="271" max="271" width="10.7109375" style="43" customWidth="1"/>
    <col min="272" max="272" width="17.85546875" style="43" customWidth="1"/>
    <col min="273" max="507" width="9.140625" style="43"/>
    <col min="508" max="510" width="8.7109375" style="43" customWidth="1"/>
    <col min="511" max="511" width="15.28515625" style="43" bestFit="1" customWidth="1"/>
    <col min="512" max="513" width="8.7109375" style="43" customWidth="1"/>
    <col min="514" max="514" width="10.7109375" style="43" customWidth="1"/>
    <col min="515" max="516" width="8.7109375" style="43" customWidth="1"/>
    <col min="517" max="517" width="10.7109375" style="43" customWidth="1"/>
    <col min="518" max="518" width="2.7109375" style="43" customWidth="1"/>
    <col min="519" max="519" width="8.7109375" style="43" customWidth="1"/>
    <col min="520" max="520" width="9.5703125" style="43" customWidth="1"/>
    <col min="521" max="521" width="13" style="43" bestFit="1" customWidth="1"/>
    <col min="522" max="522" width="7.85546875" style="43" customWidth="1"/>
    <col min="523" max="523" width="8.28515625" style="43" customWidth="1"/>
    <col min="524" max="524" width="10.7109375" style="43" customWidth="1"/>
    <col min="525" max="525" width="7" style="43" customWidth="1"/>
    <col min="526" max="526" width="7.28515625" style="43" customWidth="1"/>
    <col min="527" max="527" width="10.7109375" style="43" customWidth="1"/>
    <col min="528" max="528" width="17.85546875" style="43" customWidth="1"/>
    <col min="529" max="763" width="9.140625" style="43"/>
    <col min="764" max="766" width="8.7109375" style="43" customWidth="1"/>
    <col min="767" max="767" width="15.28515625" style="43" bestFit="1" customWidth="1"/>
    <col min="768" max="769" width="8.7109375" style="43" customWidth="1"/>
    <col min="770" max="770" width="10.7109375" style="43" customWidth="1"/>
    <col min="771" max="772" width="8.7109375" style="43" customWidth="1"/>
    <col min="773" max="773" width="10.7109375" style="43" customWidth="1"/>
    <col min="774" max="774" width="2.7109375" style="43" customWidth="1"/>
    <col min="775" max="775" width="8.7109375" style="43" customWidth="1"/>
    <col min="776" max="776" width="9.5703125" style="43" customWidth="1"/>
    <col min="777" max="777" width="13" style="43" bestFit="1" customWidth="1"/>
    <col min="778" max="778" width="7.85546875" style="43" customWidth="1"/>
    <col min="779" max="779" width="8.28515625" style="43" customWidth="1"/>
    <col min="780" max="780" width="10.7109375" style="43" customWidth="1"/>
    <col min="781" max="781" width="7" style="43" customWidth="1"/>
    <col min="782" max="782" width="7.28515625" style="43" customWidth="1"/>
    <col min="783" max="783" width="10.7109375" style="43" customWidth="1"/>
    <col min="784" max="784" width="17.85546875" style="43" customWidth="1"/>
    <col min="785" max="1019" width="9.140625" style="43"/>
    <col min="1020" max="1022" width="8.7109375" style="43" customWidth="1"/>
    <col min="1023" max="1023" width="15.28515625" style="43" bestFit="1" customWidth="1"/>
    <col min="1024" max="1025" width="8.7109375" style="43" customWidth="1"/>
    <col min="1026" max="1026" width="10.7109375" style="43" customWidth="1"/>
    <col min="1027" max="1028" width="8.7109375" style="43" customWidth="1"/>
    <col min="1029" max="1029" width="10.7109375" style="43" customWidth="1"/>
    <col min="1030" max="1030" width="2.7109375" style="43" customWidth="1"/>
    <col min="1031" max="1031" width="8.7109375" style="43" customWidth="1"/>
    <col min="1032" max="1032" width="9.5703125" style="43" customWidth="1"/>
    <col min="1033" max="1033" width="13" style="43" bestFit="1" customWidth="1"/>
    <col min="1034" max="1034" width="7.85546875" style="43" customWidth="1"/>
    <col min="1035" max="1035" width="8.28515625" style="43" customWidth="1"/>
    <col min="1036" max="1036" width="10.7109375" style="43" customWidth="1"/>
    <col min="1037" max="1037" width="7" style="43" customWidth="1"/>
    <col min="1038" max="1038" width="7.28515625" style="43" customWidth="1"/>
    <col min="1039" max="1039" width="10.7109375" style="43" customWidth="1"/>
    <col min="1040" max="1040" width="17.85546875" style="43" customWidth="1"/>
    <col min="1041" max="1275" width="9.140625" style="43"/>
    <col min="1276" max="1278" width="8.7109375" style="43" customWidth="1"/>
    <col min="1279" max="1279" width="15.28515625" style="43" bestFit="1" customWidth="1"/>
    <col min="1280" max="1281" width="8.7109375" style="43" customWidth="1"/>
    <col min="1282" max="1282" width="10.7109375" style="43" customWidth="1"/>
    <col min="1283" max="1284" width="8.7109375" style="43" customWidth="1"/>
    <col min="1285" max="1285" width="10.7109375" style="43" customWidth="1"/>
    <col min="1286" max="1286" width="2.7109375" style="43" customWidth="1"/>
    <col min="1287" max="1287" width="8.7109375" style="43" customWidth="1"/>
    <col min="1288" max="1288" width="9.5703125" style="43" customWidth="1"/>
    <col min="1289" max="1289" width="13" style="43" bestFit="1" customWidth="1"/>
    <col min="1290" max="1290" width="7.85546875" style="43" customWidth="1"/>
    <col min="1291" max="1291" width="8.28515625" style="43" customWidth="1"/>
    <col min="1292" max="1292" width="10.7109375" style="43" customWidth="1"/>
    <col min="1293" max="1293" width="7" style="43" customWidth="1"/>
    <col min="1294" max="1294" width="7.28515625" style="43" customWidth="1"/>
    <col min="1295" max="1295" width="10.7109375" style="43" customWidth="1"/>
    <col min="1296" max="1296" width="17.85546875" style="43" customWidth="1"/>
    <col min="1297" max="1531" width="9.140625" style="43"/>
    <col min="1532" max="1534" width="8.7109375" style="43" customWidth="1"/>
    <col min="1535" max="1535" width="15.28515625" style="43" bestFit="1" customWidth="1"/>
    <col min="1536" max="1537" width="8.7109375" style="43" customWidth="1"/>
    <col min="1538" max="1538" width="10.7109375" style="43" customWidth="1"/>
    <col min="1539" max="1540" width="8.7109375" style="43" customWidth="1"/>
    <col min="1541" max="1541" width="10.7109375" style="43" customWidth="1"/>
    <col min="1542" max="1542" width="2.7109375" style="43" customWidth="1"/>
    <col min="1543" max="1543" width="8.7109375" style="43" customWidth="1"/>
    <col min="1544" max="1544" width="9.5703125" style="43" customWidth="1"/>
    <col min="1545" max="1545" width="13" style="43" bestFit="1" customWidth="1"/>
    <col min="1546" max="1546" width="7.85546875" style="43" customWidth="1"/>
    <col min="1547" max="1547" width="8.28515625" style="43" customWidth="1"/>
    <col min="1548" max="1548" width="10.7109375" style="43" customWidth="1"/>
    <col min="1549" max="1549" width="7" style="43" customWidth="1"/>
    <col min="1550" max="1550" width="7.28515625" style="43" customWidth="1"/>
    <col min="1551" max="1551" width="10.7109375" style="43" customWidth="1"/>
    <col min="1552" max="1552" width="17.85546875" style="43" customWidth="1"/>
    <col min="1553" max="1787" width="9.140625" style="43"/>
    <col min="1788" max="1790" width="8.7109375" style="43" customWidth="1"/>
    <col min="1791" max="1791" width="15.28515625" style="43" bestFit="1" customWidth="1"/>
    <col min="1792" max="1793" width="8.7109375" style="43" customWidth="1"/>
    <col min="1794" max="1794" width="10.7109375" style="43" customWidth="1"/>
    <col min="1795" max="1796" width="8.7109375" style="43" customWidth="1"/>
    <col min="1797" max="1797" width="10.7109375" style="43" customWidth="1"/>
    <col min="1798" max="1798" width="2.7109375" style="43" customWidth="1"/>
    <col min="1799" max="1799" width="8.7109375" style="43" customWidth="1"/>
    <col min="1800" max="1800" width="9.5703125" style="43" customWidth="1"/>
    <col min="1801" max="1801" width="13" style="43" bestFit="1" customWidth="1"/>
    <col min="1802" max="1802" width="7.85546875" style="43" customWidth="1"/>
    <col min="1803" max="1803" width="8.28515625" style="43" customWidth="1"/>
    <col min="1804" max="1804" width="10.7109375" style="43" customWidth="1"/>
    <col min="1805" max="1805" width="7" style="43" customWidth="1"/>
    <col min="1806" max="1806" width="7.28515625" style="43" customWidth="1"/>
    <col min="1807" max="1807" width="10.7109375" style="43" customWidth="1"/>
    <col min="1808" max="1808" width="17.85546875" style="43" customWidth="1"/>
    <col min="1809" max="2043" width="9.140625" style="43"/>
    <col min="2044" max="2046" width="8.7109375" style="43" customWidth="1"/>
    <col min="2047" max="2047" width="15.28515625" style="43" bestFit="1" customWidth="1"/>
    <col min="2048" max="2049" width="8.7109375" style="43" customWidth="1"/>
    <col min="2050" max="2050" width="10.7109375" style="43" customWidth="1"/>
    <col min="2051" max="2052" width="8.7109375" style="43" customWidth="1"/>
    <col min="2053" max="2053" width="10.7109375" style="43" customWidth="1"/>
    <col min="2054" max="2054" width="2.7109375" style="43" customWidth="1"/>
    <col min="2055" max="2055" width="8.7109375" style="43" customWidth="1"/>
    <col min="2056" max="2056" width="9.5703125" style="43" customWidth="1"/>
    <col min="2057" max="2057" width="13" style="43" bestFit="1" customWidth="1"/>
    <col min="2058" max="2058" width="7.85546875" style="43" customWidth="1"/>
    <col min="2059" max="2059" width="8.28515625" style="43" customWidth="1"/>
    <col min="2060" max="2060" width="10.7109375" style="43" customWidth="1"/>
    <col min="2061" max="2061" width="7" style="43" customWidth="1"/>
    <col min="2062" max="2062" width="7.28515625" style="43" customWidth="1"/>
    <col min="2063" max="2063" width="10.7109375" style="43" customWidth="1"/>
    <col min="2064" max="2064" width="17.85546875" style="43" customWidth="1"/>
    <col min="2065" max="2299" width="9.140625" style="43"/>
    <col min="2300" max="2302" width="8.7109375" style="43" customWidth="1"/>
    <col min="2303" max="2303" width="15.28515625" style="43" bestFit="1" customWidth="1"/>
    <col min="2304" max="2305" width="8.7109375" style="43" customWidth="1"/>
    <col min="2306" max="2306" width="10.7109375" style="43" customWidth="1"/>
    <col min="2307" max="2308" width="8.7109375" style="43" customWidth="1"/>
    <col min="2309" max="2309" width="10.7109375" style="43" customWidth="1"/>
    <col min="2310" max="2310" width="2.7109375" style="43" customWidth="1"/>
    <col min="2311" max="2311" width="8.7109375" style="43" customWidth="1"/>
    <col min="2312" max="2312" width="9.5703125" style="43" customWidth="1"/>
    <col min="2313" max="2313" width="13" style="43" bestFit="1" customWidth="1"/>
    <col min="2314" max="2314" width="7.85546875" style="43" customWidth="1"/>
    <col min="2315" max="2315" width="8.28515625" style="43" customWidth="1"/>
    <col min="2316" max="2316" width="10.7109375" style="43" customWidth="1"/>
    <col min="2317" max="2317" width="7" style="43" customWidth="1"/>
    <col min="2318" max="2318" width="7.28515625" style="43" customWidth="1"/>
    <col min="2319" max="2319" width="10.7109375" style="43" customWidth="1"/>
    <col min="2320" max="2320" width="17.85546875" style="43" customWidth="1"/>
    <col min="2321" max="2555" width="9.140625" style="43"/>
    <col min="2556" max="2558" width="8.7109375" style="43" customWidth="1"/>
    <col min="2559" max="2559" width="15.28515625" style="43" bestFit="1" customWidth="1"/>
    <col min="2560" max="2561" width="8.7109375" style="43" customWidth="1"/>
    <col min="2562" max="2562" width="10.7109375" style="43" customWidth="1"/>
    <col min="2563" max="2564" width="8.7109375" style="43" customWidth="1"/>
    <col min="2565" max="2565" width="10.7109375" style="43" customWidth="1"/>
    <col min="2566" max="2566" width="2.7109375" style="43" customWidth="1"/>
    <col min="2567" max="2567" width="8.7109375" style="43" customWidth="1"/>
    <col min="2568" max="2568" width="9.5703125" style="43" customWidth="1"/>
    <col min="2569" max="2569" width="13" style="43" bestFit="1" customWidth="1"/>
    <col min="2570" max="2570" width="7.85546875" style="43" customWidth="1"/>
    <col min="2571" max="2571" width="8.28515625" style="43" customWidth="1"/>
    <col min="2572" max="2572" width="10.7109375" style="43" customWidth="1"/>
    <col min="2573" max="2573" width="7" style="43" customWidth="1"/>
    <col min="2574" max="2574" width="7.28515625" style="43" customWidth="1"/>
    <col min="2575" max="2575" width="10.7109375" style="43" customWidth="1"/>
    <col min="2576" max="2576" width="17.85546875" style="43" customWidth="1"/>
    <col min="2577" max="2811" width="9.140625" style="43"/>
    <col min="2812" max="2814" width="8.7109375" style="43" customWidth="1"/>
    <col min="2815" max="2815" width="15.28515625" style="43" bestFit="1" customWidth="1"/>
    <col min="2816" max="2817" width="8.7109375" style="43" customWidth="1"/>
    <col min="2818" max="2818" width="10.7109375" style="43" customWidth="1"/>
    <col min="2819" max="2820" width="8.7109375" style="43" customWidth="1"/>
    <col min="2821" max="2821" width="10.7109375" style="43" customWidth="1"/>
    <col min="2822" max="2822" width="2.7109375" style="43" customWidth="1"/>
    <col min="2823" max="2823" width="8.7109375" style="43" customWidth="1"/>
    <col min="2824" max="2824" width="9.5703125" style="43" customWidth="1"/>
    <col min="2825" max="2825" width="13" style="43" bestFit="1" customWidth="1"/>
    <col min="2826" max="2826" width="7.85546875" style="43" customWidth="1"/>
    <col min="2827" max="2827" width="8.28515625" style="43" customWidth="1"/>
    <col min="2828" max="2828" width="10.7109375" style="43" customWidth="1"/>
    <col min="2829" max="2829" width="7" style="43" customWidth="1"/>
    <col min="2830" max="2830" width="7.28515625" style="43" customWidth="1"/>
    <col min="2831" max="2831" width="10.7109375" style="43" customWidth="1"/>
    <col min="2832" max="2832" width="17.85546875" style="43" customWidth="1"/>
    <col min="2833" max="3067" width="9.140625" style="43"/>
    <col min="3068" max="3070" width="8.7109375" style="43" customWidth="1"/>
    <col min="3071" max="3071" width="15.28515625" style="43" bestFit="1" customWidth="1"/>
    <col min="3072" max="3073" width="8.7109375" style="43" customWidth="1"/>
    <col min="3074" max="3074" width="10.7109375" style="43" customWidth="1"/>
    <col min="3075" max="3076" width="8.7109375" style="43" customWidth="1"/>
    <col min="3077" max="3077" width="10.7109375" style="43" customWidth="1"/>
    <col min="3078" max="3078" width="2.7109375" style="43" customWidth="1"/>
    <col min="3079" max="3079" width="8.7109375" style="43" customWidth="1"/>
    <col min="3080" max="3080" width="9.5703125" style="43" customWidth="1"/>
    <col min="3081" max="3081" width="13" style="43" bestFit="1" customWidth="1"/>
    <col min="3082" max="3082" width="7.85546875" style="43" customWidth="1"/>
    <col min="3083" max="3083" width="8.28515625" style="43" customWidth="1"/>
    <col min="3084" max="3084" width="10.7109375" style="43" customWidth="1"/>
    <col min="3085" max="3085" width="7" style="43" customWidth="1"/>
    <col min="3086" max="3086" width="7.28515625" style="43" customWidth="1"/>
    <col min="3087" max="3087" width="10.7109375" style="43" customWidth="1"/>
    <col min="3088" max="3088" width="17.85546875" style="43" customWidth="1"/>
    <col min="3089" max="3323" width="9.140625" style="43"/>
    <col min="3324" max="3326" width="8.7109375" style="43" customWidth="1"/>
    <col min="3327" max="3327" width="15.28515625" style="43" bestFit="1" customWidth="1"/>
    <col min="3328" max="3329" width="8.7109375" style="43" customWidth="1"/>
    <col min="3330" max="3330" width="10.7109375" style="43" customWidth="1"/>
    <col min="3331" max="3332" width="8.7109375" style="43" customWidth="1"/>
    <col min="3333" max="3333" width="10.7109375" style="43" customWidth="1"/>
    <col min="3334" max="3334" width="2.7109375" style="43" customWidth="1"/>
    <col min="3335" max="3335" width="8.7109375" style="43" customWidth="1"/>
    <col min="3336" max="3336" width="9.5703125" style="43" customWidth="1"/>
    <col min="3337" max="3337" width="13" style="43" bestFit="1" customWidth="1"/>
    <col min="3338" max="3338" width="7.85546875" style="43" customWidth="1"/>
    <col min="3339" max="3339" width="8.28515625" style="43" customWidth="1"/>
    <col min="3340" max="3340" width="10.7109375" style="43" customWidth="1"/>
    <col min="3341" max="3341" width="7" style="43" customWidth="1"/>
    <col min="3342" max="3342" width="7.28515625" style="43" customWidth="1"/>
    <col min="3343" max="3343" width="10.7109375" style="43" customWidth="1"/>
    <col min="3344" max="3344" width="17.85546875" style="43" customWidth="1"/>
    <col min="3345" max="3579" width="9.140625" style="43"/>
    <col min="3580" max="3582" width="8.7109375" style="43" customWidth="1"/>
    <col min="3583" max="3583" width="15.28515625" style="43" bestFit="1" customWidth="1"/>
    <col min="3584" max="3585" width="8.7109375" style="43" customWidth="1"/>
    <col min="3586" max="3586" width="10.7109375" style="43" customWidth="1"/>
    <col min="3587" max="3588" width="8.7109375" style="43" customWidth="1"/>
    <col min="3589" max="3589" width="10.7109375" style="43" customWidth="1"/>
    <col min="3590" max="3590" width="2.7109375" style="43" customWidth="1"/>
    <col min="3591" max="3591" width="8.7109375" style="43" customWidth="1"/>
    <col min="3592" max="3592" width="9.5703125" style="43" customWidth="1"/>
    <col min="3593" max="3593" width="13" style="43" bestFit="1" customWidth="1"/>
    <col min="3594" max="3594" width="7.85546875" style="43" customWidth="1"/>
    <col min="3595" max="3595" width="8.28515625" style="43" customWidth="1"/>
    <col min="3596" max="3596" width="10.7109375" style="43" customWidth="1"/>
    <col min="3597" max="3597" width="7" style="43" customWidth="1"/>
    <col min="3598" max="3598" width="7.28515625" style="43" customWidth="1"/>
    <col min="3599" max="3599" width="10.7109375" style="43" customWidth="1"/>
    <col min="3600" max="3600" width="17.85546875" style="43" customWidth="1"/>
    <col min="3601" max="3835" width="9.140625" style="43"/>
    <col min="3836" max="3838" width="8.7109375" style="43" customWidth="1"/>
    <col min="3839" max="3839" width="15.28515625" style="43" bestFit="1" customWidth="1"/>
    <col min="3840" max="3841" width="8.7109375" style="43" customWidth="1"/>
    <col min="3842" max="3842" width="10.7109375" style="43" customWidth="1"/>
    <col min="3843" max="3844" width="8.7109375" style="43" customWidth="1"/>
    <col min="3845" max="3845" width="10.7109375" style="43" customWidth="1"/>
    <col min="3846" max="3846" width="2.7109375" style="43" customWidth="1"/>
    <col min="3847" max="3847" width="8.7109375" style="43" customWidth="1"/>
    <col min="3848" max="3848" width="9.5703125" style="43" customWidth="1"/>
    <col min="3849" max="3849" width="13" style="43" bestFit="1" customWidth="1"/>
    <col min="3850" max="3850" width="7.85546875" style="43" customWidth="1"/>
    <col min="3851" max="3851" width="8.28515625" style="43" customWidth="1"/>
    <col min="3852" max="3852" width="10.7109375" style="43" customWidth="1"/>
    <col min="3853" max="3853" width="7" style="43" customWidth="1"/>
    <col min="3854" max="3854" width="7.28515625" style="43" customWidth="1"/>
    <col min="3855" max="3855" width="10.7109375" style="43" customWidth="1"/>
    <col min="3856" max="3856" width="17.85546875" style="43" customWidth="1"/>
    <col min="3857" max="4091" width="9.140625" style="43"/>
    <col min="4092" max="4094" width="8.7109375" style="43" customWidth="1"/>
    <col min="4095" max="4095" width="15.28515625" style="43" bestFit="1" customWidth="1"/>
    <col min="4096" max="4097" width="8.7109375" style="43" customWidth="1"/>
    <col min="4098" max="4098" width="10.7109375" style="43" customWidth="1"/>
    <col min="4099" max="4100" width="8.7109375" style="43" customWidth="1"/>
    <col min="4101" max="4101" width="10.7109375" style="43" customWidth="1"/>
    <col min="4102" max="4102" width="2.7109375" style="43" customWidth="1"/>
    <col min="4103" max="4103" width="8.7109375" style="43" customWidth="1"/>
    <col min="4104" max="4104" width="9.5703125" style="43" customWidth="1"/>
    <col min="4105" max="4105" width="13" style="43" bestFit="1" customWidth="1"/>
    <col min="4106" max="4106" width="7.85546875" style="43" customWidth="1"/>
    <col min="4107" max="4107" width="8.28515625" style="43" customWidth="1"/>
    <col min="4108" max="4108" width="10.7109375" style="43" customWidth="1"/>
    <col min="4109" max="4109" width="7" style="43" customWidth="1"/>
    <col min="4110" max="4110" width="7.28515625" style="43" customWidth="1"/>
    <col min="4111" max="4111" width="10.7109375" style="43" customWidth="1"/>
    <col min="4112" max="4112" width="17.85546875" style="43" customWidth="1"/>
    <col min="4113" max="4347" width="9.140625" style="43"/>
    <col min="4348" max="4350" width="8.7109375" style="43" customWidth="1"/>
    <col min="4351" max="4351" width="15.28515625" style="43" bestFit="1" customWidth="1"/>
    <col min="4352" max="4353" width="8.7109375" style="43" customWidth="1"/>
    <col min="4354" max="4354" width="10.7109375" style="43" customWidth="1"/>
    <col min="4355" max="4356" width="8.7109375" style="43" customWidth="1"/>
    <col min="4357" max="4357" width="10.7109375" style="43" customWidth="1"/>
    <col min="4358" max="4358" width="2.7109375" style="43" customWidth="1"/>
    <col min="4359" max="4359" width="8.7109375" style="43" customWidth="1"/>
    <col min="4360" max="4360" width="9.5703125" style="43" customWidth="1"/>
    <col min="4361" max="4361" width="13" style="43" bestFit="1" customWidth="1"/>
    <col min="4362" max="4362" width="7.85546875" style="43" customWidth="1"/>
    <col min="4363" max="4363" width="8.28515625" style="43" customWidth="1"/>
    <col min="4364" max="4364" width="10.7109375" style="43" customWidth="1"/>
    <col min="4365" max="4365" width="7" style="43" customWidth="1"/>
    <col min="4366" max="4366" width="7.28515625" style="43" customWidth="1"/>
    <col min="4367" max="4367" width="10.7109375" style="43" customWidth="1"/>
    <col min="4368" max="4368" width="17.85546875" style="43" customWidth="1"/>
    <col min="4369" max="4603" width="9.140625" style="43"/>
    <col min="4604" max="4606" width="8.7109375" style="43" customWidth="1"/>
    <col min="4607" max="4607" width="15.28515625" style="43" bestFit="1" customWidth="1"/>
    <col min="4608" max="4609" width="8.7109375" style="43" customWidth="1"/>
    <col min="4610" max="4610" width="10.7109375" style="43" customWidth="1"/>
    <col min="4611" max="4612" width="8.7109375" style="43" customWidth="1"/>
    <col min="4613" max="4613" width="10.7109375" style="43" customWidth="1"/>
    <col min="4614" max="4614" width="2.7109375" style="43" customWidth="1"/>
    <col min="4615" max="4615" width="8.7109375" style="43" customWidth="1"/>
    <col min="4616" max="4616" width="9.5703125" style="43" customWidth="1"/>
    <col min="4617" max="4617" width="13" style="43" bestFit="1" customWidth="1"/>
    <col min="4618" max="4618" width="7.85546875" style="43" customWidth="1"/>
    <col min="4619" max="4619" width="8.28515625" style="43" customWidth="1"/>
    <col min="4620" max="4620" width="10.7109375" style="43" customWidth="1"/>
    <col min="4621" max="4621" width="7" style="43" customWidth="1"/>
    <col min="4622" max="4622" width="7.28515625" style="43" customWidth="1"/>
    <col min="4623" max="4623" width="10.7109375" style="43" customWidth="1"/>
    <col min="4624" max="4624" width="17.85546875" style="43" customWidth="1"/>
    <col min="4625" max="4859" width="9.140625" style="43"/>
    <col min="4860" max="4862" width="8.7109375" style="43" customWidth="1"/>
    <col min="4863" max="4863" width="15.28515625" style="43" bestFit="1" customWidth="1"/>
    <col min="4864" max="4865" width="8.7109375" style="43" customWidth="1"/>
    <col min="4866" max="4866" width="10.7109375" style="43" customWidth="1"/>
    <col min="4867" max="4868" width="8.7109375" style="43" customWidth="1"/>
    <col min="4869" max="4869" width="10.7109375" style="43" customWidth="1"/>
    <col min="4870" max="4870" width="2.7109375" style="43" customWidth="1"/>
    <col min="4871" max="4871" width="8.7109375" style="43" customWidth="1"/>
    <col min="4872" max="4872" width="9.5703125" style="43" customWidth="1"/>
    <col min="4873" max="4873" width="13" style="43" bestFit="1" customWidth="1"/>
    <col min="4874" max="4874" width="7.85546875" style="43" customWidth="1"/>
    <col min="4875" max="4875" width="8.28515625" style="43" customWidth="1"/>
    <col min="4876" max="4876" width="10.7109375" style="43" customWidth="1"/>
    <col min="4877" max="4877" width="7" style="43" customWidth="1"/>
    <col min="4878" max="4878" width="7.28515625" style="43" customWidth="1"/>
    <col min="4879" max="4879" width="10.7109375" style="43" customWidth="1"/>
    <col min="4880" max="4880" width="17.85546875" style="43" customWidth="1"/>
    <col min="4881" max="5115" width="9.140625" style="43"/>
    <col min="5116" max="5118" width="8.7109375" style="43" customWidth="1"/>
    <col min="5119" max="5119" width="15.28515625" style="43" bestFit="1" customWidth="1"/>
    <col min="5120" max="5121" width="8.7109375" style="43" customWidth="1"/>
    <col min="5122" max="5122" width="10.7109375" style="43" customWidth="1"/>
    <col min="5123" max="5124" width="8.7109375" style="43" customWidth="1"/>
    <col min="5125" max="5125" width="10.7109375" style="43" customWidth="1"/>
    <col min="5126" max="5126" width="2.7109375" style="43" customWidth="1"/>
    <col min="5127" max="5127" width="8.7109375" style="43" customWidth="1"/>
    <col min="5128" max="5128" width="9.5703125" style="43" customWidth="1"/>
    <col min="5129" max="5129" width="13" style="43" bestFit="1" customWidth="1"/>
    <col min="5130" max="5130" width="7.85546875" style="43" customWidth="1"/>
    <col min="5131" max="5131" width="8.28515625" style="43" customWidth="1"/>
    <col min="5132" max="5132" width="10.7109375" style="43" customWidth="1"/>
    <col min="5133" max="5133" width="7" style="43" customWidth="1"/>
    <col min="5134" max="5134" width="7.28515625" style="43" customWidth="1"/>
    <col min="5135" max="5135" width="10.7109375" style="43" customWidth="1"/>
    <col min="5136" max="5136" width="17.85546875" style="43" customWidth="1"/>
    <col min="5137" max="5371" width="9.140625" style="43"/>
    <col min="5372" max="5374" width="8.7109375" style="43" customWidth="1"/>
    <col min="5375" max="5375" width="15.28515625" style="43" bestFit="1" customWidth="1"/>
    <col min="5376" max="5377" width="8.7109375" style="43" customWidth="1"/>
    <col min="5378" max="5378" width="10.7109375" style="43" customWidth="1"/>
    <col min="5379" max="5380" width="8.7109375" style="43" customWidth="1"/>
    <col min="5381" max="5381" width="10.7109375" style="43" customWidth="1"/>
    <col min="5382" max="5382" width="2.7109375" style="43" customWidth="1"/>
    <col min="5383" max="5383" width="8.7109375" style="43" customWidth="1"/>
    <col min="5384" max="5384" width="9.5703125" style="43" customWidth="1"/>
    <col min="5385" max="5385" width="13" style="43" bestFit="1" customWidth="1"/>
    <col min="5386" max="5386" width="7.85546875" style="43" customWidth="1"/>
    <col min="5387" max="5387" width="8.28515625" style="43" customWidth="1"/>
    <col min="5388" max="5388" width="10.7109375" style="43" customWidth="1"/>
    <col min="5389" max="5389" width="7" style="43" customWidth="1"/>
    <col min="5390" max="5390" width="7.28515625" style="43" customWidth="1"/>
    <col min="5391" max="5391" width="10.7109375" style="43" customWidth="1"/>
    <col min="5392" max="5392" width="17.85546875" style="43" customWidth="1"/>
    <col min="5393" max="5627" width="9.140625" style="43"/>
    <col min="5628" max="5630" width="8.7109375" style="43" customWidth="1"/>
    <col min="5631" max="5631" width="15.28515625" style="43" bestFit="1" customWidth="1"/>
    <col min="5632" max="5633" width="8.7109375" style="43" customWidth="1"/>
    <col min="5634" max="5634" width="10.7109375" style="43" customWidth="1"/>
    <col min="5635" max="5636" width="8.7109375" style="43" customWidth="1"/>
    <col min="5637" max="5637" width="10.7109375" style="43" customWidth="1"/>
    <col min="5638" max="5638" width="2.7109375" style="43" customWidth="1"/>
    <col min="5639" max="5639" width="8.7109375" style="43" customWidth="1"/>
    <col min="5640" max="5640" width="9.5703125" style="43" customWidth="1"/>
    <col min="5641" max="5641" width="13" style="43" bestFit="1" customWidth="1"/>
    <col min="5642" max="5642" width="7.85546875" style="43" customWidth="1"/>
    <col min="5643" max="5643" width="8.28515625" style="43" customWidth="1"/>
    <col min="5644" max="5644" width="10.7109375" style="43" customWidth="1"/>
    <col min="5645" max="5645" width="7" style="43" customWidth="1"/>
    <col min="5646" max="5646" width="7.28515625" style="43" customWidth="1"/>
    <col min="5647" max="5647" width="10.7109375" style="43" customWidth="1"/>
    <col min="5648" max="5648" width="17.85546875" style="43" customWidth="1"/>
    <col min="5649" max="5883" width="9.140625" style="43"/>
    <col min="5884" max="5886" width="8.7109375" style="43" customWidth="1"/>
    <col min="5887" max="5887" width="15.28515625" style="43" bestFit="1" customWidth="1"/>
    <col min="5888" max="5889" width="8.7109375" style="43" customWidth="1"/>
    <col min="5890" max="5890" width="10.7109375" style="43" customWidth="1"/>
    <col min="5891" max="5892" width="8.7109375" style="43" customWidth="1"/>
    <col min="5893" max="5893" width="10.7109375" style="43" customWidth="1"/>
    <col min="5894" max="5894" width="2.7109375" style="43" customWidth="1"/>
    <col min="5895" max="5895" width="8.7109375" style="43" customWidth="1"/>
    <col min="5896" max="5896" width="9.5703125" style="43" customWidth="1"/>
    <col min="5897" max="5897" width="13" style="43" bestFit="1" customWidth="1"/>
    <col min="5898" max="5898" width="7.85546875" style="43" customWidth="1"/>
    <col min="5899" max="5899" width="8.28515625" style="43" customWidth="1"/>
    <col min="5900" max="5900" width="10.7109375" style="43" customWidth="1"/>
    <col min="5901" max="5901" width="7" style="43" customWidth="1"/>
    <col min="5902" max="5902" width="7.28515625" style="43" customWidth="1"/>
    <col min="5903" max="5903" width="10.7109375" style="43" customWidth="1"/>
    <col min="5904" max="5904" width="17.85546875" style="43" customWidth="1"/>
    <col min="5905" max="6139" width="9.140625" style="43"/>
    <col min="6140" max="6142" width="8.7109375" style="43" customWidth="1"/>
    <col min="6143" max="6143" width="15.28515625" style="43" bestFit="1" customWidth="1"/>
    <col min="6144" max="6145" width="8.7109375" style="43" customWidth="1"/>
    <col min="6146" max="6146" width="10.7109375" style="43" customWidth="1"/>
    <col min="6147" max="6148" width="8.7109375" style="43" customWidth="1"/>
    <col min="6149" max="6149" width="10.7109375" style="43" customWidth="1"/>
    <col min="6150" max="6150" width="2.7109375" style="43" customWidth="1"/>
    <col min="6151" max="6151" width="8.7109375" style="43" customWidth="1"/>
    <col min="6152" max="6152" width="9.5703125" style="43" customWidth="1"/>
    <col min="6153" max="6153" width="13" style="43" bestFit="1" customWidth="1"/>
    <col min="6154" max="6154" width="7.85546875" style="43" customWidth="1"/>
    <col min="6155" max="6155" width="8.28515625" style="43" customWidth="1"/>
    <col min="6156" max="6156" width="10.7109375" style="43" customWidth="1"/>
    <col min="6157" max="6157" width="7" style="43" customWidth="1"/>
    <col min="6158" max="6158" width="7.28515625" style="43" customWidth="1"/>
    <col min="6159" max="6159" width="10.7109375" style="43" customWidth="1"/>
    <col min="6160" max="6160" width="17.85546875" style="43" customWidth="1"/>
    <col min="6161" max="6395" width="9.140625" style="43"/>
    <col min="6396" max="6398" width="8.7109375" style="43" customWidth="1"/>
    <col min="6399" max="6399" width="15.28515625" style="43" bestFit="1" customWidth="1"/>
    <col min="6400" max="6401" width="8.7109375" style="43" customWidth="1"/>
    <col min="6402" max="6402" width="10.7109375" style="43" customWidth="1"/>
    <col min="6403" max="6404" width="8.7109375" style="43" customWidth="1"/>
    <col min="6405" max="6405" width="10.7109375" style="43" customWidth="1"/>
    <col min="6406" max="6406" width="2.7109375" style="43" customWidth="1"/>
    <col min="6407" max="6407" width="8.7109375" style="43" customWidth="1"/>
    <col min="6408" max="6408" width="9.5703125" style="43" customWidth="1"/>
    <col min="6409" max="6409" width="13" style="43" bestFit="1" customWidth="1"/>
    <col min="6410" max="6410" width="7.85546875" style="43" customWidth="1"/>
    <col min="6411" max="6411" width="8.28515625" style="43" customWidth="1"/>
    <col min="6412" max="6412" width="10.7109375" style="43" customWidth="1"/>
    <col min="6413" max="6413" width="7" style="43" customWidth="1"/>
    <col min="6414" max="6414" width="7.28515625" style="43" customWidth="1"/>
    <col min="6415" max="6415" width="10.7109375" style="43" customWidth="1"/>
    <col min="6416" max="6416" width="17.85546875" style="43" customWidth="1"/>
    <col min="6417" max="6651" width="9.140625" style="43"/>
    <col min="6652" max="6654" width="8.7109375" style="43" customWidth="1"/>
    <col min="6655" max="6655" width="15.28515625" style="43" bestFit="1" customWidth="1"/>
    <col min="6656" max="6657" width="8.7109375" style="43" customWidth="1"/>
    <col min="6658" max="6658" width="10.7109375" style="43" customWidth="1"/>
    <col min="6659" max="6660" width="8.7109375" style="43" customWidth="1"/>
    <col min="6661" max="6661" width="10.7109375" style="43" customWidth="1"/>
    <col min="6662" max="6662" width="2.7109375" style="43" customWidth="1"/>
    <col min="6663" max="6663" width="8.7109375" style="43" customWidth="1"/>
    <col min="6664" max="6664" width="9.5703125" style="43" customWidth="1"/>
    <col min="6665" max="6665" width="13" style="43" bestFit="1" customWidth="1"/>
    <col min="6666" max="6666" width="7.85546875" style="43" customWidth="1"/>
    <col min="6667" max="6667" width="8.28515625" style="43" customWidth="1"/>
    <col min="6668" max="6668" width="10.7109375" style="43" customWidth="1"/>
    <col min="6669" max="6669" width="7" style="43" customWidth="1"/>
    <col min="6670" max="6670" width="7.28515625" style="43" customWidth="1"/>
    <col min="6671" max="6671" width="10.7109375" style="43" customWidth="1"/>
    <col min="6672" max="6672" width="17.85546875" style="43" customWidth="1"/>
    <col min="6673" max="6907" width="9.140625" style="43"/>
    <col min="6908" max="6910" width="8.7109375" style="43" customWidth="1"/>
    <col min="6911" max="6911" width="15.28515625" style="43" bestFit="1" customWidth="1"/>
    <col min="6912" max="6913" width="8.7109375" style="43" customWidth="1"/>
    <col min="6914" max="6914" width="10.7109375" style="43" customWidth="1"/>
    <col min="6915" max="6916" width="8.7109375" style="43" customWidth="1"/>
    <col min="6917" max="6917" width="10.7109375" style="43" customWidth="1"/>
    <col min="6918" max="6918" width="2.7109375" style="43" customWidth="1"/>
    <col min="6919" max="6919" width="8.7109375" style="43" customWidth="1"/>
    <col min="6920" max="6920" width="9.5703125" style="43" customWidth="1"/>
    <col min="6921" max="6921" width="13" style="43" bestFit="1" customWidth="1"/>
    <col min="6922" max="6922" width="7.85546875" style="43" customWidth="1"/>
    <col min="6923" max="6923" width="8.28515625" style="43" customWidth="1"/>
    <col min="6924" max="6924" width="10.7109375" style="43" customWidth="1"/>
    <col min="6925" max="6925" width="7" style="43" customWidth="1"/>
    <col min="6926" max="6926" width="7.28515625" style="43" customWidth="1"/>
    <col min="6927" max="6927" width="10.7109375" style="43" customWidth="1"/>
    <col min="6928" max="6928" width="17.85546875" style="43" customWidth="1"/>
    <col min="6929" max="7163" width="9.140625" style="43"/>
    <col min="7164" max="7166" width="8.7109375" style="43" customWidth="1"/>
    <col min="7167" max="7167" width="15.28515625" style="43" bestFit="1" customWidth="1"/>
    <col min="7168" max="7169" width="8.7109375" style="43" customWidth="1"/>
    <col min="7170" max="7170" width="10.7109375" style="43" customWidth="1"/>
    <col min="7171" max="7172" width="8.7109375" style="43" customWidth="1"/>
    <col min="7173" max="7173" width="10.7109375" style="43" customWidth="1"/>
    <col min="7174" max="7174" width="2.7109375" style="43" customWidth="1"/>
    <col min="7175" max="7175" width="8.7109375" style="43" customWidth="1"/>
    <col min="7176" max="7176" width="9.5703125" style="43" customWidth="1"/>
    <col min="7177" max="7177" width="13" style="43" bestFit="1" customWidth="1"/>
    <col min="7178" max="7178" width="7.85546875" style="43" customWidth="1"/>
    <col min="7179" max="7179" width="8.28515625" style="43" customWidth="1"/>
    <col min="7180" max="7180" width="10.7109375" style="43" customWidth="1"/>
    <col min="7181" max="7181" width="7" style="43" customWidth="1"/>
    <col min="7182" max="7182" width="7.28515625" style="43" customWidth="1"/>
    <col min="7183" max="7183" width="10.7109375" style="43" customWidth="1"/>
    <col min="7184" max="7184" width="17.85546875" style="43" customWidth="1"/>
    <col min="7185" max="7419" width="9.140625" style="43"/>
    <col min="7420" max="7422" width="8.7109375" style="43" customWidth="1"/>
    <col min="7423" max="7423" width="15.28515625" style="43" bestFit="1" customWidth="1"/>
    <col min="7424" max="7425" width="8.7109375" style="43" customWidth="1"/>
    <col min="7426" max="7426" width="10.7109375" style="43" customWidth="1"/>
    <col min="7427" max="7428" width="8.7109375" style="43" customWidth="1"/>
    <col min="7429" max="7429" width="10.7109375" style="43" customWidth="1"/>
    <col min="7430" max="7430" width="2.7109375" style="43" customWidth="1"/>
    <col min="7431" max="7431" width="8.7109375" style="43" customWidth="1"/>
    <col min="7432" max="7432" width="9.5703125" style="43" customWidth="1"/>
    <col min="7433" max="7433" width="13" style="43" bestFit="1" customWidth="1"/>
    <col min="7434" max="7434" width="7.85546875" style="43" customWidth="1"/>
    <col min="7435" max="7435" width="8.28515625" style="43" customWidth="1"/>
    <col min="7436" max="7436" width="10.7109375" style="43" customWidth="1"/>
    <col min="7437" max="7437" width="7" style="43" customWidth="1"/>
    <col min="7438" max="7438" width="7.28515625" style="43" customWidth="1"/>
    <col min="7439" max="7439" width="10.7109375" style="43" customWidth="1"/>
    <col min="7440" max="7440" width="17.85546875" style="43" customWidth="1"/>
    <col min="7441" max="7675" width="9.140625" style="43"/>
    <col min="7676" max="7678" width="8.7109375" style="43" customWidth="1"/>
    <col min="7679" max="7679" width="15.28515625" style="43" bestFit="1" customWidth="1"/>
    <col min="7680" max="7681" width="8.7109375" style="43" customWidth="1"/>
    <col min="7682" max="7682" width="10.7109375" style="43" customWidth="1"/>
    <col min="7683" max="7684" width="8.7109375" style="43" customWidth="1"/>
    <col min="7685" max="7685" width="10.7109375" style="43" customWidth="1"/>
    <col min="7686" max="7686" width="2.7109375" style="43" customWidth="1"/>
    <col min="7687" max="7687" width="8.7109375" style="43" customWidth="1"/>
    <col min="7688" max="7688" width="9.5703125" style="43" customWidth="1"/>
    <col min="7689" max="7689" width="13" style="43" bestFit="1" customWidth="1"/>
    <col min="7690" max="7690" width="7.85546875" style="43" customWidth="1"/>
    <col min="7691" max="7691" width="8.28515625" style="43" customWidth="1"/>
    <col min="7692" max="7692" width="10.7109375" style="43" customWidth="1"/>
    <col min="7693" max="7693" width="7" style="43" customWidth="1"/>
    <col min="7694" max="7694" width="7.28515625" style="43" customWidth="1"/>
    <col min="7695" max="7695" width="10.7109375" style="43" customWidth="1"/>
    <col min="7696" max="7696" width="17.85546875" style="43" customWidth="1"/>
    <col min="7697" max="7931" width="9.140625" style="43"/>
    <col min="7932" max="7934" width="8.7109375" style="43" customWidth="1"/>
    <col min="7935" max="7935" width="15.28515625" style="43" bestFit="1" customWidth="1"/>
    <col min="7936" max="7937" width="8.7109375" style="43" customWidth="1"/>
    <col min="7938" max="7938" width="10.7109375" style="43" customWidth="1"/>
    <col min="7939" max="7940" width="8.7109375" style="43" customWidth="1"/>
    <col min="7941" max="7941" width="10.7109375" style="43" customWidth="1"/>
    <col min="7942" max="7942" width="2.7109375" style="43" customWidth="1"/>
    <col min="7943" max="7943" width="8.7109375" style="43" customWidth="1"/>
    <col min="7944" max="7944" width="9.5703125" style="43" customWidth="1"/>
    <col min="7945" max="7945" width="13" style="43" bestFit="1" customWidth="1"/>
    <col min="7946" max="7946" width="7.85546875" style="43" customWidth="1"/>
    <col min="7947" max="7947" width="8.28515625" style="43" customWidth="1"/>
    <col min="7948" max="7948" width="10.7109375" style="43" customWidth="1"/>
    <col min="7949" max="7949" width="7" style="43" customWidth="1"/>
    <col min="7950" max="7950" width="7.28515625" style="43" customWidth="1"/>
    <col min="7951" max="7951" width="10.7109375" style="43" customWidth="1"/>
    <col min="7952" max="7952" width="17.85546875" style="43" customWidth="1"/>
    <col min="7953" max="8187" width="9.140625" style="43"/>
    <col min="8188" max="8190" width="8.7109375" style="43" customWidth="1"/>
    <col min="8191" max="8191" width="15.28515625" style="43" bestFit="1" customWidth="1"/>
    <col min="8192" max="8193" width="8.7109375" style="43" customWidth="1"/>
    <col min="8194" max="8194" width="10.7109375" style="43" customWidth="1"/>
    <col min="8195" max="8196" width="8.7109375" style="43" customWidth="1"/>
    <col min="8197" max="8197" width="10.7109375" style="43" customWidth="1"/>
    <col min="8198" max="8198" width="2.7109375" style="43" customWidth="1"/>
    <col min="8199" max="8199" width="8.7109375" style="43" customWidth="1"/>
    <col min="8200" max="8200" width="9.5703125" style="43" customWidth="1"/>
    <col min="8201" max="8201" width="13" style="43" bestFit="1" customWidth="1"/>
    <col min="8202" max="8202" width="7.85546875" style="43" customWidth="1"/>
    <col min="8203" max="8203" width="8.28515625" style="43" customWidth="1"/>
    <col min="8204" max="8204" width="10.7109375" style="43" customWidth="1"/>
    <col min="8205" max="8205" width="7" style="43" customWidth="1"/>
    <col min="8206" max="8206" width="7.28515625" style="43" customWidth="1"/>
    <col min="8207" max="8207" width="10.7109375" style="43" customWidth="1"/>
    <col min="8208" max="8208" width="17.85546875" style="43" customWidth="1"/>
    <col min="8209" max="8443" width="9.140625" style="43"/>
    <col min="8444" max="8446" width="8.7109375" style="43" customWidth="1"/>
    <col min="8447" max="8447" width="15.28515625" style="43" bestFit="1" customWidth="1"/>
    <col min="8448" max="8449" width="8.7109375" style="43" customWidth="1"/>
    <col min="8450" max="8450" width="10.7109375" style="43" customWidth="1"/>
    <col min="8451" max="8452" width="8.7109375" style="43" customWidth="1"/>
    <col min="8453" max="8453" width="10.7109375" style="43" customWidth="1"/>
    <col min="8454" max="8454" width="2.7109375" style="43" customWidth="1"/>
    <col min="8455" max="8455" width="8.7109375" style="43" customWidth="1"/>
    <col min="8456" max="8456" width="9.5703125" style="43" customWidth="1"/>
    <col min="8457" max="8457" width="13" style="43" bestFit="1" customWidth="1"/>
    <col min="8458" max="8458" width="7.85546875" style="43" customWidth="1"/>
    <col min="8459" max="8459" width="8.28515625" style="43" customWidth="1"/>
    <col min="8460" max="8460" width="10.7109375" style="43" customWidth="1"/>
    <col min="8461" max="8461" width="7" style="43" customWidth="1"/>
    <col min="8462" max="8462" width="7.28515625" style="43" customWidth="1"/>
    <col min="8463" max="8463" width="10.7109375" style="43" customWidth="1"/>
    <col min="8464" max="8464" width="17.85546875" style="43" customWidth="1"/>
    <col min="8465" max="8699" width="9.140625" style="43"/>
    <col min="8700" max="8702" width="8.7109375" style="43" customWidth="1"/>
    <col min="8703" max="8703" width="15.28515625" style="43" bestFit="1" customWidth="1"/>
    <col min="8704" max="8705" width="8.7109375" style="43" customWidth="1"/>
    <col min="8706" max="8706" width="10.7109375" style="43" customWidth="1"/>
    <col min="8707" max="8708" width="8.7109375" style="43" customWidth="1"/>
    <col min="8709" max="8709" width="10.7109375" style="43" customWidth="1"/>
    <col min="8710" max="8710" width="2.7109375" style="43" customWidth="1"/>
    <col min="8711" max="8711" width="8.7109375" style="43" customWidth="1"/>
    <col min="8712" max="8712" width="9.5703125" style="43" customWidth="1"/>
    <col min="8713" max="8713" width="13" style="43" bestFit="1" customWidth="1"/>
    <col min="8714" max="8714" width="7.85546875" style="43" customWidth="1"/>
    <col min="8715" max="8715" width="8.28515625" style="43" customWidth="1"/>
    <col min="8716" max="8716" width="10.7109375" style="43" customWidth="1"/>
    <col min="8717" max="8717" width="7" style="43" customWidth="1"/>
    <col min="8718" max="8718" width="7.28515625" style="43" customWidth="1"/>
    <col min="8719" max="8719" width="10.7109375" style="43" customWidth="1"/>
    <col min="8720" max="8720" width="17.85546875" style="43" customWidth="1"/>
    <col min="8721" max="8955" width="9.140625" style="43"/>
    <col min="8956" max="8958" width="8.7109375" style="43" customWidth="1"/>
    <col min="8959" max="8959" width="15.28515625" style="43" bestFit="1" customWidth="1"/>
    <col min="8960" max="8961" width="8.7109375" style="43" customWidth="1"/>
    <col min="8962" max="8962" width="10.7109375" style="43" customWidth="1"/>
    <col min="8963" max="8964" width="8.7109375" style="43" customWidth="1"/>
    <col min="8965" max="8965" width="10.7109375" style="43" customWidth="1"/>
    <col min="8966" max="8966" width="2.7109375" style="43" customWidth="1"/>
    <col min="8967" max="8967" width="8.7109375" style="43" customWidth="1"/>
    <col min="8968" max="8968" width="9.5703125" style="43" customWidth="1"/>
    <col min="8969" max="8969" width="13" style="43" bestFit="1" customWidth="1"/>
    <col min="8970" max="8970" width="7.85546875" style="43" customWidth="1"/>
    <col min="8971" max="8971" width="8.28515625" style="43" customWidth="1"/>
    <col min="8972" max="8972" width="10.7109375" style="43" customWidth="1"/>
    <col min="8973" max="8973" width="7" style="43" customWidth="1"/>
    <col min="8974" max="8974" width="7.28515625" style="43" customWidth="1"/>
    <col min="8975" max="8975" width="10.7109375" style="43" customWidth="1"/>
    <col min="8976" max="8976" width="17.85546875" style="43" customWidth="1"/>
    <col min="8977" max="9211" width="9.140625" style="43"/>
    <col min="9212" max="9214" width="8.7109375" style="43" customWidth="1"/>
    <col min="9215" max="9215" width="15.28515625" style="43" bestFit="1" customWidth="1"/>
    <col min="9216" max="9217" width="8.7109375" style="43" customWidth="1"/>
    <col min="9218" max="9218" width="10.7109375" style="43" customWidth="1"/>
    <col min="9219" max="9220" width="8.7109375" style="43" customWidth="1"/>
    <col min="9221" max="9221" width="10.7109375" style="43" customWidth="1"/>
    <col min="9222" max="9222" width="2.7109375" style="43" customWidth="1"/>
    <col min="9223" max="9223" width="8.7109375" style="43" customWidth="1"/>
    <col min="9224" max="9224" width="9.5703125" style="43" customWidth="1"/>
    <col min="9225" max="9225" width="13" style="43" bestFit="1" customWidth="1"/>
    <col min="9226" max="9226" width="7.85546875" style="43" customWidth="1"/>
    <col min="9227" max="9227" width="8.28515625" style="43" customWidth="1"/>
    <col min="9228" max="9228" width="10.7109375" style="43" customWidth="1"/>
    <col min="9229" max="9229" width="7" style="43" customWidth="1"/>
    <col min="9230" max="9230" width="7.28515625" style="43" customWidth="1"/>
    <col min="9231" max="9231" width="10.7109375" style="43" customWidth="1"/>
    <col min="9232" max="9232" width="17.85546875" style="43" customWidth="1"/>
    <col min="9233" max="9467" width="9.140625" style="43"/>
    <col min="9468" max="9470" width="8.7109375" style="43" customWidth="1"/>
    <col min="9471" max="9471" width="15.28515625" style="43" bestFit="1" customWidth="1"/>
    <col min="9472" max="9473" width="8.7109375" style="43" customWidth="1"/>
    <col min="9474" max="9474" width="10.7109375" style="43" customWidth="1"/>
    <col min="9475" max="9476" width="8.7109375" style="43" customWidth="1"/>
    <col min="9477" max="9477" width="10.7109375" style="43" customWidth="1"/>
    <col min="9478" max="9478" width="2.7109375" style="43" customWidth="1"/>
    <col min="9479" max="9479" width="8.7109375" style="43" customWidth="1"/>
    <col min="9480" max="9480" width="9.5703125" style="43" customWidth="1"/>
    <col min="9481" max="9481" width="13" style="43" bestFit="1" customWidth="1"/>
    <col min="9482" max="9482" width="7.85546875" style="43" customWidth="1"/>
    <col min="9483" max="9483" width="8.28515625" style="43" customWidth="1"/>
    <col min="9484" max="9484" width="10.7109375" style="43" customWidth="1"/>
    <col min="9485" max="9485" width="7" style="43" customWidth="1"/>
    <col min="9486" max="9486" width="7.28515625" style="43" customWidth="1"/>
    <col min="9487" max="9487" width="10.7109375" style="43" customWidth="1"/>
    <col min="9488" max="9488" width="17.85546875" style="43" customWidth="1"/>
    <col min="9489" max="9723" width="9.140625" style="43"/>
    <col min="9724" max="9726" width="8.7109375" style="43" customWidth="1"/>
    <col min="9727" max="9727" width="15.28515625" style="43" bestFit="1" customWidth="1"/>
    <col min="9728" max="9729" width="8.7109375" style="43" customWidth="1"/>
    <col min="9730" max="9730" width="10.7109375" style="43" customWidth="1"/>
    <col min="9731" max="9732" width="8.7109375" style="43" customWidth="1"/>
    <col min="9733" max="9733" width="10.7109375" style="43" customWidth="1"/>
    <col min="9734" max="9734" width="2.7109375" style="43" customWidth="1"/>
    <col min="9735" max="9735" width="8.7109375" style="43" customWidth="1"/>
    <col min="9736" max="9736" width="9.5703125" style="43" customWidth="1"/>
    <col min="9737" max="9737" width="13" style="43" bestFit="1" customWidth="1"/>
    <col min="9738" max="9738" width="7.85546875" style="43" customWidth="1"/>
    <col min="9739" max="9739" width="8.28515625" style="43" customWidth="1"/>
    <col min="9740" max="9740" width="10.7109375" style="43" customWidth="1"/>
    <col min="9741" max="9741" width="7" style="43" customWidth="1"/>
    <col min="9742" max="9742" width="7.28515625" style="43" customWidth="1"/>
    <col min="9743" max="9743" width="10.7109375" style="43" customWidth="1"/>
    <col min="9744" max="9744" width="17.85546875" style="43" customWidth="1"/>
    <col min="9745" max="9979" width="9.140625" style="43"/>
    <col min="9980" max="9982" width="8.7109375" style="43" customWidth="1"/>
    <col min="9983" max="9983" width="15.28515625" style="43" bestFit="1" customWidth="1"/>
    <col min="9984" max="9985" width="8.7109375" style="43" customWidth="1"/>
    <col min="9986" max="9986" width="10.7109375" style="43" customWidth="1"/>
    <col min="9987" max="9988" width="8.7109375" style="43" customWidth="1"/>
    <col min="9989" max="9989" width="10.7109375" style="43" customWidth="1"/>
    <col min="9990" max="9990" width="2.7109375" style="43" customWidth="1"/>
    <col min="9991" max="9991" width="8.7109375" style="43" customWidth="1"/>
    <col min="9992" max="9992" width="9.5703125" style="43" customWidth="1"/>
    <col min="9993" max="9993" width="13" style="43" bestFit="1" customWidth="1"/>
    <col min="9994" max="9994" width="7.85546875" style="43" customWidth="1"/>
    <col min="9995" max="9995" width="8.28515625" style="43" customWidth="1"/>
    <col min="9996" max="9996" width="10.7109375" style="43" customWidth="1"/>
    <col min="9997" max="9997" width="7" style="43" customWidth="1"/>
    <col min="9998" max="9998" width="7.28515625" style="43" customWidth="1"/>
    <col min="9999" max="9999" width="10.7109375" style="43" customWidth="1"/>
    <col min="10000" max="10000" width="17.85546875" style="43" customWidth="1"/>
    <col min="10001" max="10235" width="9.140625" style="43"/>
    <col min="10236" max="10238" width="8.7109375" style="43" customWidth="1"/>
    <col min="10239" max="10239" width="15.28515625" style="43" bestFit="1" customWidth="1"/>
    <col min="10240" max="10241" width="8.7109375" style="43" customWidth="1"/>
    <col min="10242" max="10242" width="10.7109375" style="43" customWidth="1"/>
    <col min="10243" max="10244" width="8.7109375" style="43" customWidth="1"/>
    <col min="10245" max="10245" width="10.7109375" style="43" customWidth="1"/>
    <col min="10246" max="10246" width="2.7109375" style="43" customWidth="1"/>
    <col min="10247" max="10247" width="8.7109375" style="43" customWidth="1"/>
    <col min="10248" max="10248" width="9.5703125" style="43" customWidth="1"/>
    <col min="10249" max="10249" width="13" style="43" bestFit="1" customWidth="1"/>
    <col min="10250" max="10250" width="7.85546875" style="43" customWidth="1"/>
    <col min="10251" max="10251" width="8.28515625" style="43" customWidth="1"/>
    <col min="10252" max="10252" width="10.7109375" style="43" customWidth="1"/>
    <col min="10253" max="10253" width="7" style="43" customWidth="1"/>
    <col min="10254" max="10254" width="7.28515625" style="43" customWidth="1"/>
    <col min="10255" max="10255" width="10.7109375" style="43" customWidth="1"/>
    <col min="10256" max="10256" width="17.85546875" style="43" customWidth="1"/>
    <col min="10257" max="10491" width="9.140625" style="43"/>
    <col min="10492" max="10494" width="8.7109375" style="43" customWidth="1"/>
    <col min="10495" max="10495" width="15.28515625" style="43" bestFit="1" customWidth="1"/>
    <col min="10496" max="10497" width="8.7109375" style="43" customWidth="1"/>
    <col min="10498" max="10498" width="10.7109375" style="43" customWidth="1"/>
    <col min="10499" max="10500" width="8.7109375" style="43" customWidth="1"/>
    <col min="10501" max="10501" width="10.7109375" style="43" customWidth="1"/>
    <col min="10502" max="10502" width="2.7109375" style="43" customWidth="1"/>
    <col min="10503" max="10503" width="8.7109375" style="43" customWidth="1"/>
    <col min="10504" max="10504" width="9.5703125" style="43" customWidth="1"/>
    <col min="10505" max="10505" width="13" style="43" bestFit="1" customWidth="1"/>
    <col min="10506" max="10506" width="7.85546875" style="43" customWidth="1"/>
    <col min="10507" max="10507" width="8.28515625" style="43" customWidth="1"/>
    <col min="10508" max="10508" width="10.7109375" style="43" customWidth="1"/>
    <col min="10509" max="10509" width="7" style="43" customWidth="1"/>
    <col min="10510" max="10510" width="7.28515625" style="43" customWidth="1"/>
    <col min="10511" max="10511" width="10.7109375" style="43" customWidth="1"/>
    <col min="10512" max="10512" width="17.85546875" style="43" customWidth="1"/>
    <col min="10513" max="10747" width="9.140625" style="43"/>
    <col min="10748" max="10750" width="8.7109375" style="43" customWidth="1"/>
    <col min="10751" max="10751" width="15.28515625" style="43" bestFit="1" customWidth="1"/>
    <col min="10752" max="10753" width="8.7109375" style="43" customWidth="1"/>
    <col min="10754" max="10754" width="10.7109375" style="43" customWidth="1"/>
    <col min="10755" max="10756" width="8.7109375" style="43" customWidth="1"/>
    <col min="10757" max="10757" width="10.7109375" style="43" customWidth="1"/>
    <col min="10758" max="10758" width="2.7109375" style="43" customWidth="1"/>
    <col min="10759" max="10759" width="8.7109375" style="43" customWidth="1"/>
    <col min="10760" max="10760" width="9.5703125" style="43" customWidth="1"/>
    <col min="10761" max="10761" width="13" style="43" bestFit="1" customWidth="1"/>
    <col min="10762" max="10762" width="7.85546875" style="43" customWidth="1"/>
    <col min="10763" max="10763" width="8.28515625" style="43" customWidth="1"/>
    <col min="10764" max="10764" width="10.7109375" style="43" customWidth="1"/>
    <col min="10765" max="10765" width="7" style="43" customWidth="1"/>
    <col min="10766" max="10766" width="7.28515625" style="43" customWidth="1"/>
    <col min="10767" max="10767" width="10.7109375" style="43" customWidth="1"/>
    <col min="10768" max="10768" width="17.85546875" style="43" customWidth="1"/>
    <col min="10769" max="11003" width="9.140625" style="43"/>
    <col min="11004" max="11006" width="8.7109375" style="43" customWidth="1"/>
    <col min="11007" max="11007" width="15.28515625" style="43" bestFit="1" customWidth="1"/>
    <col min="11008" max="11009" width="8.7109375" style="43" customWidth="1"/>
    <col min="11010" max="11010" width="10.7109375" style="43" customWidth="1"/>
    <col min="11011" max="11012" width="8.7109375" style="43" customWidth="1"/>
    <col min="11013" max="11013" width="10.7109375" style="43" customWidth="1"/>
    <col min="11014" max="11014" width="2.7109375" style="43" customWidth="1"/>
    <col min="11015" max="11015" width="8.7109375" style="43" customWidth="1"/>
    <col min="11016" max="11016" width="9.5703125" style="43" customWidth="1"/>
    <col min="11017" max="11017" width="13" style="43" bestFit="1" customWidth="1"/>
    <col min="11018" max="11018" width="7.85546875" style="43" customWidth="1"/>
    <col min="11019" max="11019" width="8.28515625" style="43" customWidth="1"/>
    <col min="11020" max="11020" width="10.7109375" style="43" customWidth="1"/>
    <col min="11021" max="11021" width="7" style="43" customWidth="1"/>
    <col min="11022" max="11022" width="7.28515625" style="43" customWidth="1"/>
    <col min="11023" max="11023" width="10.7109375" style="43" customWidth="1"/>
    <col min="11024" max="11024" width="17.85546875" style="43" customWidth="1"/>
    <col min="11025" max="11259" width="9.140625" style="43"/>
    <col min="11260" max="11262" width="8.7109375" style="43" customWidth="1"/>
    <col min="11263" max="11263" width="15.28515625" style="43" bestFit="1" customWidth="1"/>
    <col min="11264" max="11265" width="8.7109375" style="43" customWidth="1"/>
    <col min="11266" max="11266" width="10.7109375" style="43" customWidth="1"/>
    <col min="11267" max="11268" width="8.7109375" style="43" customWidth="1"/>
    <col min="11269" max="11269" width="10.7109375" style="43" customWidth="1"/>
    <col min="11270" max="11270" width="2.7109375" style="43" customWidth="1"/>
    <col min="11271" max="11271" width="8.7109375" style="43" customWidth="1"/>
    <col min="11272" max="11272" width="9.5703125" style="43" customWidth="1"/>
    <col min="11273" max="11273" width="13" style="43" bestFit="1" customWidth="1"/>
    <col min="11274" max="11274" width="7.85546875" style="43" customWidth="1"/>
    <col min="11275" max="11275" width="8.28515625" style="43" customWidth="1"/>
    <col min="11276" max="11276" width="10.7109375" style="43" customWidth="1"/>
    <col min="11277" max="11277" width="7" style="43" customWidth="1"/>
    <col min="11278" max="11278" width="7.28515625" style="43" customWidth="1"/>
    <col min="11279" max="11279" width="10.7109375" style="43" customWidth="1"/>
    <col min="11280" max="11280" width="17.85546875" style="43" customWidth="1"/>
    <col min="11281" max="11515" width="9.140625" style="43"/>
    <col min="11516" max="11518" width="8.7109375" style="43" customWidth="1"/>
    <col min="11519" max="11519" width="15.28515625" style="43" bestFit="1" customWidth="1"/>
    <col min="11520" max="11521" width="8.7109375" style="43" customWidth="1"/>
    <col min="11522" max="11522" width="10.7109375" style="43" customWidth="1"/>
    <col min="11523" max="11524" width="8.7109375" style="43" customWidth="1"/>
    <col min="11525" max="11525" width="10.7109375" style="43" customWidth="1"/>
    <col min="11526" max="11526" width="2.7109375" style="43" customWidth="1"/>
    <col min="11527" max="11527" width="8.7109375" style="43" customWidth="1"/>
    <col min="11528" max="11528" width="9.5703125" style="43" customWidth="1"/>
    <col min="11529" max="11529" width="13" style="43" bestFit="1" customWidth="1"/>
    <col min="11530" max="11530" width="7.85546875" style="43" customWidth="1"/>
    <col min="11531" max="11531" width="8.28515625" style="43" customWidth="1"/>
    <col min="11532" max="11532" width="10.7109375" style="43" customWidth="1"/>
    <col min="11533" max="11533" width="7" style="43" customWidth="1"/>
    <col min="11534" max="11534" width="7.28515625" style="43" customWidth="1"/>
    <col min="11535" max="11535" width="10.7109375" style="43" customWidth="1"/>
    <col min="11536" max="11536" width="17.85546875" style="43" customWidth="1"/>
    <col min="11537" max="11771" width="9.140625" style="43"/>
    <col min="11772" max="11774" width="8.7109375" style="43" customWidth="1"/>
    <col min="11775" max="11775" width="15.28515625" style="43" bestFit="1" customWidth="1"/>
    <col min="11776" max="11777" width="8.7109375" style="43" customWidth="1"/>
    <col min="11778" max="11778" width="10.7109375" style="43" customWidth="1"/>
    <col min="11779" max="11780" width="8.7109375" style="43" customWidth="1"/>
    <col min="11781" max="11781" width="10.7109375" style="43" customWidth="1"/>
    <col min="11782" max="11782" width="2.7109375" style="43" customWidth="1"/>
    <col min="11783" max="11783" width="8.7109375" style="43" customWidth="1"/>
    <col min="11784" max="11784" width="9.5703125" style="43" customWidth="1"/>
    <col min="11785" max="11785" width="13" style="43" bestFit="1" customWidth="1"/>
    <col min="11786" max="11786" width="7.85546875" style="43" customWidth="1"/>
    <col min="11787" max="11787" width="8.28515625" style="43" customWidth="1"/>
    <col min="11788" max="11788" width="10.7109375" style="43" customWidth="1"/>
    <col min="11789" max="11789" width="7" style="43" customWidth="1"/>
    <col min="11790" max="11790" width="7.28515625" style="43" customWidth="1"/>
    <col min="11791" max="11791" width="10.7109375" style="43" customWidth="1"/>
    <col min="11792" max="11792" width="17.85546875" style="43" customWidth="1"/>
    <col min="11793" max="12027" width="9.140625" style="43"/>
    <col min="12028" max="12030" width="8.7109375" style="43" customWidth="1"/>
    <col min="12031" max="12031" width="15.28515625" style="43" bestFit="1" customWidth="1"/>
    <col min="12032" max="12033" width="8.7109375" style="43" customWidth="1"/>
    <col min="12034" max="12034" width="10.7109375" style="43" customWidth="1"/>
    <col min="12035" max="12036" width="8.7109375" style="43" customWidth="1"/>
    <col min="12037" max="12037" width="10.7109375" style="43" customWidth="1"/>
    <col min="12038" max="12038" width="2.7109375" style="43" customWidth="1"/>
    <col min="12039" max="12039" width="8.7109375" style="43" customWidth="1"/>
    <col min="12040" max="12040" width="9.5703125" style="43" customWidth="1"/>
    <col min="12041" max="12041" width="13" style="43" bestFit="1" customWidth="1"/>
    <col min="12042" max="12042" width="7.85546875" style="43" customWidth="1"/>
    <col min="12043" max="12043" width="8.28515625" style="43" customWidth="1"/>
    <col min="12044" max="12044" width="10.7109375" style="43" customWidth="1"/>
    <col min="12045" max="12045" width="7" style="43" customWidth="1"/>
    <col min="12046" max="12046" width="7.28515625" style="43" customWidth="1"/>
    <col min="12047" max="12047" width="10.7109375" style="43" customWidth="1"/>
    <col min="12048" max="12048" width="17.85546875" style="43" customWidth="1"/>
    <col min="12049" max="12283" width="9.140625" style="43"/>
    <col min="12284" max="12286" width="8.7109375" style="43" customWidth="1"/>
    <col min="12287" max="12287" width="15.28515625" style="43" bestFit="1" customWidth="1"/>
    <col min="12288" max="12289" width="8.7109375" style="43" customWidth="1"/>
    <col min="12290" max="12290" width="10.7109375" style="43" customWidth="1"/>
    <col min="12291" max="12292" width="8.7109375" style="43" customWidth="1"/>
    <col min="12293" max="12293" width="10.7109375" style="43" customWidth="1"/>
    <col min="12294" max="12294" width="2.7109375" style="43" customWidth="1"/>
    <col min="12295" max="12295" width="8.7109375" style="43" customWidth="1"/>
    <col min="12296" max="12296" width="9.5703125" style="43" customWidth="1"/>
    <col min="12297" max="12297" width="13" style="43" bestFit="1" customWidth="1"/>
    <col min="12298" max="12298" width="7.85546875" style="43" customWidth="1"/>
    <col min="12299" max="12299" width="8.28515625" style="43" customWidth="1"/>
    <col min="12300" max="12300" width="10.7109375" style="43" customWidth="1"/>
    <col min="12301" max="12301" width="7" style="43" customWidth="1"/>
    <col min="12302" max="12302" width="7.28515625" style="43" customWidth="1"/>
    <col min="12303" max="12303" width="10.7109375" style="43" customWidth="1"/>
    <col min="12304" max="12304" width="17.85546875" style="43" customWidth="1"/>
    <col min="12305" max="12539" width="9.140625" style="43"/>
    <col min="12540" max="12542" width="8.7109375" style="43" customWidth="1"/>
    <col min="12543" max="12543" width="15.28515625" style="43" bestFit="1" customWidth="1"/>
    <col min="12544" max="12545" width="8.7109375" style="43" customWidth="1"/>
    <col min="12546" max="12546" width="10.7109375" style="43" customWidth="1"/>
    <col min="12547" max="12548" width="8.7109375" style="43" customWidth="1"/>
    <col min="12549" max="12549" width="10.7109375" style="43" customWidth="1"/>
    <col min="12550" max="12550" width="2.7109375" style="43" customWidth="1"/>
    <col min="12551" max="12551" width="8.7109375" style="43" customWidth="1"/>
    <col min="12552" max="12552" width="9.5703125" style="43" customWidth="1"/>
    <col min="12553" max="12553" width="13" style="43" bestFit="1" customWidth="1"/>
    <col min="12554" max="12554" width="7.85546875" style="43" customWidth="1"/>
    <col min="12555" max="12555" width="8.28515625" style="43" customWidth="1"/>
    <col min="12556" max="12556" width="10.7109375" style="43" customWidth="1"/>
    <col min="12557" max="12557" width="7" style="43" customWidth="1"/>
    <col min="12558" max="12558" width="7.28515625" style="43" customWidth="1"/>
    <col min="12559" max="12559" width="10.7109375" style="43" customWidth="1"/>
    <col min="12560" max="12560" width="17.85546875" style="43" customWidth="1"/>
    <col min="12561" max="12795" width="9.140625" style="43"/>
    <col min="12796" max="12798" width="8.7109375" style="43" customWidth="1"/>
    <col min="12799" max="12799" width="15.28515625" style="43" bestFit="1" customWidth="1"/>
    <col min="12800" max="12801" width="8.7109375" style="43" customWidth="1"/>
    <col min="12802" max="12802" width="10.7109375" style="43" customWidth="1"/>
    <col min="12803" max="12804" width="8.7109375" style="43" customWidth="1"/>
    <col min="12805" max="12805" width="10.7109375" style="43" customWidth="1"/>
    <col min="12806" max="12806" width="2.7109375" style="43" customWidth="1"/>
    <col min="12807" max="12807" width="8.7109375" style="43" customWidth="1"/>
    <col min="12808" max="12808" width="9.5703125" style="43" customWidth="1"/>
    <col min="12809" max="12809" width="13" style="43" bestFit="1" customWidth="1"/>
    <col min="12810" max="12810" width="7.85546875" style="43" customWidth="1"/>
    <col min="12811" max="12811" width="8.28515625" style="43" customWidth="1"/>
    <col min="12812" max="12812" width="10.7109375" style="43" customWidth="1"/>
    <col min="12813" max="12813" width="7" style="43" customWidth="1"/>
    <col min="12814" max="12814" width="7.28515625" style="43" customWidth="1"/>
    <col min="12815" max="12815" width="10.7109375" style="43" customWidth="1"/>
    <col min="12816" max="12816" width="17.85546875" style="43" customWidth="1"/>
    <col min="12817" max="13051" width="9.140625" style="43"/>
    <col min="13052" max="13054" width="8.7109375" style="43" customWidth="1"/>
    <col min="13055" max="13055" width="15.28515625" style="43" bestFit="1" customWidth="1"/>
    <col min="13056" max="13057" width="8.7109375" style="43" customWidth="1"/>
    <col min="13058" max="13058" width="10.7109375" style="43" customWidth="1"/>
    <col min="13059" max="13060" width="8.7109375" style="43" customWidth="1"/>
    <col min="13061" max="13061" width="10.7109375" style="43" customWidth="1"/>
    <col min="13062" max="13062" width="2.7109375" style="43" customWidth="1"/>
    <col min="13063" max="13063" width="8.7109375" style="43" customWidth="1"/>
    <col min="13064" max="13064" width="9.5703125" style="43" customWidth="1"/>
    <col min="13065" max="13065" width="13" style="43" bestFit="1" customWidth="1"/>
    <col min="13066" max="13066" width="7.85546875" style="43" customWidth="1"/>
    <col min="13067" max="13067" width="8.28515625" style="43" customWidth="1"/>
    <col min="13068" max="13068" width="10.7109375" style="43" customWidth="1"/>
    <col min="13069" max="13069" width="7" style="43" customWidth="1"/>
    <col min="13070" max="13070" width="7.28515625" style="43" customWidth="1"/>
    <col min="13071" max="13071" width="10.7109375" style="43" customWidth="1"/>
    <col min="13072" max="13072" width="17.85546875" style="43" customWidth="1"/>
    <col min="13073" max="13307" width="9.140625" style="43"/>
    <col min="13308" max="13310" width="8.7109375" style="43" customWidth="1"/>
    <col min="13311" max="13311" width="15.28515625" style="43" bestFit="1" customWidth="1"/>
    <col min="13312" max="13313" width="8.7109375" style="43" customWidth="1"/>
    <col min="13314" max="13314" width="10.7109375" style="43" customWidth="1"/>
    <col min="13315" max="13316" width="8.7109375" style="43" customWidth="1"/>
    <col min="13317" max="13317" width="10.7109375" style="43" customWidth="1"/>
    <col min="13318" max="13318" width="2.7109375" style="43" customWidth="1"/>
    <col min="13319" max="13319" width="8.7109375" style="43" customWidth="1"/>
    <col min="13320" max="13320" width="9.5703125" style="43" customWidth="1"/>
    <col min="13321" max="13321" width="13" style="43" bestFit="1" customWidth="1"/>
    <col min="13322" max="13322" width="7.85546875" style="43" customWidth="1"/>
    <col min="13323" max="13323" width="8.28515625" style="43" customWidth="1"/>
    <col min="13324" max="13324" width="10.7109375" style="43" customWidth="1"/>
    <col min="13325" max="13325" width="7" style="43" customWidth="1"/>
    <col min="13326" max="13326" width="7.28515625" style="43" customWidth="1"/>
    <col min="13327" max="13327" width="10.7109375" style="43" customWidth="1"/>
    <col min="13328" max="13328" width="17.85546875" style="43" customWidth="1"/>
    <col min="13329" max="13563" width="9.140625" style="43"/>
    <col min="13564" max="13566" width="8.7109375" style="43" customWidth="1"/>
    <col min="13567" max="13567" width="15.28515625" style="43" bestFit="1" customWidth="1"/>
    <col min="13568" max="13569" width="8.7109375" style="43" customWidth="1"/>
    <col min="13570" max="13570" width="10.7109375" style="43" customWidth="1"/>
    <col min="13571" max="13572" width="8.7109375" style="43" customWidth="1"/>
    <col min="13573" max="13573" width="10.7109375" style="43" customWidth="1"/>
    <col min="13574" max="13574" width="2.7109375" style="43" customWidth="1"/>
    <col min="13575" max="13575" width="8.7109375" style="43" customWidth="1"/>
    <col min="13576" max="13576" width="9.5703125" style="43" customWidth="1"/>
    <col min="13577" max="13577" width="13" style="43" bestFit="1" customWidth="1"/>
    <col min="13578" max="13578" width="7.85546875" style="43" customWidth="1"/>
    <col min="13579" max="13579" width="8.28515625" style="43" customWidth="1"/>
    <col min="13580" max="13580" width="10.7109375" style="43" customWidth="1"/>
    <col min="13581" max="13581" width="7" style="43" customWidth="1"/>
    <col min="13582" max="13582" width="7.28515625" style="43" customWidth="1"/>
    <col min="13583" max="13583" width="10.7109375" style="43" customWidth="1"/>
    <col min="13584" max="13584" width="17.85546875" style="43" customWidth="1"/>
    <col min="13585" max="13819" width="9.140625" style="43"/>
    <col min="13820" max="13822" width="8.7109375" style="43" customWidth="1"/>
    <col min="13823" max="13823" width="15.28515625" style="43" bestFit="1" customWidth="1"/>
    <col min="13824" max="13825" width="8.7109375" style="43" customWidth="1"/>
    <col min="13826" max="13826" width="10.7109375" style="43" customWidth="1"/>
    <col min="13827" max="13828" width="8.7109375" style="43" customWidth="1"/>
    <col min="13829" max="13829" width="10.7109375" style="43" customWidth="1"/>
    <col min="13830" max="13830" width="2.7109375" style="43" customWidth="1"/>
    <col min="13831" max="13831" width="8.7109375" style="43" customWidth="1"/>
    <col min="13832" max="13832" width="9.5703125" style="43" customWidth="1"/>
    <col min="13833" max="13833" width="13" style="43" bestFit="1" customWidth="1"/>
    <col min="13834" max="13834" width="7.85546875" style="43" customWidth="1"/>
    <col min="13835" max="13835" width="8.28515625" style="43" customWidth="1"/>
    <col min="13836" max="13836" width="10.7109375" style="43" customWidth="1"/>
    <col min="13837" max="13837" width="7" style="43" customWidth="1"/>
    <col min="13838" max="13838" width="7.28515625" style="43" customWidth="1"/>
    <col min="13839" max="13839" width="10.7109375" style="43" customWidth="1"/>
    <col min="13840" max="13840" width="17.85546875" style="43" customWidth="1"/>
    <col min="13841" max="14075" width="9.140625" style="43"/>
    <col min="14076" max="14078" width="8.7109375" style="43" customWidth="1"/>
    <col min="14079" max="14079" width="15.28515625" style="43" bestFit="1" customWidth="1"/>
    <col min="14080" max="14081" width="8.7109375" style="43" customWidth="1"/>
    <col min="14082" max="14082" width="10.7109375" style="43" customWidth="1"/>
    <col min="14083" max="14084" width="8.7109375" style="43" customWidth="1"/>
    <col min="14085" max="14085" width="10.7109375" style="43" customWidth="1"/>
    <col min="14086" max="14086" width="2.7109375" style="43" customWidth="1"/>
    <col min="14087" max="14087" width="8.7109375" style="43" customWidth="1"/>
    <col min="14088" max="14088" width="9.5703125" style="43" customWidth="1"/>
    <col min="14089" max="14089" width="13" style="43" bestFit="1" customWidth="1"/>
    <col min="14090" max="14090" width="7.85546875" style="43" customWidth="1"/>
    <col min="14091" max="14091" width="8.28515625" style="43" customWidth="1"/>
    <col min="14092" max="14092" width="10.7109375" style="43" customWidth="1"/>
    <col min="14093" max="14093" width="7" style="43" customWidth="1"/>
    <col min="14094" max="14094" width="7.28515625" style="43" customWidth="1"/>
    <col min="14095" max="14095" width="10.7109375" style="43" customWidth="1"/>
    <col min="14096" max="14096" width="17.85546875" style="43" customWidth="1"/>
    <col min="14097" max="14331" width="9.140625" style="43"/>
    <col min="14332" max="14334" width="8.7109375" style="43" customWidth="1"/>
    <col min="14335" max="14335" width="15.28515625" style="43" bestFit="1" customWidth="1"/>
    <col min="14336" max="14337" width="8.7109375" style="43" customWidth="1"/>
    <col min="14338" max="14338" width="10.7109375" style="43" customWidth="1"/>
    <col min="14339" max="14340" width="8.7109375" style="43" customWidth="1"/>
    <col min="14341" max="14341" width="10.7109375" style="43" customWidth="1"/>
    <col min="14342" max="14342" width="2.7109375" style="43" customWidth="1"/>
    <col min="14343" max="14343" width="8.7109375" style="43" customWidth="1"/>
    <col min="14344" max="14344" width="9.5703125" style="43" customWidth="1"/>
    <col min="14345" max="14345" width="13" style="43" bestFit="1" customWidth="1"/>
    <col min="14346" max="14346" width="7.85546875" style="43" customWidth="1"/>
    <col min="14347" max="14347" width="8.28515625" style="43" customWidth="1"/>
    <col min="14348" max="14348" width="10.7109375" style="43" customWidth="1"/>
    <col min="14349" max="14349" width="7" style="43" customWidth="1"/>
    <col min="14350" max="14350" width="7.28515625" style="43" customWidth="1"/>
    <col min="14351" max="14351" width="10.7109375" style="43" customWidth="1"/>
    <col min="14352" max="14352" width="17.85546875" style="43" customWidth="1"/>
    <col min="14353" max="14587" width="9.140625" style="43"/>
    <col min="14588" max="14590" width="8.7109375" style="43" customWidth="1"/>
    <col min="14591" max="14591" width="15.28515625" style="43" bestFit="1" customWidth="1"/>
    <col min="14592" max="14593" width="8.7109375" style="43" customWidth="1"/>
    <col min="14594" max="14594" width="10.7109375" style="43" customWidth="1"/>
    <col min="14595" max="14596" width="8.7109375" style="43" customWidth="1"/>
    <col min="14597" max="14597" width="10.7109375" style="43" customWidth="1"/>
    <col min="14598" max="14598" width="2.7109375" style="43" customWidth="1"/>
    <col min="14599" max="14599" width="8.7109375" style="43" customWidth="1"/>
    <col min="14600" max="14600" width="9.5703125" style="43" customWidth="1"/>
    <col min="14601" max="14601" width="13" style="43" bestFit="1" customWidth="1"/>
    <col min="14602" max="14602" width="7.85546875" style="43" customWidth="1"/>
    <col min="14603" max="14603" width="8.28515625" style="43" customWidth="1"/>
    <col min="14604" max="14604" width="10.7109375" style="43" customWidth="1"/>
    <col min="14605" max="14605" width="7" style="43" customWidth="1"/>
    <col min="14606" max="14606" width="7.28515625" style="43" customWidth="1"/>
    <col min="14607" max="14607" width="10.7109375" style="43" customWidth="1"/>
    <col min="14608" max="14608" width="17.85546875" style="43" customWidth="1"/>
    <col min="14609" max="14843" width="9.140625" style="43"/>
    <col min="14844" max="14846" width="8.7109375" style="43" customWidth="1"/>
    <col min="14847" max="14847" width="15.28515625" style="43" bestFit="1" customWidth="1"/>
    <col min="14848" max="14849" width="8.7109375" style="43" customWidth="1"/>
    <col min="14850" max="14850" width="10.7109375" style="43" customWidth="1"/>
    <col min="14851" max="14852" width="8.7109375" style="43" customWidth="1"/>
    <col min="14853" max="14853" width="10.7109375" style="43" customWidth="1"/>
    <col min="14854" max="14854" width="2.7109375" style="43" customWidth="1"/>
    <col min="14855" max="14855" width="8.7109375" style="43" customWidth="1"/>
    <col min="14856" max="14856" width="9.5703125" style="43" customWidth="1"/>
    <col min="14857" max="14857" width="13" style="43" bestFit="1" customWidth="1"/>
    <col min="14858" max="14858" width="7.85546875" style="43" customWidth="1"/>
    <col min="14859" max="14859" width="8.28515625" style="43" customWidth="1"/>
    <col min="14860" max="14860" width="10.7109375" style="43" customWidth="1"/>
    <col min="14861" max="14861" width="7" style="43" customWidth="1"/>
    <col min="14862" max="14862" width="7.28515625" style="43" customWidth="1"/>
    <col min="14863" max="14863" width="10.7109375" style="43" customWidth="1"/>
    <col min="14864" max="14864" width="17.85546875" style="43" customWidth="1"/>
    <col min="14865" max="15099" width="9.140625" style="43"/>
    <col min="15100" max="15102" width="8.7109375" style="43" customWidth="1"/>
    <col min="15103" max="15103" width="15.28515625" style="43" bestFit="1" customWidth="1"/>
    <col min="15104" max="15105" width="8.7109375" style="43" customWidth="1"/>
    <col min="15106" max="15106" width="10.7109375" style="43" customWidth="1"/>
    <col min="15107" max="15108" width="8.7109375" style="43" customWidth="1"/>
    <col min="15109" max="15109" width="10.7109375" style="43" customWidth="1"/>
    <col min="15110" max="15110" width="2.7109375" style="43" customWidth="1"/>
    <col min="15111" max="15111" width="8.7109375" style="43" customWidth="1"/>
    <col min="15112" max="15112" width="9.5703125" style="43" customWidth="1"/>
    <col min="15113" max="15113" width="13" style="43" bestFit="1" customWidth="1"/>
    <col min="15114" max="15114" width="7.85546875" style="43" customWidth="1"/>
    <col min="15115" max="15115" width="8.28515625" style="43" customWidth="1"/>
    <col min="15116" max="15116" width="10.7109375" style="43" customWidth="1"/>
    <col min="15117" max="15117" width="7" style="43" customWidth="1"/>
    <col min="15118" max="15118" width="7.28515625" style="43" customWidth="1"/>
    <col min="15119" max="15119" width="10.7109375" style="43" customWidth="1"/>
    <col min="15120" max="15120" width="17.85546875" style="43" customWidth="1"/>
    <col min="15121" max="15355" width="9.140625" style="43"/>
    <col min="15356" max="15358" width="8.7109375" style="43" customWidth="1"/>
    <col min="15359" max="15359" width="15.28515625" style="43" bestFit="1" customWidth="1"/>
    <col min="15360" max="15361" width="8.7109375" style="43" customWidth="1"/>
    <col min="15362" max="15362" width="10.7109375" style="43" customWidth="1"/>
    <col min="15363" max="15364" width="8.7109375" style="43" customWidth="1"/>
    <col min="15365" max="15365" width="10.7109375" style="43" customWidth="1"/>
    <col min="15366" max="15366" width="2.7109375" style="43" customWidth="1"/>
    <col min="15367" max="15367" width="8.7109375" style="43" customWidth="1"/>
    <col min="15368" max="15368" width="9.5703125" style="43" customWidth="1"/>
    <col min="15369" max="15369" width="13" style="43" bestFit="1" customWidth="1"/>
    <col min="15370" max="15370" width="7.85546875" style="43" customWidth="1"/>
    <col min="15371" max="15371" width="8.28515625" style="43" customWidth="1"/>
    <col min="15372" max="15372" width="10.7109375" style="43" customWidth="1"/>
    <col min="15373" max="15373" width="7" style="43" customWidth="1"/>
    <col min="15374" max="15374" width="7.28515625" style="43" customWidth="1"/>
    <col min="15375" max="15375" width="10.7109375" style="43" customWidth="1"/>
    <col min="15376" max="15376" width="17.85546875" style="43" customWidth="1"/>
    <col min="15377" max="15611" width="9.140625" style="43"/>
    <col min="15612" max="15614" width="8.7109375" style="43" customWidth="1"/>
    <col min="15615" max="15615" width="15.28515625" style="43" bestFit="1" customWidth="1"/>
    <col min="15616" max="15617" width="8.7109375" style="43" customWidth="1"/>
    <col min="15618" max="15618" width="10.7109375" style="43" customWidth="1"/>
    <col min="15619" max="15620" width="8.7109375" style="43" customWidth="1"/>
    <col min="15621" max="15621" width="10.7109375" style="43" customWidth="1"/>
    <col min="15622" max="15622" width="2.7109375" style="43" customWidth="1"/>
    <col min="15623" max="15623" width="8.7109375" style="43" customWidth="1"/>
    <col min="15624" max="15624" width="9.5703125" style="43" customWidth="1"/>
    <col min="15625" max="15625" width="13" style="43" bestFit="1" customWidth="1"/>
    <col min="15626" max="15626" width="7.85546875" style="43" customWidth="1"/>
    <col min="15627" max="15627" width="8.28515625" style="43" customWidth="1"/>
    <col min="15628" max="15628" width="10.7109375" style="43" customWidth="1"/>
    <col min="15629" max="15629" width="7" style="43" customWidth="1"/>
    <col min="15630" max="15630" width="7.28515625" style="43" customWidth="1"/>
    <col min="15631" max="15631" width="10.7109375" style="43" customWidth="1"/>
    <col min="15632" max="15632" width="17.85546875" style="43" customWidth="1"/>
    <col min="15633" max="15867" width="9.140625" style="43"/>
    <col min="15868" max="15870" width="8.7109375" style="43" customWidth="1"/>
    <col min="15871" max="15871" width="15.28515625" style="43" bestFit="1" customWidth="1"/>
    <col min="15872" max="15873" width="8.7109375" style="43" customWidth="1"/>
    <col min="15874" max="15874" width="10.7109375" style="43" customWidth="1"/>
    <col min="15875" max="15876" width="8.7109375" style="43" customWidth="1"/>
    <col min="15877" max="15877" width="10.7109375" style="43" customWidth="1"/>
    <col min="15878" max="15878" width="2.7109375" style="43" customWidth="1"/>
    <col min="15879" max="15879" width="8.7109375" style="43" customWidth="1"/>
    <col min="15880" max="15880" width="9.5703125" style="43" customWidth="1"/>
    <col min="15881" max="15881" width="13" style="43" bestFit="1" customWidth="1"/>
    <col min="15882" max="15882" width="7.85546875" style="43" customWidth="1"/>
    <col min="15883" max="15883" width="8.28515625" style="43" customWidth="1"/>
    <col min="15884" max="15884" width="10.7109375" style="43" customWidth="1"/>
    <col min="15885" max="15885" width="7" style="43" customWidth="1"/>
    <col min="15886" max="15886" width="7.28515625" style="43" customWidth="1"/>
    <col min="15887" max="15887" width="10.7109375" style="43" customWidth="1"/>
    <col min="15888" max="15888" width="17.85546875" style="43" customWidth="1"/>
    <col min="15889" max="16123" width="9.140625" style="43"/>
    <col min="16124" max="16126" width="8.7109375" style="43" customWidth="1"/>
    <col min="16127" max="16127" width="15.28515625" style="43" bestFit="1" customWidth="1"/>
    <col min="16128" max="16129" width="8.7109375" style="43" customWidth="1"/>
    <col min="16130" max="16130" width="10.7109375" style="43" customWidth="1"/>
    <col min="16131" max="16132" width="8.7109375" style="43" customWidth="1"/>
    <col min="16133" max="16133" width="10.7109375" style="43" customWidth="1"/>
    <col min="16134" max="16134" width="2.7109375" style="43" customWidth="1"/>
    <col min="16135" max="16135" width="8.7109375" style="43" customWidth="1"/>
    <col min="16136" max="16136" width="9.5703125" style="43" customWidth="1"/>
    <col min="16137" max="16137" width="13" style="43" bestFit="1" customWidth="1"/>
    <col min="16138" max="16138" width="7.85546875" style="43" customWidth="1"/>
    <col min="16139" max="16139" width="8.28515625" style="43" customWidth="1"/>
    <col min="16140" max="16140" width="10.7109375" style="43" customWidth="1"/>
    <col min="16141" max="16141" width="7" style="43" customWidth="1"/>
    <col min="16142" max="16142" width="7.28515625" style="43" customWidth="1"/>
    <col min="16143" max="16143" width="10.7109375" style="43" customWidth="1"/>
    <col min="16144" max="16144" width="17.85546875" style="43" customWidth="1"/>
    <col min="16145" max="16384" width="9.140625" style="43"/>
  </cols>
  <sheetData>
    <row r="1" spans="1:16" ht="24.95" customHeight="1">
      <c r="A1" s="685" t="s">
        <v>211</v>
      </c>
      <c r="B1" s="685"/>
    </row>
    <row r="2" spans="1:16" s="114" customFormat="1" ht="24.95" customHeight="1">
      <c r="A2" s="762" t="s">
        <v>200</v>
      </c>
      <c r="B2" s="762"/>
      <c r="C2" s="762"/>
      <c r="D2" s="762"/>
      <c r="E2" s="762"/>
      <c r="F2" s="762"/>
      <c r="G2" s="762"/>
      <c r="H2" s="763" t="s">
        <v>476</v>
      </c>
      <c r="I2" s="763"/>
      <c r="J2" s="763"/>
      <c r="K2" s="763"/>
      <c r="L2" s="763"/>
      <c r="M2" s="763"/>
      <c r="N2" s="763"/>
      <c r="O2" s="763"/>
      <c r="P2" s="763"/>
    </row>
    <row r="3" spans="1:16" s="42" customFormat="1" ht="23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52" customFormat="1" ht="15" customHeight="1" thickBot="1">
      <c r="A4" s="48" t="s">
        <v>473</v>
      </c>
      <c r="P4" s="45" t="s">
        <v>474</v>
      </c>
    </row>
    <row r="5" spans="1:16" s="54" customFormat="1" ht="18.75" customHeight="1">
      <c r="A5" s="534" t="s">
        <v>429</v>
      </c>
      <c r="B5" s="593" t="s">
        <v>28</v>
      </c>
      <c r="C5" s="594"/>
      <c r="D5" s="594"/>
      <c r="E5" s="594" t="s">
        <v>61</v>
      </c>
      <c r="F5" s="594"/>
      <c r="G5" s="595"/>
      <c r="H5" s="593" t="s">
        <v>472</v>
      </c>
      <c r="I5" s="594"/>
      <c r="J5" s="594"/>
      <c r="K5" s="593" t="s">
        <v>157</v>
      </c>
      <c r="L5" s="594"/>
      <c r="M5" s="594"/>
      <c r="N5" s="594" t="s">
        <v>62</v>
      </c>
      <c r="O5" s="594"/>
      <c r="P5" s="595"/>
    </row>
    <row r="6" spans="1:16" s="54" customFormat="1" ht="18.75" customHeight="1">
      <c r="A6" s="522"/>
      <c r="B6" s="596" t="s">
        <v>29</v>
      </c>
      <c r="C6" s="597"/>
      <c r="D6" s="597"/>
      <c r="E6" s="601" t="s">
        <v>161</v>
      </c>
      <c r="F6" s="597"/>
      <c r="G6" s="598"/>
      <c r="H6" s="599" t="s">
        <v>160</v>
      </c>
      <c r="I6" s="597"/>
      <c r="J6" s="597"/>
      <c r="K6" s="599" t="s">
        <v>147</v>
      </c>
      <c r="L6" s="597"/>
      <c r="M6" s="597"/>
      <c r="N6" s="597" t="s">
        <v>13</v>
      </c>
      <c r="O6" s="600"/>
      <c r="P6" s="598"/>
    </row>
    <row r="7" spans="1:16" s="54" customFormat="1" ht="18.75" customHeight="1">
      <c r="A7" s="522"/>
      <c r="B7" s="522" t="s">
        <v>137</v>
      </c>
      <c r="C7" s="523" t="s">
        <v>18</v>
      </c>
      <c r="D7" s="523" t="s">
        <v>63</v>
      </c>
      <c r="E7" s="523" t="s">
        <v>137</v>
      </c>
      <c r="F7" s="523" t="s">
        <v>18</v>
      </c>
      <c r="G7" s="524" t="s">
        <v>63</v>
      </c>
      <c r="H7" s="522" t="s">
        <v>137</v>
      </c>
      <c r="I7" s="523" t="s">
        <v>18</v>
      </c>
      <c r="J7" s="523" t="s">
        <v>63</v>
      </c>
      <c r="K7" s="522" t="s">
        <v>137</v>
      </c>
      <c r="L7" s="523" t="s">
        <v>18</v>
      </c>
      <c r="M7" s="523" t="s">
        <v>63</v>
      </c>
      <c r="N7" s="523" t="s">
        <v>137</v>
      </c>
      <c r="O7" s="523" t="s">
        <v>18</v>
      </c>
      <c r="P7" s="524" t="s">
        <v>63</v>
      </c>
    </row>
    <row r="8" spans="1:16" s="54" customFormat="1" ht="24.95" customHeight="1">
      <c r="A8" s="527" t="s">
        <v>471</v>
      </c>
      <c r="B8" s="527" t="s">
        <v>19</v>
      </c>
      <c r="C8" s="528" t="s">
        <v>20</v>
      </c>
      <c r="D8" s="602" t="s">
        <v>475</v>
      </c>
      <c r="E8" s="528" t="s">
        <v>19</v>
      </c>
      <c r="F8" s="528" t="s">
        <v>20</v>
      </c>
      <c r="G8" s="603" t="s">
        <v>64</v>
      </c>
      <c r="H8" s="527" t="s">
        <v>19</v>
      </c>
      <c r="I8" s="528" t="s">
        <v>20</v>
      </c>
      <c r="J8" s="602" t="s">
        <v>64</v>
      </c>
      <c r="K8" s="527" t="s">
        <v>19</v>
      </c>
      <c r="L8" s="528" t="s">
        <v>20</v>
      </c>
      <c r="M8" s="602" t="s">
        <v>64</v>
      </c>
      <c r="N8" s="528" t="s">
        <v>19</v>
      </c>
      <c r="O8" s="528" t="s">
        <v>20</v>
      </c>
      <c r="P8" s="603" t="s">
        <v>64</v>
      </c>
    </row>
    <row r="9" spans="1:16" s="57" customFormat="1" ht="20.100000000000001" customHeight="1">
      <c r="A9" s="588">
        <v>2016</v>
      </c>
      <c r="B9" s="604">
        <v>4</v>
      </c>
      <c r="C9" s="604">
        <v>1</v>
      </c>
      <c r="D9" s="604">
        <v>405944</v>
      </c>
      <c r="E9" s="604">
        <v>0</v>
      </c>
      <c r="F9" s="604">
        <v>0</v>
      </c>
      <c r="G9" s="604">
        <v>0</v>
      </c>
      <c r="H9" s="604">
        <v>0</v>
      </c>
      <c r="I9" s="604">
        <v>0</v>
      </c>
      <c r="J9" s="604">
        <v>0</v>
      </c>
      <c r="K9" s="604">
        <v>4</v>
      </c>
      <c r="L9" s="604">
        <v>1</v>
      </c>
      <c r="M9" s="604">
        <v>405944</v>
      </c>
      <c r="N9" s="604">
        <v>0</v>
      </c>
      <c r="O9" s="604">
        <v>0</v>
      </c>
      <c r="P9" s="605">
        <v>0</v>
      </c>
    </row>
    <row r="10" spans="1:16" s="57" customFormat="1" ht="20.100000000000001" customHeight="1">
      <c r="A10" s="588">
        <v>2017</v>
      </c>
      <c r="B10" s="604">
        <v>10</v>
      </c>
      <c r="C10" s="604">
        <v>7</v>
      </c>
      <c r="D10" s="604">
        <v>118746</v>
      </c>
      <c r="E10" s="604">
        <v>0</v>
      </c>
      <c r="F10" s="604">
        <v>0</v>
      </c>
      <c r="G10" s="604">
        <v>0</v>
      </c>
      <c r="H10" s="604">
        <v>1</v>
      </c>
      <c r="I10" s="604">
        <v>0</v>
      </c>
      <c r="J10" s="604">
        <v>25919</v>
      </c>
      <c r="K10" s="604">
        <v>6</v>
      </c>
      <c r="L10" s="604">
        <v>1</v>
      </c>
      <c r="M10" s="604">
        <v>26731</v>
      </c>
      <c r="N10" s="604">
        <v>1</v>
      </c>
      <c r="O10" s="604">
        <v>0</v>
      </c>
      <c r="P10" s="605">
        <v>108</v>
      </c>
    </row>
    <row r="11" spans="1:16" s="62" customFormat="1" ht="20.100000000000001" customHeight="1">
      <c r="A11" s="588">
        <v>2018</v>
      </c>
      <c r="B11" s="604">
        <v>2</v>
      </c>
      <c r="C11" s="604">
        <v>1</v>
      </c>
      <c r="D11" s="604">
        <v>7100</v>
      </c>
      <c r="E11" s="604">
        <v>0</v>
      </c>
      <c r="F11" s="604">
        <v>0</v>
      </c>
      <c r="G11" s="604">
        <v>0</v>
      </c>
      <c r="H11" s="604">
        <v>1</v>
      </c>
      <c r="I11" s="604">
        <v>0</v>
      </c>
      <c r="J11" s="604">
        <v>4080</v>
      </c>
      <c r="K11" s="604">
        <v>1</v>
      </c>
      <c r="L11" s="604">
        <v>1</v>
      </c>
      <c r="M11" s="604">
        <v>3020</v>
      </c>
      <c r="N11" s="604">
        <v>0</v>
      </c>
      <c r="O11" s="604">
        <v>0</v>
      </c>
      <c r="P11" s="605">
        <v>0</v>
      </c>
    </row>
    <row r="12" spans="1:16" s="57" customFormat="1" ht="20.100000000000001" customHeight="1">
      <c r="A12" s="588">
        <v>2019</v>
      </c>
      <c r="B12" s="604">
        <v>13</v>
      </c>
      <c r="C12" s="606">
        <v>3.736885</v>
      </c>
      <c r="D12" s="604">
        <v>230732</v>
      </c>
      <c r="E12" s="604">
        <v>0</v>
      </c>
      <c r="F12" s="604">
        <v>0</v>
      </c>
      <c r="G12" s="604">
        <v>0</v>
      </c>
      <c r="H12" s="604">
        <v>2</v>
      </c>
      <c r="I12" s="606">
        <v>0.700685</v>
      </c>
      <c r="J12" s="604">
        <v>7939</v>
      </c>
      <c r="K12" s="604">
        <v>11</v>
      </c>
      <c r="L12" s="606">
        <v>3.0362</v>
      </c>
      <c r="M12" s="604">
        <v>222793</v>
      </c>
      <c r="N12" s="604">
        <v>0</v>
      </c>
      <c r="O12" s="604">
        <v>0</v>
      </c>
      <c r="P12" s="605">
        <v>0</v>
      </c>
    </row>
    <row r="13" spans="1:16" s="57" customFormat="1" ht="20.100000000000001" customHeight="1">
      <c r="A13" s="588">
        <v>2020</v>
      </c>
      <c r="B13" s="604">
        <v>8</v>
      </c>
      <c r="C13" s="606">
        <v>11.9</v>
      </c>
      <c r="D13" s="604">
        <v>151885</v>
      </c>
      <c r="E13" s="605">
        <v>0</v>
      </c>
      <c r="F13" s="605">
        <v>0</v>
      </c>
      <c r="G13" s="605">
        <v>0</v>
      </c>
      <c r="H13" s="604">
        <v>2</v>
      </c>
      <c r="I13" s="606">
        <v>0.35</v>
      </c>
      <c r="J13" s="604">
        <v>60243</v>
      </c>
      <c r="K13" s="604">
        <v>6</v>
      </c>
      <c r="L13" s="606">
        <v>11.5</v>
      </c>
      <c r="M13" s="604">
        <v>91642</v>
      </c>
      <c r="N13" s="604">
        <v>0</v>
      </c>
      <c r="O13" s="604">
        <v>0</v>
      </c>
      <c r="P13" s="605">
        <v>0</v>
      </c>
    </row>
    <row r="14" spans="1:16" s="57" customFormat="1" ht="30" customHeight="1">
      <c r="A14" s="570">
        <v>2021</v>
      </c>
      <c r="B14" s="824">
        <v>0</v>
      </c>
      <c r="C14" s="825">
        <v>0</v>
      </c>
      <c r="D14" s="824">
        <v>0</v>
      </c>
      <c r="E14" s="826">
        <v>0</v>
      </c>
      <c r="F14" s="826">
        <v>0</v>
      </c>
      <c r="G14" s="826">
        <v>0</v>
      </c>
      <c r="H14" s="824">
        <v>1</v>
      </c>
      <c r="I14" s="825">
        <v>0.1</v>
      </c>
      <c r="J14" s="824">
        <v>8008</v>
      </c>
      <c r="K14" s="824">
        <f>SUM(K15:K34)</f>
        <v>4</v>
      </c>
      <c r="L14" s="827">
        <f t="shared" ref="L14:M14" si="0">SUM(L15:L34)</f>
        <v>1.32</v>
      </c>
      <c r="M14" s="824">
        <f t="shared" si="0"/>
        <v>190427</v>
      </c>
      <c r="N14" s="824">
        <v>0</v>
      </c>
      <c r="O14" s="824">
        <v>0</v>
      </c>
      <c r="P14" s="826">
        <v>0</v>
      </c>
    </row>
    <row r="15" spans="1:16" s="57" customFormat="1" ht="20.100000000000001" customHeight="1">
      <c r="A15" s="441" t="s">
        <v>386</v>
      </c>
      <c r="B15" s="607">
        <v>0</v>
      </c>
      <c r="C15" s="605">
        <v>0</v>
      </c>
      <c r="D15" s="605">
        <v>0</v>
      </c>
      <c r="E15" s="605">
        <v>0</v>
      </c>
      <c r="F15" s="605">
        <v>0</v>
      </c>
      <c r="G15" s="605">
        <v>0</v>
      </c>
      <c r="H15" s="605">
        <v>0</v>
      </c>
      <c r="I15" s="605">
        <v>0</v>
      </c>
      <c r="J15" s="605">
        <v>0</v>
      </c>
      <c r="K15" s="604">
        <v>1</v>
      </c>
      <c r="L15" s="823">
        <v>0.04</v>
      </c>
      <c r="M15" s="605">
        <v>3121</v>
      </c>
      <c r="N15" s="605">
        <v>0</v>
      </c>
      <c r="O15" s="605">
        <v>0</v>
      </c>
      <c r="P15" s="605">
        <v>0</v>
      </c>
    </row>
    <row r="16" spans="1:16" s="57" customFormat="1" ht="20.100000000000001" customHeight="1">
      <c r="A16" s="441" t="s">
        <v>387</v>
      </c>
      <c r="B16" s="607">
        <v>0</v>
      </c>
      <c r="C16" s="605">
        <v>0</v>
      </c>
      <c r="D16" s="605">
        <v>0</v>
      </c>
      <c r="E16" s="605">
        <v>0</v>
      </c>
      <c r="F16" s="605">
        <v>0</v>
      </c>
      <c r="G16" s="605">
        <v>0</v>
      </c>
      <c r="H16" s="609">
        <v>0</v>
      </c>
      <c r="I16" s="610">
        <v>0</v>
      </c>
      <c r="J16" s="609">
        <v>0</v>
      </c>
      <c r="K16" s="609">
        <v>0</v>
      </c>
      <c r="L16" s="611">
        <v>0</v>
      </c>
      <c r="M16" s="612">
        <v>0</v>
      </c>
      <c r="N16" s="605">
        <v>0</v>
      </c>
      <c r="O16" s="605">
        <v>0</v>
      </c>
      <c r="P16" s="605">
        <v>0</v>
      </c>
    </row>
    <row r="17" spans="1:16" s="57" customFormat="1" ht="20.100000000000001" customHeight="1">
      <c r="A17" s="441" t="s">
        <v>388</v>
      </c>
      <c r="B17" s="607">
        <v>0</v>
      </c>
      <c r="C17" s="605">
        <v>0</v>
      </c>
      <c r="D17" s="605">
        <v>0</v>
      </c>
      <c r="E17" s="605">
        <v>0</v>
      </c>
      <c r="F17" s="605">
        <v>0</v>
      </c>
      <c r="G17" s="605">
        <v>0</v>
      </c>
      <c r="H17" s="605">
        <v>0</v>
      </c>
      <c r="I17" s="605">
        <v>0</v>
      </c>
      <c r="J17" s="605">
        <v>0</v>
      </c>
      <c r="K17" s="609">
        <v>1</v>
      </c>
      <c r="L17" s="611">
        <v>1.19</v>
      </c>
      <c r="M17" s="609">
        <v>89266</v>
      </c>
      <c r="N17" s="605">
        <v>0</v>
      </c>
      <c r="O17" s="605">
        <v>0</v>
      </c>
      <c r="P17" s="605">
        <v>0</v>
      </c>
    </row>
    <row r="18" spans="1:16" s="57" customFormat="1" ht="20.100000000000001" customHeight="1">
      <c r="A18" s="441" t="s">
        <v>389</v>
      </c>
      <c r="B18" s="607">
        <v>0</v>
      </c>
      <c r="C18" s="605">
        <v>0</v>
      </c>
      <c r="D18" s="605">
        <v>0</v>
      </c>
      <c r="E18" s="605">
        <v>0</v>
      </c>
      <c r="F18" s="605">
        <v>0</v>
      </c>
      <c r="G18" s="605">
        <v>0</v>
      </c>
      <c r="H18" s="605">
        <v>0</v>
      </c>
      <c r="I18" s="605">
        <v>0</v>
      </c>
      <c r="J18" s="605">
        <v>0</v>
      </c>
      <c r="K18" s="608">
        <v>0</v>
      </c>
      <c r="L18" s="605">
        <v>0</v>
      </c>
      <c r="M18" s="605">
        <v>0</v>
      </c>
      <c r="N18" s="605">
        <v>0</v>
      </c>
      <c r="O18" s="605">
        <v>0</v>
      </c>
      <c r="P18" s="605">
        <v>0</v>
      </c>
    </row>
    <row r="19" spans="1:16" s="57" customFormat="1" ht="20.100000000000001" customHeight="1">
      <c r="A19" s="441" t="s">
        <v>390</v>
      </c>
      <c r="B19" s="607">
        <v>0</v>
      </c>
      <c r="C19" s="605">
        <v>0</v>
      </c>
      <c r="D19" s="605">
        <v>0</v>
      </c>
      <c r="E19" s="605">
        <v>0</v>
      </c>
      <c r="F19" s="605">
        <v>0</v>
      </c>
      <c r="G19" s="605">
        <v>0</v>
      </c>
      <c r="H19" s="605">
        <v>0</v>
      </c>
      <c r="I19" s="605">
        <v>0</v>
      </c>
      <c r="J19" s="605">
        <v>0</v>
      </c>
      <c r="K19" s="609">
        <v>0</v>
      </c>
      <c r="L19" s="828">
        <v>0</v>
      </c>
      <c r="M19" s="609">
        <v>0</v>
      </c>
      <c r="N19" s="605">
        <v>0</v>
      </c>
      <c r="O19" s="605">
        <v>0</v>
      </c>
      <c r="P19" s="605">
        <v>0</v>
      </c>
    </row>
    <row r="20" spans="1:16" s="57" customFormat="1" ht="20.100000000000001" customHeight="1">
      <c r="A20" s="441" t="s">
        <v>391</v>
      </c>
      <c r="B20" s="607">
        <v>0</v>
      </c>
      <c r="C20" s="605">
        <v>0</v>
      </c>
      <c r="D20" s="605">
        <v>0</v>
      </c>
      <c r="E20" s="605">
        <v>0</v>
      </c>
      <c r="F20" s="605">
        <v>0</v>
      </c>
      <c r="G20" s="605">
        <v>0</v>
      </c>
      <c r="H20" s="605">
        <v>1</v>
      </c>
      <c r="I20" s="605">
        <v>0.1</v>
      </c>
      <c r="J20" s="605">
        <v>8008</v>
      </c>
      <c r="K20" s="605">
        <v>0</v>
      </c>
      <c r="L20" s="605">
        <v>0</v>
      </c>
      <c r="M20" s="605">
        <v>0</v>
      </c>
      <c r="N20" s="605">
        <v>0</v>
      </c>
      <c r="O20" s="605">
        <v>0</v>
      </c>
      <c r="P20" s="605">
        <v>0</v>
      </c>
    </row>
    <row r="21" spans="1:16" s="57" customFormat="1" ht="20.100000000000001" customHeight="1">
      <c r="A21" s="441" t="s">
        <v>392</v>
      </c>
      <c r="B21" s="607">
        <v>0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  <c r="J21" s="605">
        <v>0</v>
      </c>
      <c r="K21" s="605">
        <v>0</v>
      </c>
      <c r="L21" s="605">
        <v>0</v>
      </c>
      <c r="M21" s="605">
        <v>0</v>
      </c>
      <c r="N21" s="605">
        <v>0</v>
      </c>
      <c r="O21" s="605">
        <v>0</v>
      </c>
      <c r="P21" s="605">
        <v>0</v>
      </c>
    </row>
    <row r="22" spans="1:16" s="57" customFormat="1" ht="20.100000000000001" customHeight="1">
      <c r="A22" s="441" t="s">
        <v>393</v>
      </c>
      <c r="B22" s="607">
        <v>0</v>
      </c>
      <c r="C22" s="605">
        <v>0</v>
      </c>
      <c r="D22" s="605">
        <v>0</v>
      </c>
      <c r="E22" s="605">
        <v>0</v>
      </c>
      <c r="F22" s="605">
        <v>0</v>
      </c>
      <c r="G22" s="605">
        <v>0</v>
      </c>
      <c r="H22" s="605">
        <v>0</v>
      </c>
      <c r="I22" s="605">
        <v>0</v>
      </c>
      <c r="J22" s="605">
        <v>0</v>
      </c>
      <c r="K22" s="605">
        <v>0</v>
      </c>
      <c r="L22" s="605">
        <v>0</v>
      </c>
      <c r="M22" s="605">
        <v>0</v>
      </c>
      <c r="N22" s="605">
        <v>0</v>
      </c>
      <c r="O22" s="605">
        <v>0</v>
      </c>
      <c r="P22" s="605">
        <v>0</v>
      </c>
    </row>
    <row r="23" spans="1:16" s="57" customFormat="1" ht="20.100000000000001" customHeight="1">
      <c r="A23" s="441" t="s">
        <v>394</v>
      </c>
      <c r="B23" s="607">
        <v>0</v>
      </c>
      <c r="C23" s="605">
        <v>0</v>
      </c>
      <c r="D23" s="605">
        <v>0</v>
      </c>
      <c r="E23" s="605">
        <v>0</v>
      </c>
      <c r="F23" s="605">
        <v>0</v>
      </c>
      <c r="G23" s="605">
        <v>0</v>
      </c>
      <c r="H23" s="605">
        <v>0</v>
      </c>
      <c r="I23" s="605">
        <v>0</v>
      </c>
      <c r="J23" s="605">
        <v>0</v>
      </c>
      <c r="K23" s="605">
        <v>0</v>
      </c>
      <c r="L23" s="605">
        <v>0</v>
      </c>
      <c r="M23" s="605">
        <v>0</v>
      </c>
      <c r="N23" s="605">
        <v>0</v>
      </c>
      <c r="O23" s="605">
        <v>0</v>
      </c>
      <c r="P23" s="605">
        <v>0</v>
      </c>
    </row>
    <row r="24" spans="1:16" s="57" customFormat="1" ht="20.100000000000001" customHeight="1">
      <c r="A24" s="441" t="s">
        <v>395</v>
      </c>
      <c r="B24" s="607">
        <v>0</v>
      </c>
      <c r="C24" s="605">
        <v>0</v>
      </c>
      <c r="D24" s="605">
        <v>0</v>
      </c>
      <c r="E24" s="605">
        <v>0</v>
      </c>
      <c r="F24" s="605">
        <v>0</v>
      </c>
      <c r="G24" s="605">
        <v>0</v>
      </c>
      <c r="H24" s="605">
        <v>0</v>
      </c>
      <c r="I24" s="605">
        <v>0</v>
      </c>
      <c r="J24" s="605">
        <v>0</v>
      </c>
      <c r="K24" s="605">
        <v>0</v>
      </c>
      <c r="L24" s="605">
        <v>0</v>
      </c>
      <c r="M24" s="605">
        <v>0</v>
      </c>
      <c r="N24" s="605">
        <v>0</v>
      </c>
      <c r="O24" s="605">
        <v>0</v>
      </c>
      <c r="P24" s="605">
        <v>0</v>
      </c>
    </row>
    <row r="25" spans="1:16" s="57" customFormat="1" ht="20.100000000000001" customHeight="1">
      <c r="A25" s="441" t="s">
        <v>396</v>
      </c>
      <c r="B25" s="607">
        <v>0</v>
      </c>
      <c r="C25" s="605">
        <v>0</v>
      </c>
      <c r="D25" s="605">
        <v>0</v>
      </c>
      <c r="E25" s="605">
        <v>0</v>
      </c>
      <c r="F25" s="605">
        <v>0</v>
      </c>
      <c r="G25" s="605">
        <v>0</v>
      </c>
      <c r="H25" s="605">
        <v>0</v>
      </c>
      <c r="I25" s="605">
        <v>0</v>
      </c>
      <c r="J25" s="605">
        <v>0</v>
      </c>
      <c r="K25" s="605">
        <v>0</v>
      </c>
      <c r="L25" s="605">
        <v>0</v>
      </c>
      <c r="M25" s="605">
        <v>0</v>
      </c>
      <c r="N25" s="605">
        <v>0</v>
      </c>
      <c r="O25" s="605">
        <v>0</v>
      </c>
      <c r="P25" s="605">
        <v>0</v>
      </c>
    </row>
    <row r="26" spans="1:16" s="57" customFormat="1" ht="20.100000000000001" customHeight="1">
      <c r="A26" s="441" t="s">
        <v>397</v>
      </c>
      <c r="B26" s="607">
        <v>0</v>
      </c>
      <c r="C26" s="605">
        <v>0</v>
      </c>
      <c r="D26" s="605">
        <v>0</v>
      </c>
      <c r="E26" s="605">
        <v>0</v>
      </c>
      <c r="F26" s="605">
        <v>0</v>
      </c>
      <c r="G26" s="605">
        <v>0</v>
      </c>
      <c r="H26" s="605">
        <v>0</v>
      </c>
      <c r="I26" s="605">
        <v>0</v>
      </c>
      <c r="J26" s="605">
        <v>0</v>
      </c>
      <c r="K26" s="605">
        <v>0</v>
      </c>
      <c r="L26" s="605">
        <v>0</v>
      </c>
      <c r="M26" s="605">
        <v>0</v>
      </c>
      <c r="N26" s="605">
        <v>0</v>
      </c>
      <c r="O26" s="605">
        <v>0</v>
      </c>
      <c r="P26" s="605">
        <v>0</v>
      </c>
    </row>
    <row r="27" spans="1:16" s="57" customFormat="1" ht="20.100000000000001" customHeight="1">
      <c r="A27" s="441" t="s">
        <v>398</v>
      </c>
      <c r="B27" s="607">
        <v>0</v>
      </c>
      <c r="C27" s="605">
        <v>0</v>
      </c>
      <c r="D27" s="605">
        <v>0</v>
      </c>
      <c r="E27" s="605">
        <v>0</v>
      </c>
      <c r="F27" s="605">
        <v>0</v>
      </c>
      <c r="G27" s="605">
        <v>0</v>
      </c>
      <c r="H27" s="605">
        <v>0</v>
      </c>
      <c r="I27" s="605">
        <v>0</v>
      </c>
      <c r="J27" s="605">
        <v>0</v>
      </c>
      <c r="K27" s="605">
        <v>2</v>
      </c>
      <c r="L27" s="823">
        <v>0.09</v>
      </c>
      <c r="M27" s="605">
        <v>98040</v>
      </c>
      <c r="N27" s="605">
        <v>0</v>
      </c>
      <c r="O27" s="605">
        <v>0</v>
      </c>
      <c r="P27" s="605">
        <v>0</v>
      </c>
    </row>
    <row r="28" spans="1:16" s="57" customFormat="1" ht="20.100000000000001" customHeight="1">
      <c r="A28" s="441" t="s">
        <v>399</v>
      </c>
      <c r="B28" s="607">
        <v>0</v>
      </c>
      <c r="C28" s="605">
        <v>0</v>
      </c>
      <c r="D28" s="605">
        <v>0</v>
      </c>
      <c r="E28" s="605">
        <v>0</v>
      </c>
      <c r="F28" s="605">
        <v>0</v>
      </c>
      <c r="G28" s="605">
        <v>0</v>
      </c>
      <c r="H28" s="605">
        <v>0</v>
      </c>
      <c r="I28" s="605">
        <v>0</v>
      </c>
      <c r="J28" s="605">
        <v>0</v>
      </c>
      <c r="K28" s="605">
        <v>0</v>
      </c>
      <c r="L28" s="605">
        <v>0</v>
      </c>
      <c r="M28" s="605">
        <v>0</v>
      </c>
      <c r="N28" s="605">
        <v>0</v>
      </c>
      <c r="O28" s="605">
        <v>0</v>
      </c>
      <c r="P28" s="605">
        <v>0</v>
      </c>
    </row>
    <row r="29" spans="1:16" s="57" customFormat="1" ht="20.100000000000001" customHeight="1">
      <c r="A29" s="441" t="s">
        <v>400</v>
      </c>
      <c r="B29" s="607">
        <v>0</v>
      </c>
      <c r="C29" s="605">
        <v>0</v>
      </c>
      <c r="D29" s="605">
        <v>0</v>
      </c>
      <c r="E29" s="605">
        <v>0</v>
      </c>
      <c r="F29" s="605">
        <v>0</v>
      </c>
      <c r="G29" s="605">
        <v>0</v>
      </c>
      <c r="H29" s="605">
        <v>0</v>
      </c>
      <c r="I29" s="605">
        <v>0</v>
      </c>
      <c r="J29" s="605">
        <v>0</v>
      </c>
      <c r="K29" s="605">
        <v>0</v>
      </c>
      <c r="L29" s="605">
        <v>0</v>
      </c>
      <c r="M29" s="605">
        <v>0</v>
      </c>
      <c r="N29" s="605">
        <v>0</v>
      </c>
      <c r="O29" s="605">
        <v>0</v>
      </c>
      <c r="P29" s="605">
        <v>0</v>
      </c>
    </row>
    <row r="30" spans="1:16" s="57" customFormat="1" ht="20.100000000000001" customHeight="1">
      <c r="A30" s="441" t="s">
        <v>401</v>
      </c>
      <c r="B30" s="607">
        <v>0</v>
      </c>
      <c r="C30" s="605">
        <v>0</v>
      </c>
      <c r="D30" s="605">
        <v>0</v>
      </c>
      <c r="E30" s="605">
        <v>0</v>
      </c>
      <c r="F30" s="605">
        <v>0</v>
      </c>
      <c r="G30" s="605">
        <v>0</v>
      </c>
      <c r="H30" s="605">
        <v>0</v>
      </c>
      <c r="I30" s="605">
        <v>0</v>
      </c>
      <c r="J30" s="605">
        <v>0</v>
      </c>
      <c r="K30" s="605">
        <v>0</v>
      </c>
      <c r="L30" s="605">
        <v>0</v>
      </c>
      <c r="M30" s="605">
        <v>0</v>
      </c>
      <c r="N30" s="605">
        <v>0</v>
      </c>
      <c r="O30" s="605">
        <v>0</v>
      </c>
      <c r="P30" s="605">
        <v>0</v>
      </c>
    </row>
    <row r="31" spans="1:16" s="57" customFormat="1" ht="20.100000000000001" customHeight="1">
      <c r="A31" s="441" t="s">
        <v>402</v>
      </c>
      <c r="B31" s="607">
        <v>0</v>
      </c>
      <c r="C31" s="605">
        <v>0</v>
      </c>
      <c r="D31" s="605">
        <v>0</v>
      </c>
      <c r="E31" s="605">
        <v>0</v>
      </c>
      <c r="F31" s="605">
        <v>0</v>
      </c>
      <c r="G31" s="605">
        <v>0</v>
      </c>
      <c r="H31" s="605">
        <v>0</v>
      </c>
      <c r="I31" s="605">
        <v>0</v>
      </c>
      <c r="J31" s="605">
        <v>0</v>
      </c>
      <c r="K31" s="605">
        <v>0</v>
      </c>
      <c r="L31" s="605">
        <v>0</v>
      </c>
      <c r="M31" s="605">
        <v>0</v>
      </c>
      <c r="N31" s="605">
        <v>0</v>
      </c>
      <c r="O31" s="605">
        <v>0</v>
      </c>
      <c r="P31" s="605">
        <v>0</v>
      </c>
    </row>
    <row r="32" spans="1:16" s="57" customFormat="1" ht="20.100000000000001" customHeight="1">
      <c r="A32" s="441" t="s">
        <v>403</v>
      </c>
      <c r="B32" s="607">
        <v>0</v>
      </c>
      <c r="C32" s="605">
        <v>0</v>
      </c>
      <c r="D32" s="605">
        <v>0</v>
      </c>
      <c r="E32" s="605">
        <v>0</v>
      </c>
      <c r="F32" s="605">
        <v>0</v>
      </c>
      <c r="G32" s="605">
        <v>0</v>
      </c>
      <c r="H32" s="605">
        <v>0</v>
      </c>
      <c r="I32" s="605">
        <v>0</v>
      </c>
      <c r="J32" s="605">
        <v>0</v>
      </c>
      <c r="K32" s="605">
        <v>0</v>
      </c>
      <c r="L32" s="605">
        <v>0</v>
      </c>
      <c r="M32" s="605">
        <v>0</v>
      </c>
      <c r="N32" s="605">
        <v>0</v>
      </c>
      <c r="O32" s="605">
        <v>0</v>
      </c>
      <c r="P32" s="605">
        <v>0</v>
      </c>
    </row>
    <row r="33" spans="1:16" s="57" customFormat="1" ht="20.100000000000001" customHeight="1">
      <c r="A33" s="441" t="s">
        <v>404</v>
      </c>
      <c r="B33" s="607">
        <v>0</v>
      </c>
      <c r="C33" s="605">
        <v>0</v>
      </c>
      <c r="D33" s="605">
        <v>0</v>
      </c>
      <c r="E33" s="605">
        <v>0</v>
      </c>
      <c r="F33" s="605">
        <v>0</v>
      </c>
      <c r="G33" s="605">
        <v>0</v>
      </c>
      <c r="H33" s="605">
        <v>0</v>
      </c>
      <c r="I33" s="605">
        <v>0</v>
      </c>
      <c r="J33" s="605">
        <v>0</v>
      </c>
      <c r="K33" s="605">
        <v>0</v>
      </c>
      <c r="L33" s="605">
        <v>0</v>
      </c>
      <c r="M33" s="605">
        <v>0</v>
      </c>
      <c r="N33" s="605">
        <v>0</v>
      </c>
      <c r="O33" s="605">
        <v>0</v>
      </c>
      <c r="P33" s="605">
        <v>0</v>
      </c>
    </row>
    <row r="34" spans="1:16" s="57" customFormat="1" ht="20.100000000000001" customHeight="1">
      <c r="A34" s="442" t="s">
        <v>405</v>
      </c>
      <c r="B34" s="613">
        <v>0</v>
      </c>
      <c r="C34" s="614">
        <v>0</v>
      </c>
      <c r="D34" s="614">
        <v>0</v>
      </c>
      <c r="E34" s="614">
        <v>0</v>
      </c>
      <c r="F34" s="614">
        <v>0</v>
      </c>
      <c r="G34" s="614">
        <v>0</v>
      </c>
      <c r="H34" s="614">
        <v>0</v>
      </c>
      <c r="I34" s="614">
        <v>0</v>
      </c>
      <c r="J34" s="614">
        <v>0</v>
      </c>
      <c r="K34" s="614">
        <v>0</v>
      </c>
      <c r="L34" s="614">
        <v>0</v>
      </c>
      <c r="M34" s="614">
        <v>0</v>
      </c>
      <c r="N34" s="614">
        <v>0</v>
      </c>
      <c r="O34" s="614">
        <v>0</v>
      </c>
      <c r="P34" s="614">
        <v>0</v>
      </c>
    </row>
    <row r="35" spans="1:16" s="615" customFormat="1" ht="15" customHeight="1">
      <c r="A35" s="549" t="s">
        <v>553</v>
      </c>
      <c r="H35" s="764" t="s">
        <v>554</v>
      </c>
      <c r="I35" s="764"/>
      <c r="J35" s="764"/>
      <c r="K35" s="764"/>
      <c r="L35" s="764"/>
      <c r="M35" s="764"/>
      <c r="N35" s="764"/>
      <c r="O35" s="764"/>
      <c r="P35" s="764"/>
    </row>
  </sheetData>
  <mergeCells count="4">
    <mergeCell ref="H35:P35"/>
    <mergeCell ref="A1:B1"/>
    <mergeCell ref="H2:P2"/>
    <mergeCell ref="A2:G2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Normal="100" zoomScaleSheetLayoutView="100" workbookViewId="0">
      <selection activeCell="M12" sqref="M12"/>
    </sheetView>
  </sheetViews>
  <sheetFormatPr defaultRowHeight="12"/>
  <cols>
    <col min="1" max="1" width="10.7109375" style="43" customWidth="1"/>
    <col min="2" max="6" width="20.7109375" style="43" customWidth="1"/>
    <col min="7" max="10" width="18.7109375" style="43" customWidth="1"/>
    <col min="11" max="12" width="18.7109375" style="39" customWidth="1"/>
    <col min="13" max="13" width="9.140625" style="43" customWidth="1"/>
    <col min="14" max="251" width="9.140625" style="43"/>
    <col min="252" max="252" width="8.42578125" style="43" customWidth="1"/>
    <col min="253" max="254" width="10.140625" style="43" customWidth="1"/>
    <col min="255" max="255" width="11.5703125" style="43" customWidth="1"/>
    <col min="256" max="256" width="11.85546875" style="43" customWidth="1"/>
    <col min="257" max="257" width="16.140625" style="43" customWidth="1"/>
    <col min="258" max="258" width="12.28515625" style="43" customWidth="1"/>
    <col min="259" max="259" width="13" style="43" bestFit="1" customWidth="1"/>
    <col min="260" max="260" width="12.5703125" style="43" customWidth="1"/>
    <col min="261" max="261" width="12.5703125" style="43" bestFit="1" customWidth="1"/>
    <col min="262" max="262" width="10.7109375" style="43" customWidth="1"/>
    <col min="263" max="263" width="12.7109375" style="43" customWidth="1"/>
    <col min="264" max="264" width="8.5703125" style="43" customWidth="1"/>
    <col min="265" max="507" width="9.140625" style="43"/>
    <col min="508" max="508" width="8.42578125" style="43" customWidth="1"/>
    <col min="509" max="510" width="10.140625" style="43" customWidth="1"/>
    <col min="511" max="511" width="11.5703125" style="43" customWidth="1"/>
    <col min="512" max="512" width="11.85546875" style="43" customWidth="1"/>
    <col min="513" max="513" width="16.140625" style="43" customWidth="1"/>
    <col min="514" max="514" width="12.28515625" style="43" customWidth="1"/>
    <col min="515" max="515" width="13" style="43" bestFit="1" customWidth="1"/>
    <col min="516" max="516" width="12.5703125" style="43" customWidth="1"/>
    <col min="517" max="517" width="12.5703125" style="43" bestFit="1" customWidth="1"/>
    <col min="518" max="518" width="10.7109375" style="43" customWidth="1"/>
    <col min="519" max="519" width="12.7109375" style="43" customWidth="1"/>
    <col min="520" max="520" width="8.5703125" style="43" customWidth="1"/>
    <col min="521" max="763" width="9.140625" style="43"/>
    <col min="764" max="764" width="8.42578125" style="43" customWidth="1"/>
    <col min="765" max="766" width="10.140625" style="43" customWidth="1"/>
    <col min="767" max="767" width="11.5703125" style="43" customWidth="1"/>
    <col min="768" max="768" width="11.85546875" style="43" customWidth="1"/>
    <col min="769" max="769" width="16.140625" style="43" customWidth="1"/>
    <col min="770" max="770" width="12.28515625" style="43" customWidth="1"/>
    <col min="771" max="771" width="13" style="43" bestFit="1" customWidth="1"/>
    <col min="772" max="772" width="12.5703125" style="43" customWidth="1"/>
    <col min="773" max="773" width="12.5703125" style="43" bestFit="1" customWidth="1"/>
    <col min="774" max="774" width="10.7109375" style="43" customWidth="1"/>
    <col min="775" max="775" width="12.7109375" style="43" customWidth="1"/>
    <col min="776" max="776" width="8.5703125" style="43" customWidth="1"/>
    <col min="777" max="1019" width="9.140625" style="43"/>
    <col min="1020" max="1020" width="8.42578125" style="43" customWidth="1"/>
    <col min="1021" max="1022" width="10.140625" style="43" customWidth="1"/>
    <col min="1023" max="1023" width="11.5703125" style="43" customWidth="1"/>
    <col min="1024" max="1024" width="11.85546875" style="43" customWidth="1"/>
    <col min="1025" max="1025" width="16.140625" style="43" customWidth="1"/>
    <col min="1026" max="1026" width="12.28515625" style="43" customWidth="1"/>
    <col min="1027" max="1027" width="13" style="43" bestFit="1" customWidth="1"/>
    <col min="1028" max="1028" width="12.5703125" style="43" customWidth="1"/>
    <col min="1029" max="1029" width="12.5703125" style="43" bestFit="1" customWidth="1"/>
    <col min="1030" max="1030" width="10.7109375" style="43" customWidth="1"/>
    <col min="1031" max="1031" width="12.7109375" style="43" customWidth="1"/>
    <col min="1032" max="1032" width="8.5703125" style="43" customWidth="1"/>
    <col min="1033" max="1275" width="9.140625" style="43"/>
    <col min="1276" max="1276" width="8.42578125" style="43" customWidth="1"/>
    <col min="1277" max="1278" width="10.140625" style="43" customWidth="1"/>
    <col min="1279" max="1279" width="11.5703125" style="43" customWidth="1"/>
    <col min="1280" max="1280" width="11.85546875" style="43" customWidth="1"/>
    <col min="1281" max="1281" width="16.140625" style="43" customWidth="1"/>
    <col min="1282" max="1282" width="12.28515625" style="43" customWidth="1"/>
    <col min="1283" max="1283" width="13" style="43" bestFit="1" customWidth="1"/>
    <col min="1284" max="1284" width="12.5703125" style="43" customWidth="1"/>
    <col min="1285" max="1285" width="12.5703125" style="43" bestFit="1" customWidth="1"/>
    <col min="1286" max="1286" width="10.7109375" style="43" customWidth="1"/>
    <col min="1287" max="1287" width="12.7109375" style="43" customWidth="1"/>
    <col min="1288" max="1288" width="8.5703125" style="43" customWidth="1"/>
    <col min="1289" max="1531" width="9.140625" style="43"/>
    <col min="1532" max="1532" width="8.42578125" style="43" customWidth="1"/>
    <col min="1533" max="1534" width="10.140625" style="43" customWidth="1"/>
    <col min="1535" max="1535" width="11.5703125" style="43" customWidth="1"/>
    <col min="1536" max="1536" width="11.85546875" style="43" customWidth="1"/>
    <col min="1537" max="1537" width="16.140625" style="43" customWidth="1"/>
    <col min="1538" max="1538" width="12.28515625" style="43" customWidth="1"/>
    <col min="1539" max="1539" width="13" style="43" bestFit="1" customWidth="1"/>
    <col min="1540" max="1540" width="12.5703125" style="43" customWidth="1"/>
    <col min="1541" max="1541" width="12.5703125" style="43" bestFit="1" customWidth="1"/>
    <col min="1542" max="1542" width="10.7109375" style="43" customWidth="1"/>
    <col min="1543" max="1543" width="12.7109375" style="43" customWidth="1"/>
    <col min="1544" max="1544" width="8.5703125" style="43" customWidth="1"/>
    <col min="1545" max="1787" width="9.140625" style="43"/>
    <col min="1788" max="1788" width="8.42578125" style="43" customWidth="1"/>
    <col min="1789" max="1790" width="10.140625" style="43" customWidth="1"/>
    <col min="1791" max="1791" width="11.5703125" style="43" customWidth="1"/>
    <col min="1792" max="1792" width="11.85546875" style="43" customWidth="1"/>
    <col min="1793" max="1793" width="16.140625" style="43" customWidth="1"/>
    <col min="1794" max="1794" width="12.28515625" style="43" customWidth="1"/>
    <col min="1795" max="1795" width="13" style="43" bestFit="1" customWidth="1"/>
    <col min="1796" max="1796" width="12.5703125" style="43" customWidth="1"/>
    <col min="1797" max="1797" width="12.5703125" style="43" bestFit="1" customWidth="1"/>
    <col min="1798" max="1798" width="10.7109375" style="43" customWidth="1"/>
    <col min="1799" max="1799" width="12.7109375" style="43" customWidth="1"/>
    <col min="1800" max="1800" width="8.5703125" style="43" customWidth="1"/>
    <col min="1801" max="2043" width="9.140625" style="43"/>
    <col min="2044" max="2044" width="8.42578125" style="43" customWidth="1"/>
    <col min="2045" max="2046" width="10.140625" style="43" customWidth="1"/>
    <col min="2047" max="2047" width="11.5703125" style="43" customWidth="1"/>
    <col min="2048" max="2048" width="11.85546875" style="43" customWidth="1"/>
    <col min="2049" max="2049" width="16.140625" style="43" customWidth="1"/>
    <col min="2050" max="2050" width="12.28515625" style="43" customWidth="1"/>
    <col min="2051" max="2051" width="13" style="43" bestFit="1" customWidth="1"/>
    <col min="2052" max="2052" width="12.5703125" style="43" customWidth="1"/>
    <col min="2053" max="2053" width="12.5703125" style="43" bestFit="1" customWidth="1"/>
    <col min="2054" max="2054" width="10.7109375" style="43" customWidth="1"/>
    <col min="2055" max="2055" width="12.7109375" style="43" customWidth="1"/>
    <col min="2056" max="2056" width="8.5703125" style="43" customWidth="1"/>
    <col min="2057" max="2299" width="9.140625" style="43"/>
    <col min="2300" max="2300" width="8.42578125" style="43" customWidth="1"/>
    <col min="2301" max="2302" width="10.140625" style="43" customWidth="1"/>
    <col min="2303" max="2303" width="11.5703125" style="43" customWidth="1"/>
    <col min="2304" max="2304" width="11.85546875" style="43" customWidth="1"/>
    <col min="2305" max="2305" width="16.140625" style="43" customWidth="1"/>
    <col min="2306" max="2306" width="12.28515625" style="43" customWidth="1"/>
    <col min="2307" max="2307" width="13" style="43" bestFit="1" customWidth="1"/>
    <col min="2308" max="2308" width="12.5703125" style="43" customWidth="1"/>
    <col min="2309" max="2309" width="12.5703125" style="43" bestFit="1" customWidth="1"/>
    <col min="2310" max="2310" width="10.7109375" style="43" customWidth="1"/>
    <col min="2311" max="2311" width="12.7109375" style="43" customWidth="1"/>
    <col min="2312" max="2312" width="8.5703125" style="43" customWidth="1"/>
    <col min="2313" max="2555" width="9.140625" style="43"/>
    <col min="2556" max="2556" width="8.42578125" style="43" customWidth="1"/>
    <col min="2557" max="2558" width="10.140625" style="43" customWidth="1"/>
    <col min="2559" max="2559" width="11.5703125" style="43" customWidth="1"/>
    <col min="2560" max="2560" width="11.85546875" style="43" customWidth="1"/>
    <col min="2561" max="2561" width="16.140625" style="43" customWidth="1"/>
    <col min="2562" max="2562" width="12.28515625" style="43" customWidth="1"/>
    <col min="2563" max="2563" width="13" style="43" bestFit="1" customWidth="1"/>
    <col min="2564" max="2564" width="12.5703125" style="43" customWidth="1"/>
    <col min="2565" max="2565" width="12.5703125" style="43" bestFit="1" customWidth="1"/>
    <col min="2566" max="2566" width="10.7109375" style="43" customWidth="1"/>
    <col min="2567" max="2567" width="12.7109375" style="43" customWidth="1"/>
    <col min="2568" max="2568" width="8.5703125" style="43" customWidth="1"/>
    <col min="2569" max="2811" width="9.140625" style="43"/>
    <col min="2812" max="2812" width="8.42578125" style="43" customWidth="1"/>
    <col min="2813" max="2814" width="10.140625" style="43" customWidth="1"/>
    <col min="2815" max="2815" width="11.5703125" style="43" customWidth="1"/>
    <col min="2816" max="2816" width="11.85546875" style="43" customWidth="1"/>
    <col min="2817" max="2817" width="16.140625" style="43" customWidth="1"/>
    <col min="2818" max="2818" width="12.28515625" style="43" customWidth="1"/>
    <col min="2819" max="2819" width="13" style="43" bestFit="1" customWidth="1"/>
    <col min="2820" max="2820" width="12.5703125" style="43" customWidth="1"/>
    <col min="2821" max="2821" width="12.5703125" style="43" bestFit="1" customWidth="1"/>
    <col min="2822" max="2822" width="10.7109375" style="43" customWidth="1"/>
    <col min="2823" max="2823" width="12.7109375" style="43" customWidth="1"/>
    <col min="2824" max="2824" width="8.5703125" style="43" customWidth="1"/>
    <col min="2825" max="3067" width="9.140625" style="43"/>
    <col min="3068" max="3068" width="8.42578125" style="43" customWidth="1"/>
    <col min="3069" max="3070" width="10.140625" style="43" customWidth="1"/>
    <col min="3071" max="3071" width="11.5703125" style="43" customWidth="1"/>
    <col min="3072" max="3072" width="11.85546875" style="43" customWidth="1"/>
    <col min="3073" max="3073" width="16.140625" style="43" customWidth="1"/>
    <col min="3074" max="3074" width="12.28515625" style="43" customWidth="1"/>
    <col min="3075" max="3075" width="13" style="43" bestFit="1" customWidth="1"/>
    <col min="3076" max="3076" width="12.5703125" style="43" customWidth="1"/>
    <col min="3077" max="3077" width="12.5703125" style="43" bestFit="1" customWidth="1"/>
    <col min="3078" max="3078" width="10.7109375" style="43" customWidth="1"/>
    <col min="3079" max="3079" width="12.7109375" style="43" customWidth="1"/>
    <col min="3080" max="3080" width="8.5703125" style="43" customWidth="1"/>
    <col min="3081" max="3323" width="9.140625" style="43"/>
    <col min="3324" max="3324" width="8.42578125" style="43" customWidth="1"/>
    <col min="3325" max="3326" width="10.140625" style="43" customWidth="1"/>
    <col min="3327" max="3327" width="11.5703125" style="43" customWidth="1"/>
    <col min="3328" max="3328" width="11.85546875" style="43" customWidth="1"/>
    <col min="3329" max="3329" width="16.140625" style="43" customWidth="1"/>
    <col min="3330" max="3330" width="12.28515625" style="43" customWidth="1"/>
    <col min="3331" max="3331" width="13" style="43" bestFit="1" customWidth="1"/>
    <col min="3332" max="3332" width="12.5703125" style="43" customWidth="1"/>
    <col min="3333" max="3333" width="12.5703125" style="43" bestFit="1" customWidth="1"/>
    <col min="3334" max="3334" width="10.7109375" style="43" customWidth="1"/>
    <col min="3335" max="3335" width="12.7109375" style="43" customWidth="1"/>
    <col min="3336" max="3336" width="8.5703125" style="43" customWidth="1"/>
    <col min="3337" max="3579" width="9.140625" style="43"/>
    <col min="3580" max="3580" width="8.42578125" style="43" customWidth="1"/>
    <col min="3581" max="3582" width="10.140625" style="43" customWidth="1"/>
    <col min="3583" max="3583" width="11.5703125" style="43" customWidth="1"/>
    <col min="3584" max="3584" width="11.85546875" style="43" customWidth="1"/>
    <col min="3585" max="3585" width="16.140625" style="43" customWidth="1"/>
    <col min="3586" max="3586" width="12.28515625" style="43" customWidth="1"/>
    <col min="3587" max="3587" width="13" style="43" bestFit="1" customWidth="1"/>
    <col min="3588" max="3588" width="12.5703125" style="43" customWidth="1"/>
    <col min="3589" max="3589" width="12.5703125" style="43" bestFit="1" customWidth="1"/>
    <col min="3590" max="3590" width="10.7109375" style="43" customWidth="1"/>
    <col min="3591" max="3591" width="12.7109375" style="43" customWidth="1"/>
    <col min="3592" max="3592" width="8.5703125" style="43" customWidth="1"/>
    <col min="3593" max="3835" width="9.140625" style="43"/>
    <col min="3836" max="3836" width="8.42578125" style="43" customWidth="1"/>
    <col min="3837" max="3838" width="10.140625" style="43" customWidth="1"/>
    <col min="3839" max="3839" width="11.5703125" style="43" customWidth="1"/>
    <col min="3840" max="3840" width="11.85546875" style="43" customWidth="1"/>
    <col min="3841" max="3841" width="16.140625" style="43" customWidth="1"/>
    <col min="3842" max="3842" width="12.28515625" style="43" customWidth="1"/>
    <col min="3843" max="3843" width="13" style="43" bestFit="1" customWidth="1"/>
    <col min="3844" max="3844" width="12.5703125" style="43" customWidth="1"/>
    <col min="3845" max="3845" width="12.5703125" style="43" bestFit="1" customWidth="1"/>
    <col min="3846" max="3846" width="10.7109375" style="43" customWidth="1"/>
    <col min="3847" max="3847" width="12.7109375" style="43" customWidth="1"/>
    <col min="3848" max="3848" width="8.5703125" style="43" customWidth="1"/>
    <col min="3849" max="4091" width="9.140625" style="43"/>
    <col min="4092" max="4092" width="8.42578125" style="43" customWidth="1"/>
    <col min="4093" max="4094" width="10.140625" style="43" customWidth="1"/>
    <col min="4095" max="4095" width="11.5703125" style="43" customWidth="1"/>
    <col min="4096" max="4096" width="11.85546875" style="43" customWidth="1"/>
    <col min="4097" max="4097" width="16.140625" style="43" customWidth="1"/>
    <col min="4098" max="4098" width="12.28515625" style="43" customWidth="1"/>
    <col min="4099" max="4099" width="13" style="43" bestFit="1" customWidth="1"/>
    <col min="4100" max="4100" width="12.5703125" style="43" customWidth="1"/>
    <col min="4101" max="4101" width="12.5703125" style="43" bestFit="1" customWidth="1"/>
    <col min="4102" max="4102" width="10.7109375" style="43" customWidth="1"/>
    <col min="4103" max="4103" width="12.7109375" style="43" customWidth="1"/>
    <col min="4104" max="4104" width="8.5703125" style="43" customWidth="1"/>
    <col min="4105" max="4347" width="9.140625" style="43"/>
    <col min="4348" max="4348" width="8.42578125" style="43" customWidth="1"/>
    <col min="4349" max="4350" width="10.140625" style="43" customWidth="1"/>
    <col min="4351" max="4351" width="11.5703125" style="43" customWidth="1"/>
    <col min="4352" max="4352" width="11.85546875" style="43" customWidth="1"/>
    <col min="4353" max="4353" width="16.140625" style="43" customWidth="1"/>
    <col min="4354" max="4354" width="12.28515625" style="43" customWidth="1"/>
    <col min="4355" max="4355" width="13" style="43" bestFit="1" customWidth="1"/>
    <col min="4356" max="4356" width="12.5703125" style="43" customWidth="1"/>
    <col min="4357" max="4357" width="12.5703125" style="43" bestFit="1" customWidth="1"/>
    <col min="4358" max="4358" width="10.7109375" style="43" customWidth="1"/>
    <col min="4359" max="4359" width="12.7109375" style="43" customWidth="1"/>
    <col min="4360" max="4360" width="8.5703125" style="43" customWidth="1"/>
    <col min="4361" max="4603" width="9.140625" style="43"/>
    <col min="4604" max="4604" width="8.42578125" style="43" customWidth="1"/>
    <col min="4605" max="4606" width="10.140625" style="43" customWidth="1"/>
    <col min="4607" max="4607" width="11.5703125" style="43" customWidth="1"/>
    <col min="4608" max="4608" width="11.85546875" style="43" customWidth="1"/>
    <col min="4609" max="4609" width="16.140625" style="43" customWidth="1"/>
    <col min="4610" max="4610" width="12.28515625" style="43" customWidth="1"/>
    <col min="4611" max="4611" width="13" style="43" bestFit="1" customWidth="1"/>
    <col min="4612" max="4612" width="12.5703125" style="43" customWidth="1"/>
    <col min="4613" max="4613" width="12.5703125" style="43" bestFit="1" customWidth="1"/>
    <col min="4614" max="4614" width="10.7109375" style="43" customWidth="1"/>
    <col min="4615" max="4615" width="12.7109375" style="43" customWidth="1"/>
    <col min="4616" max="4616" width="8.5703125" style="43" customWidth="1"/>
    <col min="4617" max="4859" width="9.140625" style="43"/>
    <col min="4860" max="4860" width="8.42578125" style="43" customWidth="1"/>
    <col min="4861" max="4862" width="10.140625" style="43" customWidth="1"/>
    <col min="4863" max="4863" width="11.5703125" style="43" customWidth="1"/>
    <col min="4864" max="4864" width="11.85546875" style="43" customWidth="1"/>
    <col min="4865" max="4865" width="16.140625" style="43" customWidth="1"/>
    <col min="4866" max="4866" width="12.28515625" style="43" customWidth="1"/>
    <col min="4867" max="4867" width="13" style="43" bestFit="1" customWidth="1"/>
    <col min="4868" max="4868" width="12.5703125" style="43" customWidth="1"/>
    <col min="4869" max="4869" width="12.5703125" style="43" bestFit="1" customWidth="1"/>
    <col min="4870" max="4870" width="10.7109375" style="43" customWidth="1"/>
    <col min="4871" max="4871" width="12.7109375" style="43" customWidth="1"/>
    <col min="4872" max="4872" width="8.5703125" style="43" customWidth="1"/>
    <col min="4873" max="5115" width="9.140625" style="43"/>
    <col min="5116" max="5116" width="8.42578125" style="43" customWidth="1"/>
    <col min="5117" max="5118" width="10.140625" style="43" customWidth="1"/>
    <col min="5119" max="5119" width="11.5703125" style="43" customWidth="1"/>
    <col min="5120" max="5120" width="11.85546875" style="43" customWidth="1"/>
    <col min="5121" max="5121" width="16.140625" style="43" customWidth="1"/>
    <col min="5122" max="5122" width="12.28515625" style="43" customWidth="1"/>
    <col min="5123" max="5123" width="13" style="43" bestFit="1" customWidth="1"/>
    <col min="5124" max="5124" width="12.5703125" style="43" customWidth="1"/>
    <col min="5125" max="5125" width="12.5703125" style="43" bestFit="1" customWidth="1"/>
    <col min="5126" max="5126" width="10.7109375" style="43" customWidth="1"/>
    <col min="5127" max="5127" width="12.7109375" style="43" customWidth="1"/>
    <col min="5128" max="5128" width="8.5703125" style="43" customWidth="1"/>
    <col min="5129" max="5371" width="9.140625" style="43"/>
    <col min="5372" max="5372" width="8.42578125" style="43" customWidth="1"/>
    <col min="5373" max="5374" width="10.140625" style="43" customWidth="1"/>
    <col min="5375" max="5375" width="11.5703125" style="43" customWidth="1"/>
    <col min="5376" max="5376" width="11.85546875" style="43" customWidth="1"/>
    <col min="5377" max="5377" width="16.140625" style="43" customWidth="1"/>
    <col min="5378" max="5378" width="12.28515625" style="43" customWidth="1"/>
    <col min="5379" max="5379" width="13" style="43" bestFit="1" customWidth="1"/>
    <col min="5380" max="5380" width="12.5703125" style="43" customWidth="1"/>
    <col min="5381" max="5381" width="12.5703125" style="43" bestFit="1" customWidth="1"/>
    <col min="5382" max="5382" width="10.7109375" style="43" customWidth="1"/>
    <col min="5383" max="5383" width="12.7109375" style="43" customWidth="1"/>
    <col min="5384" max="5384" width="8.5703125" style="43" customWidth="1"/>
    <col min="5385" max="5627" width="9.140625" style="43"/>
    <col min="5628" max="5628" width="8.42578125" style="43" customWidth="1"/>
    <col min="5629" max="5630" width="10.140625" style="43" customWidth="1"/>
    <col min="5631" max="5631" width="11.5703125" style="43" customWidth="1"/>
    <col min="5632" max="5632" width="11.85546875" style="43" customWidth="1"/>
    <col min="5633" max="5633" width="16.140625" style="43" customWidth="1"/>
    <col min="5634" max="5634" width="12.28515625" style="43" customWidth="1"/>
    <col min="5635" max="5635" width="13" style="43" bestFit="1" customWidth="1"/>
    <col min="5636" max="5636" width="12.5703125" style="43" customWidth="1"/>
    <col min="5637" max="5637" width="12.5703125" style="43" bestFit="1" customWidth="1"/>
    <col min="5638" max="5638" width="10.7109375" style="43" customWidth="1"/>
    <col min="5639" max="5639" width="12.7109375" style="43" customWidth="1"/>
    <col min="5640" max="5640" width="8.5703125" style="43" customWidth="1"/>
    <col min="5641" max="5883" width="9.140625" style="43"/>
    <col min="5884" max="5884" width="8.42578125" style="43" customWidth="1"/>
    <col min="5885" max="5886" width="10.140625" style="43" customWidth="1"/>
    <col min="5887" max="5887" width="11.5703125" style="43" customWidth="1"/>
    <col min="5888" max="5888" width="11.85546875" style="43" customWidth="1"/>
    <col min="5889" max="5889" width="16.140625" style="43" customWidth="1"/>
    <col min="5890" max="5890" width="12.28515625" style="43" customWidth="1"/>
    <col min="5891" max="5891" width="13" style="43" bestFit="1" customWidth="1"/>
    <col min="5892" max="5892" width="12.5703125" style="43" customWidth="1"/>
    <col min="5893" max="5893" width="12.5703125" style="43" bestFit="1" customWidth="1"/>
    <col min="5894" max="5894" width="10.7109375" style="43" customWidth="1"/>
    <col min="5895" max="5895" width="12.7109375" style="43" customWidth="1"/>
    <col min="5896" max="5896" width="8.5703125" style="43" customWidth="1"/>
    <col min="5897" max="6139" width="9.140625" style="43"/>
    <col min="6140" max="6140" width="8.42578125" style="43" customWidth="1"/>
    <col min="6141" max="6142" width="10.140625" style="43" customWidth="1"/>
    <col min="6143" max="6143" width="11.5703125" style="43" customWidth="1"/>
    <col min="6144" max="6144" width="11.85546875" style="43" customWidth="1"/>
    <col min="6145" max="6145" width="16.140625" style="43" customWidth="1"/>
    <col min="6146" max="6146" width="12.28515625" style="43" customWidth="1"/>
    <col min="6147" max="6147" width="13" style="43" bestFit="1" customWidth="1"/>
    <col min="6148" max="6148" width="12.5703125" style="43" customWidth="1"/>
    <col min="6149" max="6149" width="12.5703125" style="43" bestFit="1" customWidth="1"/>
    <col min="6150" max="6150" width="10.7109375" style="43" customWidth="1"/>
    <col min="6151" max="6151" width="12.7109375" style="43" customWidth="1"/>
    <col min="6152" max="6152" width="8.5703125" style="43" customWidth="1"/>
    <col min="6153" max="6395" width="9.140625" style="43"/>
    <col min="6396" max="6396" width="8.42578125" style="43" customWidth="1"/>
    <col min="6397" max="6398" width="10.140625" style="43" customWidth="1"/>
    <col min="6399" max="6399" width="11.5703125" style="43" customWidth="1"/>
    <col min="6400" max="6400" width="11.85546875" style="43" customWidth="1"/>
    <col min="6401" max="6401" width="16.140625" style="43" customWidth="1"/>
    <col min="6402" max="6402" width="12.28515625" style="43" customWidth="1"/>
    <col min="6403" max="6403" width="13" style="43" bestFit="1" customWidth="1"/>
    <col min="6404" max="6404" width="12.5703125" style="43" customWidth="1"/>
    <col min="6405" max="6405" width="12.5703125" style="43" bestFit="1" customWidth="1"/>
    <col min="6406" max="6406" width="10.7109375" style="43" customWidth="1"/>
    <col min="6407" max="6407" width="12.7109375" style="43" customWidth="1"/>
    <col min="6408" max="6408" width="8.5703125" style="43" customWidth="1"/>
    <col min="6409" max="6651" width="9.140625" style="43"/>
    <col min="6652" max="6652" width="8.42578125" style="43" customWidth="1"/>
    <col min="6653" max="6654" width="10.140625" style="43" customWidth="1"/>
    <col min="6655" max="6655" width="11.5703125" style="43" customWidth="1"/>
    <col min="6656" max="6656" width="11.85546875" style="43" customWidth="1"/>
    <col min="6657" max="6657" width="16.140625" style="43" customWidth="1"/>
    <col min="6658" max="6658" width="12.28515625" style="43" customWidth="1"/>
    <col min="6659" max="6659" width="13" style="43" bestFit="1" customWidth="1"/>
    <col min="6660" max="6660" width="12.5703125" style="43" customWidth="1"/>
    <col min="6661" max="6661" width="12.5703125" style="43" bestFit="1" customWidth="1"/>
    <col min="6662" max="6662" width="10.7109375" style="43" customWidth="1"/>
    <col min="6663" max="6663" width="12.7109375" style="43" customWidth="1"/>
    <col min="6664" max="6664" width="8.5703125" style="43" customWidth="1"/>
    <col min="6665" max="6907" width="9.140625" style="43"/>
    <col min="6908" max="6908" width="8.42578125" style="43" customWidth="1"/>
    <col min="6909" max="6910" width="10.140625" style="43" customWidth="1"/>
    <col min="6911" max="6911" width="11.5703125" style="43" customWidth="1"/>
    <col min="6912" max="6912" width="11.85546875" style="43" customWidth="1"/>
    <col min="6913" max="6913" width="16.140625" style="43" customWidth="1"/>
    <col min="6914" max="6914" width="12.28515625" style="43" customWidth="1"/>
    <col min="6915" max="6915" width="13" style="43" bestFit="1" customWidth="1"/>
    <col min="6916" max="6916" width="12.5703125" style="43" customWidth="1"/>
    <col min="6917" max="6917" width="12.5703125" style="43" bestFit="1" customWidth="1"/>
    <col min="6918" max="6918" width="10.7109375" style="43" customWidth="1"/>
    <col min="6919" max="6919" width="12.7109375" style="43" customWidth="1"/>
    <col min="6920" max="6920" width="8.5703125" style="43" customWidth="1"/>
    <col min="6921" max="7163" width="9.140625" style="43"/>
    <col min="7164" max="7164" width="8.42578125" style="43" customWidth="1"/>
    <col min="7165" max="7166" width="10.140625" style="43" customWidth="1"/>
    <col min="7167" max="7167" width="11.5703125" style="43" customWidth="1"/>
    <col min="7168" max="7168" width="11.85546875" style="43" customWidth="1"/>
    <col min="7169" max="7169" width="16.140625" style="43" customWidth="1"/>
    <col min="7170" max="7170" width="12.28515625" style="43" customWidth="1"/>
    <col min="7171" max="7171" width="13" style="43" bestFit="1" customWidth="1"/>
    <col min="7172" max="7172" width="12.5703125" style="43" customWidth="1"/>
    <col min="7173" max="7173" width="12.5703125" style="43" bestFit="1" customWidth="1"/>
    <col min="7174" max="7174" width="10.7109375" style="43" customWidth="1"/>
    <col min="7175" max="7175" width="12.7109375" style="43" customWidth="1"/>
    <col min="7176" max="7176" width="8.5703125" style="43" customWidth="1"/>
    <col min="7177" max="7419" width="9.140625" style="43"/>
    <col min="7420" max="7420" width="8.42578125" style="43" customWidth="1"/>
    <col min="7421" max="7422" width="10.140625" style="43" customWidth="1"/>
    <col min="7423" max="7423" width="11.5703125" style="43" customWidth="1"/>
    <col min="7424" max="7424" width="11.85546875" style="43" customWidth="1"/>
    <col min="7425" max="7425" width="16.140625" style="43" customWidth="1"/>
    <col min="7426" max="7426" width="12.28515625" style="43" customWidth="1"/>
    <col min="7427" max="7427" width="13" style="43" bestFit="1" customWidth="1"/>
    <col min="7428" max="7428" width="12.5703125" style="43" customWidth="1"/>
    <col min="7429" max="7429" width="12.5703125" style="43" bestFit="1" customWidth="1"/>
    <col min="7430" max="7430" width="10.7109375" style="43" customWidth="1"/>
    <col min="7431" max="7431" width="12.7109375" style="43" customWidth="1"/>
    <col min="7432" max="7432" width="8.5703125" style="43" customWidth="1"/>
    <col min="7433" max="7675" width="9.140625" style="43"/>
    <col min="7676" max="7676" width="8.42578125" style="43" customWidth="1"/>
    <col min="7677" max="7678" width="10.140625" style="43" customWidth="1"/>
    <col min="7679" max="7679" width="11.5703125" style="43" customWidth="1"/>
    <col min="7680" max="7680" width="11.85546875" style="43" customWidth="1"/>
    <col min="7681" max="7681" width="16.140625" style="43" customWidth="1"/>
    <col min="7682" max="7682" width="12.28515625" style="43" customWidth="1"/>
    <col min="7683" max="7683" width="13" style="43" bestFit="1" customWidth="1"/>
    <col min="7684" max="7684" width="12.5703125" style="43" customWidth="1"/>
    <col min="7685" max="7685" width="12.5703125" style="43" bestFit="1" customWidth="1"/>
    <col min="7686" max="7686" width="10.7109375" style="43" customWidth="1"/>
    <col min="7687" max="7687" width="12.7109375" style="43" customWidth="1"/>
    <col min="7688" max="7688" width="8.5703125" style="43" customWidth="1"/>
    <col min="7689" max="7931" width="9.140625" style="43"/>
    <col min="7932" max="7932" width="8.42578125" style="43" customWidth="1"/>
    <col min="7933" max="7934" width="10.140625" style="43" customWidth="1"/>
    <col min="7935" max="7935" width="11.5703125" style="43" customWidth="1"/>
    <col min="7936" max="7936" width="11.85546875" style="43" customWidth="1"/>
    <col min="7937" max="7937" width="16.140625" style="43" customWidth="1"/>
    <col min="7938" max="7938" width="12.28515625" style="43" customWidth="1"/>
    <col min="7939" max="7939" width="13" style="43" bestFit="1" customWidth="1"/>
    <col min="7940" max="7940" width="12.5703125" style="43" customWidth="1"/>
    <col min="7941" max="7941" width="12.5703125" style="43" bestFit="1" customWidth="1"/>
    <col min="7942" max="7942" width="10.7109375" style="43" customWidth="1"/>
    <col min="7943" max="7943" width="12.7109375" style="43" customWidth="1"/>
    <col min="7944" max="7944" width="8.5703125" style="43" customWidth="1"/>
    <col min="7945" max="8187" width="9.140625" style="43"/>
    <col min="8188" max="8188" width="8.42578125" style="43" customWidth="1"/>
    <col min="8189" max="8190" width="10.140625" style="43" customWidth="1"/>
    <col min="8191" max="8191" width="11.5703125" style="43" customWidth="1"/>
    <col min="8192" max="8192" width="11.85546875" style="43" customWidth="1"/>
    <col min="8193" max="8193" width="16.140625" style="43" customWidth="1"/>
    <col min="8194" max="8194" width="12.28515625" style="43" customWidth="1"/>
    <col min="8195" max="8195" width="13" style="43" bestFit="1" customWidth="1"/>
    <col min="8196" max="8196" width="12.5703125" style="43" customWidth="1"/>
    <col min="8197" max="8197" width="12.5703125" style="43" bestFit="1" customWidth="1"/>
    <col min="8198" max="8198" width="10.7109375" style="43" customWidth="1"/>
    <col min="8199" max="8199" width="12.7109375" style="43" customWidth="1"/>
    <col min="8200" max="8200" width="8.5703125" style="43" customWidth="1"/>
    <col min="8201" max="8443" width="9.140625" style="43"/>
    <col min="8444" max="8444" width="8.42578125" style="43" customWidth="1"/>
    <col min="8445" max="8446" width="10.140625" style="43" customWidth="1"/>
    <col min="8447" max="8447" width="11.5703125" style="43" customWidth="1"/>
    <col min="8448" max="8448" width="11.85546875" style="43" customWidth="1"/>
    <col min="8449" max="8449" width="16.140625" style="43" customWidth="1"/>
    <col min="8450" max="8450" width="12.28515625" style="43" customWidth="1"/>
    <col min="8451" max="8451" width="13" style="43" bestFit="1" customWidth="1"/>
    <col min="8452" max="8452" width="12.5703125" style="43" customWidth="1"/>
    <col min="8453" max="8453" width="12.5703125" style="43" bestFit="1" customWidth="1"/>
    <col min="8454" max="8454" width="10.7109375" style="43" customWidth="1"/>
    <col min="8455" max="8455" width="12.7109375" style="43" customWidth="1"/>
    <col min="8456" max="8456" width="8.5703125" style="43" customWidth="1"/>
    <col min="8457" max="8699" width="9.140625" style="43"/>
    <col min="8700" max="8700" width="8.42578125" style="43" customWidth="1"/>
    <col min="8701" max="8702" width="10.140625" style="43" customWidth="1"/>
    <col min="8703" max="8703" width="11.5703125" style="43" customWidth="1"/>
    <col min="8704" max="8704" width="11.85546875" style="43" customWidth="1"/>
    <col min="8705" max="8705" width="16.140625" style="43" customWidth="1"/>
    <col min="8706" max="8706" width="12.28515625" style="43" customWidth="1"/>
    <col min="8707" max="8707" width="13" style="43" bestFit="1" customWidth="1"/>
    <col min="8708" max="8708" width="12.5703125" style="43" customWidth="1"/>
    <col min="8709" max="8709" width="12.5703125" style="43" bestFit="1" customWidth="1"/>
    <col min="8710" max="8710" width="10.7109375" style="43" customWidth="1"/>
    <col min="8711" max="8711" width="12.7109375" style="43" customWidth="1"/>
    <col min="8712" max="8712" width="8.5703125" style="43" customWidth="1"/>
    <col min="8713" max="8955" width="9.140625" style="43"/>
    <col min="8956" max="8956" width="8.42578125" style="43" customWidth="1"/>
    <col min="8957" max="8958" width="10.140625" style="43" customWidth="1"/>
    <col min="8959" max="8959" width="11.5703125" style="43" customWidth="1"/>
    <col min="8960" max="8960" width="11.85546875" style="43" customWidth="1"/>
    <col min="8961" max="8961" width="16.140625" style="43" customWidth="1"/>
    <col min="8962" max="8962" width="12.28515625" style="43" customWidth="1"/>
    <col min="8963" max="8963" width="13" style="43" bestFit="1" customWidth="1"/>
    <col min="8964" max="8964" width="12.5703125" style="43" customWidth="1"/>
    <col min="8965" max="8965" width="12.5703125" style="43" bestFit="1" customWidth="1"/>
    <col min="8966" max="8966" width="10.7109375" style="43" customWidth="1"/>
    <col min="8967" max="8967" width="12.7109375" style="43" customWidth="1"/>
    <col min="8968" max="8968" width="8.5703125" style="43" customWidth="1"/>
    <col min="8969" max="9211" width="9.140625" style="43"/>
    <col min="9212" max="9212" width="8.42578125" style="43" customWidth="1"/>
    <col min="9213" max="9214" width="10.140625" style="43" customWidth="1"/>
    <col min="9215" max="9215" width="11.5703125" style="43" customWidth="1"/>
    <col min="9216" max="9216" width="11.85546875" style="43" customWidth="1"/>
    <col min="9217" max="9217" width="16.140625" style="43" customWidth="1"/>
    <col min="9218" max="9218" width="12.28515625" style="43" customWidth="1"/>
    <col min="9219" max="9219" width="13" style="43" bestFit="1" customWidth="1"/>
    <col min="9220" max="9220" width="12.5703125" style="43" customWidth="1"/>
    <col min="9221" max="9221" width="12.5703125" style="43" bestFit="1" customWidth="1"/>
    <col min="9222" max="9222" width="10.7109375" style="43" customWidth="1"/>
    <col min="9223" max="9223" width="12.7109375" style="43" customWidth="1"/>
    <col min="9224" max="9224" width="8.5703125" style="43" customWidth="1"/>
    <col min="9225" max="9467" width="9.140625" style="43"/>
    <col min="9468" max="9468" width="8.42578125" style="43" customWidth="1"/>
    <col min="9469" max="9470" width="10.140625" style="43" customWidth="1"/>
    <col min="9471" max="9471" width="11.5703125" style="43" customWidth="1"/>
    <col min="9472" max="9472" width="11.85546875" style="43" customWidth="1"/>
    <col min="9473" max="9473" width="16.140625" style="43" customWidth="1"/>
    <col min="9474" max="9474" width="12.28515625" style="43" customWidth="1"/>
    <col min="9475" max="9475" width="13" style="43" bestFit="1" customWidth="1"/>
    <col min="9476" max="9476" width="12.5703125" style="43" customWidth="1"/>
    <col min="9477" max="9477" width="12.5703125" style="43" bestFit="1" customWidth="1"/>
    <col min="9478" max="9478" width="10.7109375" style="43" customWidth="1"/>
    <col min="9479" max="9479" width="12.7109375" style="43" customWidth="1"/>
    <col min="9480" max="9480" width="8.5703125" style="43" customWidth="1"/>
    <col min="9481" max="9723" width="9.140625" style="43"/>
    <col min="9724" max="9724" width="8.42578125" style="43" customWidth="1"/>
    <col min="9725" max="9726" width="10.140625" style="43" customWidth="1"/>
    <col min="9727" max="9727" width="11.5703125" style="43" customWidth="1"/>
    <col min="9728" max="9728" width="11.85546875" style="43" customWidth="1"/>
    <col min="9729" max="9729" width="16.140625" style="43" customWidth="1"/>
    <col min="9730" max="9730" width="12.28515625" style="43" customWidth="1"/>
    <col min="9731" max="9731" width="13" style="43" bestFit="1" customWidth="1"/>
    <col min="9732" max="9732" width="12.5703125" style="43" customWidth="1"/>
    <col min="9733" max="9733" width="12.5703125" style="43" bestFit="1" customWidth="1"/>
    <col min="9734" max="9734" width="10.7109375" style="43" customWidth="1"/>
    <col min="9735" max="9735" width="12.7109375" style="43" customWidth="1"/>
    <col min="9736" max="9736" width="8.5703125" style="43" customWidth="1"/>
    <col min="9737" max="9979" width="9.140625" style="43"/>
    <col min="9980" max="9980" width="8.42578125" style="43" customWidth="1"/>
    <col min="9981" max="9982" width="10.140625" style="43" customWidth="1"/>
    <col min="9983" max="9983" width="11.5703125" style="43" customWidth="1"/>
    <col min="9984" max="9984" width="11.85546875" style="43" customWidth="1"/>
    <col min="9985" max="9985" width="16.140625" style="43" customWidth="1"/>
    <col min="9986" max="9986" width="12.28515625" style="43" customWidth="1"/>
    <col min="9987" max="9987" width="13" style="43" bestFit="1" customWidth="1"/>
    <col min="9988" max="9988" width="12.5703125" style="43" customWidth="1"/>
    <col min="9989" max="9989" width="12.5703125" style="43" bestFit="1" customWidth="1"/>
    <col min="9990" max="9990" width="10.7109375" style="43" customWidth="1"/>
    <col min="9991" max="9991" width="12.7109375" style="43" customWidth="1"/>
    <col min="9992" max="9992" width="8.5703125" style="43" customWidth="1"/>
    <col min="9993" max="10235" width="9.140625" style="43"/>
    <col min="10236" max="10236" width="8.42578125" style="43" customWidth="1"/>
    <col min="10237" max="10238" width="10.140625" style="43" customWidth="1"/>
    <col min="10239" max="10239" width="11.5703125" style="43" customWidth="1"/>
    <col min="10240" max="10240" width="11.85546875" style="43" customWidth="1"/>
    <col min="10241" max="10241" width="16.140625" style="43" customWidth="1"/>
    <col min="10242" max="10242" width="12.28515625" style="43" customWidth="1"/>
    <col min="10243" max="10243" width="13" style="43" bestFit="1" customWidth="1"/>
    <col min="10244" max="10244" width="12.5703125" style="43" customWidth="1"/>
    <col min="10245" max="10245" width="12.5703125" style="43" bestFit="1" customWidth="1"/>
    <col min="10246" max="10246" width="10.7109375" style="43" customWidth="1"/>
    <col min="10247" max="10247" width="12.7109375" style="43" customWidth="1"/>
    <col min="10248" max="10248" width="8.5703125" style="43" customWidth="1"/>
    <col min="10249" max="10491" width="9.140625" style="43"/>
    <col min="10492" max="10492" width="8.42578125" style="43" customWidth="1"/>
    <col min="10493" max="10494" width="10.140625" style="43" customWidth="1"/>
    <col min="10495" max="10495" width="11.5703125" style="43" customWidth="1"/>
    <col min="10496" max="10496" width="11.85546875" style="43" customWidth="1"/>
    <col min="10497" max="10497" width="16.140625" style="43" customWidth="1"/>
    <col min="10498" max="10498" width="12.28515625" style="43" customWidth="1"/>
    <col min="10499" max="10499" width="13" style="43" bestFit="1" customWidth="1"/>
    <col min="10500" max="10500" width="12.5703125" style="43" customWidth="1"/>
    <col min="10501" max="10501" width="12.5703125" style="43" bestFit="1" customWidth="1"/>
    <col min="10502" max="10502" width="10.7109375" style="43" customWidth="1"/>
    <col min="10503" max="10503" width="12.7109375" style="43" customWidth="1"/>
    <col min="10504" max="10504" width="8.5703125" style="43" customWidth="1"/>
    <col min="10505" max="10747" width="9.140625" style="43"/>
    <col min="10748" max="10748" width="8.42578125" style="43" customWidth="1"/>
    <col min="10749" max="10750" width="10.140625" style="43" customWidth="1"/>
    <col min="10751" max="10751" width="11.5703125" style="43" customWidth="1"/>
    <col min="10752" max="10752" width="11.85546875" style="43" customWidth="1"/>
    <col min="10753" max="10753" width="16.140625" style="43" customWidth="1"/>
    <col min="10754" max="10754" width="12.28515625" style="43" customWidth="1"/>
    <col min="10755" max="10755" width="13" style="43" bestFit="1" customWidth="1"/>
    <col min="10756" max="10756" width="12.5703125" style="43" customWidth="1"/>
    <col min="10757" max="10757" width="12.5703125" style="43" bestFit="1" customWidth="1"/>
    <col min="10758" max="10758" width="10.7109375" style="43" customWidth="1"/>
    <col min="10759" max="10759" width="12.7109375" style="43" customWidth="1"/>
    <col min="10760" max="10760" width="8.5703125" style="43" customWidth="1"/>
    <col min="10761" max="11003" width="9.140625" style="43"/>
    <col min="11004" max="11004" width="8.42578125" style="43" customWidth="1"/>
    <col min="11005" max="11006" width="10.140625" style="43" customWidth="1"/>
    <col min="11007" max="11007" width="11.5703125" style="43" customWidth="1"/>
    <col min="11008" max="11008" width="11.85546875" style="43" customWidth="1"/>
    <col min="11009" max="11009" width="16.140625" style="43" customWidth="1"/>
    <col min="11010" max="11010" width="12.28515625" style="43" customWidth="1"/>
    <col min="11011" max="11011" width="13" style="43" bestFit="1" customWidth="1"/>
    <col min="11012" max="11012" width="12.5703125" style="43" customWidth="1"/>
    <col min="11013" max="11013" width="12.5703125" style="43" bestFit="1" customWidth="1"/>
    <col min="11014" max="11014" width="10.7109375" style="43" customWidth="1"/>
    <col min="11015" max="11015" width="12.7109375" style="43" customWidth="1"/>
    <col min="11016" max="11016" width="8.5703125" style="43" customWidth="1"/>
    <col min="11017" max="11259" width="9.140625" style="43"/>
    <col min="11260" max="11260" width="8.42578125" style="43" customWidth="1"/>
    <col min="11261" max="11262" width="10.140625" style="43" customWidth="1"/>
    <col min="11263" max="11263" width="11.5703125" style="43" customWidth="1"/>
    <col min="11264" max="11264" width="11.85546875" style="43" customWidth="1"/>
    <col min="11265" max="11265" width="16.140625" style="43" customWidth="1"/>
    <col min="11266" max="11266" width="12.28515625" style="43" customWidth="1"/>
    <col min="11267" max="11267" width="13" style="43" bestFit="1" customWidth="1"/>
    <col min="11268" max="11268" width="12.5703125" style="43" customWidth="1"/>
    <col min="11269" max="11269" width="12.5703125" style="43" bestFit="1" customWidth="1"/>
    <col min="11270" max="11270" width="10.7109375" style="43" customWidth="1"/>
    <col min="11271" max="11271" width="12.7109375" style="43" customWidth="1"/>
    <col min="11272" max="11272" width="8.5703125" style="43" customWidth="1"/>
    <col min="11273" max="11515" width="9.140625" style="43"/>
    <col min="11516" max="11516" width="8.42578125" style="43" customWidth="1"/>
    <col min="11517" max="11518" width="10.140625" style="43" customWidth="1"/>
    <col min="11519" max="11519" width="11.5703125" style="43" customWidth="1"/>
    <col min="11520" max="11520" width="11.85546875" style="43" customWidth="1"/>
    <col min="11521" max="11521" width="16.140625" style="43" customWidth="1"/>
    <col min="11522" max="11522" width="12.28515625" style="43" customWidth="1"/>
    <col min="11523" max="11523" width="13" style="43" bestFit="1" customWidth="1"/>
    <col min="11524" max="11524" width="12.5703125" style="43" customWidth="1"/>
    <col min="11525" max="11525" width="12.5703125" style="43" bestFit="1" customWidth="1"/>
    <col min="11526" max="11526" width="10.7109375" style="43" customWidth="1"/>
    <col min="11527" max="11527" width="12.7109375" style="43" customWidth="1"/>
    <col min="11528" max="11528" width="8.5703125" style="43" customWidth="1"/>
    <col min="11529" max="11771" width="9.140625" style="43"/>
    <col min="11772" max="11772" width="8.42578125" style="43" customWidth="1"/>
    <col min="11773" max="11774" width="10.140625" style="43" customWidth="1"/>
    <col min="11775" max="11775" width="11.5703125" style="43" customWidth="1"/>
    <col min="11776" max="11776" width="11.85546875" style="43" customWidth="1"/>
    <col min="11777" max="11777" width="16.140625" style="43" customWidth="1"/>
    <col min="11778" max="11778" width="12.28515625" style="43" customWidth="1"/>
    <col min="11779" max="11779" width="13" style="43" bestFit="1" customWidth="1"/>
    <col min="11780" max="11780" width="12.5703125" style="43" customWidth="1"/>
    <col min="11781" max="11781" width="12.5703125" style="43" bestFit="1" customWidth="1"/>
    <col min="11782" max="11782" width="10.7109375" style="43" customWidth="1"/>
    <col min="11783" max="11783" width="12.7109375" style="43" customWidth="1"/>
    <col min="11784" max="11784" width="8.5703125" style="43" customWidth="1"/>
    <col min="11785" max="12027" width="9.140625" style="43"/>
    <col min="12028" max="12028" width="8.42578125" style="43" customWidth="1"/>
    <col min="12029" max="12030" width="10.140625" style="43" customWidth="1"/>
    <col min="12031" max="12031" width="11.5703125" style="43" customWidth="1"/>
    <col min="12032" max="12032" width="11.85546875" style="43" customWidth="1"/>
    <col min="12033" max="12033" width="16.140625" style="43" customWidth="1"/>
    <col min="12034" max="12034" width="12.28515625" style="43" customWidth="1"/>
    <col min="12035" max="12035" width="13" style="43" bestFit="1" customWidth="1"/>
    <col min="12036" max="12036" width="12.5703125" style="43" customWidth="1"/>
    <col min="12037" max="12037" width="12.5703125" style="43" bestFit="1" customWidth="1"/>
    <col min="12038" max="12038" width="10.7109375" style="43" customWidth="1"/>
    <col min="12039" max="12039" width="12.7109375" style="43" customWidth="1"/>
    <col min="12040" max="12040" width="8.5703125" style="43" customWidth="1"/>
    <col min="12041" max="12283" width="9.140625" style="43"/>
    <col min="12284" max="12284" width="8.42578125" style="43" customWidth="1"/>
    <col min="12285" max="12286" width="10.140625" style="43" customWidth="1"/>
    <col min="12287" max="12287" width="11.5703125" style="43" customWidth="1"/>
    <col min="12288" max="12288" width="11.85546875" style="43" customWidth="1"/>
    <col min="12289" max="12289" width="16.140625" style="43" customWidth="1"/>
    <col min="12290" max="12290" width="12.28515625" style="43" customWidth="1"/>
    <col min="12291" max="12291" width="13" style="43" bestFit="1" customWidth="1"/>
    <col min="12292" max="12292" width="12.5703125" style="43" customWidth="1"/>
    <col min="12293" max="12293" width="12.5703125" style="43" bestFit="1" customWidth="1"/>
    <col min="12294" max="12294" width="10.7109375" style="43" customWidth="1"/>
    <col min="12295" max="12295" width="12.7109375" style="43" customWidth="1"/>
    <col min="12296" max="12296" width="8.5703125" style="43" customWidth="1"/>
    <col min="12297" max="12539" width="9.140625" style="43"/>
    <col min="12540" max="12540" width="8.42578125" style="43" customWidth="1"/>
    <col min="12541" max="12542" width="10.140625" style="43" customWidth="1"/>
    <col min="12543" max="12543" width="11.5703125" style="43" customWidth="1"/>
    <col min="12544" max="12544" width="11.85546875" style="43" customWidth="1"/>
    <col min="12545" max="12545" width="16.140625" style="43" customWidth="1"/>
    <col min="12546" max="12546" width="12.28515625" style="43" customWidth="1"/>
    <col min="12547" max="12547" width="13" style="43" bestFit="1" customWidth="1"/>
    <col min="12548" max="12548" width="12.5703125" style="43" customWidth="1"/>
    <col min="12549" max="12549" width="12.5703125" style="43" bestFit="1" customWidth="1"/>
    <col min="12550" max="12550" width="10.7109375" style="43" customWidth="1"/>
    <col min="12551" max="12551" width="12.7109375" style="43" customWidth="1"/>
    <col min="12552" max="12552" width="8.5703125" style="43" customWidth="1"/>
    <col min="12553" max="12795" width="9.140625" style="43"/>
    <col min="12796" max="12796" width="8.42578125" style="43" customWidth="1"/>
    <col min="12797" max="12798" width="10.140625" style="43" customWidth="1"/>
    <col min="12799" max="12799" width="11.5703125" style="43" customWidth="1"/>
    <col min="12800" max="12800" width="11.85546875" style="43" customWidth="1"/>
    <col min="12801" max="12801" width="16.140625" style="43" customWidth="1"/>
    <col min="12802" max="12802" width="12.28515625" style="43" customWidth="1"/>
    <col min="12803" max="12803" width="13" style="43" bestFit="1" customWidth="1"/>
    <col min="12804" max="12804" width="12.5703125" style="43" customWidth="1"/>
    <col min="12805" max="12805" width="12.5703125" style="43" bestFit="1" customWidth="1"/>
    <col min="12806" max="12806" width="10.7109375" style="43" customWidth="1"/>
    <col min="12807" max="12807" width="12.7109375" style="43" customWidth="1"/>
    <col min="12808" max="12808" width="8.5703125" style="43" customWidth="1"/>
    <col min="12809" max="13051" width="9.140625" style="43"/>
    <col min="13052" max="13052" width="8.42578125" style="43" customWidth="1"/>
    <col min="13053" max="13054" width="10.140625" style="43" customWidth="1"/>
    <col min="13055" max="13055" width="11.5703125" style="43" customWidth="1"/>
    <col min="13056" max="13056" width="11.85546875" style="43" customWidth="1"/>
    <col min="13057" max="13057" width="16.140625" style="43" customWidth="1"/>
    <col min="13058" max="13058" width="12.28515625" style="43" customWidth="1"/>
    <col min="13059" max="13059" width="13" style="43" bestFit="1" customWidth="1"/>
    <col min="13060" max="13060" width="12.5703125" style="43" customWidth="1"/>
    <col min="13061" max="13061" width="12.5703125" style="43" bestFit="1" customWidth="1"/>
    <col min="13062" max="13062" width="10.7109375" style="43" customWidth="1"/>
    <col min="13063" max="13063" width="12.7109375" style="43" customWidth="1"/>
    <col min="13064" max="13064" width="8.5703125" style="43" customWidth="1"/>
    <col min="13065" max="13307" width="9.140625" style="43"/>
    <col min="13308" max="13308" width="8.42578125" style="43" customWidth="1"/>
    <col min="13309" max="13310" width="10.140625" style="43" customWidth="1"/>
    <col min="13311" max="13311" width="11.5703125" style="43" customWidth="1"/>
    <col min="13312" max="13312" width="11.85546875" style="43" customWidth="1"/>
    <col min="13313" max="13313" width="16.140625" style="43" customWidth="1"/>
    <col min="13314" max="13314" width="12.28515625" style="43" customWidth="1"/>
    <col min="13315" max="13315" width="13" style="43" bestFit="1" customWidth="1"/>
    <col min="13316" max="13316" width="12.5703125" style="43" customWidth="1"/>
    <col min="13317" max="13317" width="12.5703125" style="43" bestFit="1" customWidth="1"/>
    <col min="13318" max="13318" width="10.7109375" style="43" customWidth="1"/>
    <col min="13319" max="13319" width="12.7109375" style="43" customWidth="1"/>
    <col min="13320" max="13320" width="8.5703125" style="43" customWidth="1"/>
    <col min="13321" max="13563" width="9.140625" style="43"/>
    <col min="13564" max="13564" width="8.42578125" style="43" customWidth="1"/>
    <col min="13565" max="13566" width="10.140625" style="43" customWidth="1"/>
    <col min="13567" max="13567" width="11.5703125" style="43" customWidth="1"/>
    <col min="13568" max="13568" width="11.85546875" style="43" customWidth="1"/>
    <col min="13569" max="13569" width="16.140625" style="43" customWidth="1"/>
    <col min="13570" max="13570" width="12.28515625" style="43" customWidth="1"/>
    <col min="13571" max="13571" width="13" style="43" bestFit="1" customWidth="1"/>
    <col min="13572" max="13572" width="12.5703125" style="43" customWidth="1"/>
    <col min="13573" max="13573" width="12.5703125" style="43" bestFit="1" customWidth="1"/>
    <col min="13574" max="13574" width="10.7109375" style="43" customWidth="1"/>
    <col min="13575" max="13575" width="12.7109375" style="43" customWidth="1"/>
    <col min="13576" max="13576" width="8.5703125" style="43" customWidth="1"/>
    <col min="13577" max="13819" width="9.140625" style="43"/>
    <col min="13820" max="13820" width="8.42578125" style="43" customWidth="1"/>
    <col min="13821" max="13822" width="10.140625" style="43" customWidth="1"/>
    <col min="13823" max="13823" width="11.5703125" style="43" customWidth="1"/>
    <col min="13824" max="13824" width="11.85546875" style="43" customWidth="1"/>
    <col min="13825" max="13825" width="16.140625" style="43" customWidth="1"/>
    <col min="13826" max="13826" width="12.28515625" style="43" customWidth="1"/>
    <col min="13827" max="13827" width="13" style="43" bestFit="1" customWidth="1"/>
    <col min="13828" max="13828" width="12.5703125" style="43" customWidth="1"/>
    <col min="13829" max="13829" width="12.5703125" style="43" bestFit="1" customWidth="1"/>
    <col min="13830" max="13830" width="10.7109375" style="43" customWidth="1"/>
    <col min="13831" max="13831" width="12.7109375" style="43" customWidth="1"/>
    <col min="13832" max="13832" width="8.5703125" style="43" customWidth="1"/>
    <col min="13833" max="14075" width="9.140625" style="43"/>
    <col min="14076" max="14076" width="8.42578125" style="43" customWidth="1"/>
    <col min="14077" max="14078" width="10.140625" style="43" customWidth="1"/>
    <col min="14079" max="14079" width="11.5703125" style="43" customWidth="1"/>
    <col min="14080" max="14080" width="11.85546875" style="43" customWidth="1"/>
    <col min="14081" max="14081" width="16.140625" style="43" customWidth="1"/>
    <col min="14082" max="14082" width="12.28515625" style="43" customWidth="1"/>
    <col min="14083" max="14083" width="13" style="43" bestFit="1" customWidth="1"/>
    <col min="14084" max="14084" width="12.5703125" style="43" customWidth="1"/>
    <col min="14085" max="14085" width="12.5703125" style="43" bestFit="1" customWidth="1"/>
    <col min="14086" max="14086" width="10.7109375" style="43" customWidth="1"/>
    <col min="14087" max="14087" width="12.7109375" style="43" customWidth="1"/>
    <col min="14088" max="14088" width="8.5703125" style="43" customWidth="1"/>
    <col min="14089" max="14331" width="9.140625" style="43"/>
    <col min="14332" max="14332" width="8.42578125" style="43" customWidth="1"/>
    <col min="14333" max="14334" width="10.140625" style="43" customWidth="1"/>
    <col min="14335" max="14335" width="11.5703125" style="43" customWidth="1"/>
    <col min="14336" max="14336" width="11.85546875" style="43" customWidth="1"/>
    <col min="14337" max="14337" width="16.140625" style="43" customWidth="1"/>
    <col min="14338" max="14338" width="12.28515625" style="43" customWidth="1"/>
    <col min="14339" max="14339" width="13" style="43" bestFit="1" customWidth="1"/>
    <col min="14340" max="14340" width="12.5703125" style="43" customWidth="1"/>
    <col min="14341" max="14341" width="12.5703125" style="43" bestFit="1" customWidth="1"/>
    <col min="14342" max="14342" width="10.7109375" style="43" customWidth="1"/>
    <col min="14343" max="14343" width="12.7109375" style="43" customWidth="1"/>
    <col min="14344" max="14344" width="8.5703125" style="43" customWidth="1"/>
    <col min="14345" max="14587" width="9.140625" style="43"/>
    <col min="14588" max="14588" width="8.42578125" style="43" customWidth="1"/>
    <col min="14589" max="14590" width="10.140625" style="43" customWidth="1"/>
    <col min="14591" max="14591" width="11.5703125" style="43" customWidth="1"/>
    <col min="14592" max="14592" width="11.85546875" style="43" customWidth="1"/>
    <col min="14593" max="14593" width="16.140625" style="43" customWidth="1"/>
    <col min="14594" max="14594" width="12.28515625" style="43" customWidth="1"/>
    <col min="14595" max="14595" width="13" style="43" bestFit="1" customWidth="1"/>
    <col min="14596" max="14596" width="12.5703125" style="43" customWidth="1"/>
    <col min="14597" max="14597" width="12.5703125" style="43" bestFit="1" customWidth="1"/>
    <col min="14598" max="14598" width="10.7109375" style="43" customWidth="1"/>
    <col min="14599" max="14599" width="12.7109375" style="43" customWidth="1"/>
    <col min="14600" max="14600" width="8.5703125" style="43" customWidth="1"/>
    <col min="14601" max="14843" width="9.140625" style="43"/>
    <col min="14844" max="14844" width="8.42578125" style="43" customWidth="1"/>
    <col min="14845" max="14846" width="10.140625" style="43" customWidth="1"/>
    <col min="14847" max="14847" width="11.5703125" style="43" customWidth="1"/>
    <col min="14848" max="14848" width="11.85546875" style="43" customWidth="1"/>
    <col min="14849" max="14849" width="16.140625" style="43" customWidth="1"/>
    <col min="14850" max="14850" width="12.28515625" style="43" customWidth="1"/>
    <col min="14851" max="14851" width="13" style="43" bestFit="1" customWidth="1"/>
    <col min="14852" max="14852" width="12.5703125" style="43" customWidth="1"/>
    <col min="14853" max="14853" width="12.5703125" style="43" bestFit="1" customWidth="1"/>
    <col min="14854" max="14854" width="10.7109375" style="43" customWidth="1"/>
    <col min="14855" max="14855" width="12.7109375" style="43" customWidth="1"/>
    <col min="14856" max="14856" width="8.5703125" style="43" customWidth="1"/>
    <col min="14857" max="15099" width="9.140625" style="43"/>
    <col min="15100" max="15100" width="8.42578125" style="43" customWidth="1"/>
    <col min="15101" max="15102" width="10.140625" style="43" customWidth="1"/>
    <col min="15103" max="15103" width="11.5703125" style="43" customWidth="1"/>
    <col min="15104" max="15104" width="11.85546875" style="43" customWidth="1"/>
    <col min="15105" max="15105" width="16.140625" style="43" customWidth="1"/>
    <col min="15106" max="15106" width="12.28515625" style="43" customWidth="1"/>
    <col min="15107" max="15107" width="13" style="43" bestFit="1" customWidth="1"/>
    <col min="15108" max="15108" width="12.5703125" style="43" customWidth="1"/>
    <col min="15109" max="15109" width="12.5703125" style="43" bestFit="1" customWidth="1"/>
    <col min="15110" max="15110" width="10.7109375" style="43" customWidth="1"/>
    <col min="15111" max="15111" width="12.7109375" style="43" customWidth="1"/>
    <col min="15112" max="15112" width="8.5703125" style="43" customWidth="1"/>
    <col min="15113" max="15355" width="9.140625" style="43"/>
    <col min="15356" max="15356" width="8.42578125" style="43" customWidth="1"/>
    <col min="15357" max="15358" width="10.140625" style="43" customWidth="1"/>
    <col min="15359" max="15359" width="11.5703125" style="43" customWidth="1"/>
    <col min="15360" max="15360" width="11.85546875" style="43" customWidth="1"/>
    <col min="15361" max="15361" width="16.140625" style="43" customWidth="1"/>
    <col min="15362" max="15362" width="12.28515625" style="43" customWidth="1"/>
    <col min="15363" max="15363" width="13" style="43" bestFit="1" customWidth="1"/>
    <col min="15364" max="15364" width="12.5703125" style="43" customWidth="1"/>
    <col min="15365" max="15365" width="12.5703125" style="43" bestFit="1" customWidth="1"/>
    <col min="15366" max="15366" width="10.7109375" style="43" customWidth="1"/>
    <col min="15367" max="15367" width="12.7109375" style="43" customWidth="1"/>
    <col min="15368" max="15368" width="8.5703125" style="43" customWidth="1"/>
    <col min="15369" max="15611" width="9.140625" style="43"/>
    <col min="15612" max="15612" width="8.42578125" style="43" customWidth="1"/>
    <col min="15613" max="15614" width="10.140625" style="43" customWidth="1"/>
    <col min="15615" max="15615" width="11.5703125" style="43" customWidth="1"/>
    <col min="15616" max="15616" width="11.85546875" style="43" customWidth="1"/>
    <col min="15617" max="15617" width="16.140625" style="43" customWidth="1"/>
    <col min="15618" max="15618" width="12.28515625" style="43" customWidth="1"/>
    <col min="15619" max="15619" width="13" style="43" bestFit="1" customWidth="1"/>
    <col min="15620" max="15620" width="12.5703125" style="43" customWidth="1"/>
    <col min="15621" max="15621" width="12.5703125" style="43" bestFit="1" customWidth="1"/>
    <col min="15622" max="15622" width="10.7109375" style="43" customWidth="1"/>
    <col min="15623" max="15623" width="12.7109375" style="43" customWidth="1"/>
    <col min="15624" max="15624" width="8.5703125" style="43" customWidth="1"/>
    <col min="15625" max="15867" width="9.140625" style="43"/>
    <col min="15868" max="15868" width="8.42578125" style="43" customWidth="1"/>
    <col min="15869" max="15870" width="10.140625" style="43" customWidth="1"/>
    <col min="15871" max="15871" width="11.5703125" style="43" customWidth="1"/>
    <col min="15872" max="15872" width="11.85546875" style="43" customWidth="1"/>
    <col min="15873" max="15873" width="16.140625" style="43" customWidth="1"/>
    <col min="15874" max="15874" width="12.28515625" style="43" customWidth="1"/>
    <col min="15875" max="15875" width="13" style="43" bestFit="1" customWidth="1"/>
    <col min="15876" max="15876" width="12.5703125" style="43" customWidth="1"/>
    <col min="15877" max="15877" width="12.5703125" style="43" bestFit="1" customWidth="1"/>
    <col min="15878" max="15878" width="10.7109375" style="43" customWidth="1"/>
    <col min="15879" max="15879" width="12.7109375" style="43" customWidth="1"/>
    <col min="15880" max="15880" width="8.5703125" style="43" customWidth="1"/>
    <col min="15881" max="16123" width="9.140625" style="43"/>
    <col min="16124" max="16124" width="8.42578125" style="43" customWidth="1"/>
    <col min="16125" max="16126" width="10.140625" style="43" customWidth="1"/>
    <col min="16127" max="16127" width="11.5703125" style="43" customWidth="1"/>
    <col min="16128" max="16128" width="11.85546875" style="43" customWidth="1"/>
    <col min="16129" max="16129" width="16.140625" style="43" customWidth="1"/>
    <col min="16130" max="16130" width="12.28515625" style="43" customWidth="1"/>
    <col min="16131" max="16131" width="13" style="43" bestFit="1" customWidth="1"/>
    <col min="16132" max="16132" width="12.5703125" style="43" customWidth="1"/>
    <col min="16133" max="16133" width="12.5703125" style="43" bestFit="1" customWidth="1"/>
    <col min="16134" max="16134" width="10.7109375" style="43" customWidth="1"/>
    <col min="16135" max="16135" width="12.7109375" style="43" customWidth="1"/>
    <col min="16136" max="16136" width="8.5703125" style="43" customWidth="1"/>
    <col min="16137" max="16384" width="9.140625" style="43"/>
  </cols>
  <sheetData>
    <row r="1" spans="1:12" ht="24.95" customHeight="1">
      <c r="A1" s="685" t="s">
        <v>211</v>
      </c>
      <c r="B1" s="685"/>
    </row>
    <row r="2" spans="1:12" s="40" customFormat="1" ht="24.95" customHeight="1">
      <c r="A2" s="778" t="s">
        <v>480</v>
      </c>
      <c r="B2" s="778"/>
      <c r="C2" s="778"/>
      <c r="D2" s="778"/>
      <c r="E2" s="778"/>
      <c r="F2" s="778"/>
      <c r="G2" s="777" t="s">
        <v>481</v>
      </c>
      <c r="H2" s="777"/>
      <c r="I2" s="777"/>
      <c r="J2" s="777"/>
      <c r="K2" s="777"/>
      <c r="L2" s="777"/>
    </row>
    <row r="3" spans="1:12" s="42" customFormat="1" ht="23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41"/>
      <c r="L3" s="41"/>
    </row>
    <row r="4" spans="1:12" s="514" customFormat="1" ht="15" customHeight="1" thickBot="1">
      <c r="A4" s="616" t="s">
        <v>477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91" t="s">
        <v>478</v>
      </c>
    </row>
    <row r="5" spans="1:12" s="59" customFormat="1" ht="18" customHeight="1">
      <c r="A5" s="534" t="s">
        <v>162</v>
      </c>
      <c r="B5" s="770" t="s">
        <v>482</v>
      </c>
      <c r="C5" s="773"/>
      <c r="D5" s="773"/>
      <c r="E5" s="773"/>
      <c r="F5" s="773"/>
      <c r="G5" s="773" t="s">
        <v>479</v>
      </c>
      <c r="H5" s="773"/>
      <c r="I5" s="773"/>
      <c r="J5" s="773"/>
      <c r="K5" s="773"/>
      <c r="L5" s="771"/>
    </row>
    <row r="6" spans="1:12" s="59" customFormat="1" ht="36" customHeight="1">
      <c r="A6" s="527"/>
      <c r="B6" s="617" t="s">
        <v>483</v>
      </c>
      <c r="C6" s="617" t="s">
        <v>484</v>
      </c>
      <c r="D6" s="617" t="s">
        <v>485</v>
      </c>
      <c r="E6" s="617" t="s">
        <v>486</v>
      </c>
      <c r="F6" s="681" t="s">
        <v>487</v>
      </c>
      <c r="G6" s="680" t="s">
        <v>488</v>
      </c>
      <c r="H6" s="617" t="s">
        <v>489</v>
      </c>
      <c r="I6" s="617" t="s">
        <v>490</v>
      </c>
      <c r="J6" s="617" t="s">
        <v>491</v>
      </c>
      <c r="K6" s="617" t="s">
        <v>492</v>
      </c>
      <c r="L6" s="618" t="s">
        <v>493</v>
      </c>
    </row>
    <row r="7" spans="1:12" s="104" customFormat="1" ht="24.95" customHeight="1">
      <c r="A7" s="619">
        <v>2016</v>
      </c>
      <c r="B7" s="622">
        <v>0</v>
      </c>
      <c r="C7" s="623">
        <v>0.6</v>
      </c>
      <c r="D7" s="624">
        <v>0</v>
      </c>
      <c r="E7" s="624">
        <v>0</v>
      </c>
      <c r="F7" s="623">
        <v>6.5101000000000004</v>
      </c>
      <c r="G7" s="624">
        <v>0</v>
      </c>
      <c r="H7" s="624">
        <v>0</v>
      </c>
      <c r="I7" s="624">
        <v>0</v>
      </c>
      <c r="J7" s="623">
        <v>3.9550999999999998</v>
      </c>
      <c r="K7" s="624">
        <v>0</v>
      </c>
      <c r="L7" s="623">
        <v>14.374700000000001</v>
      </c>
    </row>
    <row r="8" spans="1:12" s="104" customFormat="1" ht="24.95" customHeight="1">
      <c r="A8" s="619">
        <v>2017</v>
      </c>
      <c r="B8" s="622">
        <v>0</v>
      </c>
      <c r="C8" s="623">
        <v>0.6</v>
      </c>
      <c r="D8" s="624">
        <v>0</v>
      </c>
      <c r="E8" s="624">
        <v>0</v>
      </c>
      <c r="F8" s="623">
        <v>8</v>
      </c>
      <c r="G8" s="624">
        <v>0</v>
      </c>
      <c r="H8" s="624">
        <v>2</v>
      </c>
      <c r="I8" s="624">
        <v>0</v>
      </c>
      <c r="J8" s="623">
        <v>2.6</v>
      </c>
      <c r="K8" s="624">
        <v>0</v>
      </c>
      <c r="L8" s="623">
        <v>75</v>
      </c>
    </row>
    <row r="9" spans="1:12" s="104" customFormat="1" ht="24.95" customHeight="1">
      <c r="A9" s="619">
        <v>2018</v>
      </c>
      <c r="B9" s="622">
        <v>0</v>
      </c>
      <c r="C9" s="623">
        <v>0.1</v>
      </c>
      <c r="D9" s="624">
        <v>0</v>
      </c>
      <c r="E9" s="624">
        <v>0</v>
      </c>
      <c r="F9" s="623">
        <v>1.7</v>
      </c>
      <c r="G9" s="624">
        <v>0</v>
      </c>
      <c r="H9" s="624">
        <v>0</v>
      </c>
      <c r="I9" s="624">
        <v>0</v>
      </c>
      <c r="J9" s="623">
        <v>4.5999999999999996</v>
      </c>
      <c r="K9" s="624">
        <v>0</v>
      </c>
      <c r="L9" s="623">
        <v>0.1</v>
      </c>
    </row>
    <row r="10" spans="1:12" s="57" customFormat="1" ht="24.95" customHeight="1">
      <c r="A10" s="588">
        <v>2019</v>
      </c>
      <c r="B10" s="625">
        <v>0</v>
      </c>
      <c r="C10" s="622">
        <v>0</v>
      </c>
      <c r="D10" s="622">
        <v>0</v>
      </c>
      <c r="E10" s="622">
        <v>0</v>
      </c>
      <c r="F10" s="622">
        <v>0</v>
      </c>
      <c r="G10" s="622">
        <v>0</v>
      </c>
      <c r="H10" s="622">
        <v>0</v>
      </c>
      <c r="I10" s="622">
        <v>0</v>
      </c>
      <c r="J10" s="622">
        <v>0</v>
      </c>
      <c r="K10" s="622">
        <v>0</v>
      </c>
      <c r="L10" s="622">
        <v>0</v>
      </c>
    </row>
    <row r="11" spans="1:12" s="57" customFormat="1" ht="24.95" customHeight="1">
      <c r="A11" s="588">
        <v>2020</v>
      </c>
      <c r="B11" s="622">
        <v>0</v>
      </c>
      <c r="C11" s="622">
        <v>0</v>
      </c>
      <c r="D11" s="622">
        <v>0</v>
      </c>
      <c r="E11" s="622">
        <v>0</v>
      </c>
      <c r="F11" s="622">
        <v>0</v>
      </c>
      <c r="G11" s="622">
        <v>0</v>
      </c>
      <c r="H11" s="622">
        <v>0</v>
      </c>
      <c r="I11" s="622">
        <v>0</v>
      </c>
      <c r="J11" s="622">
        <v>0</v>
      </c>
      <c r="K11" s="622">
        <v>0</v>
      </c>
      <c r="L11" s="622">
        <v>0</v>
      </c>
    </row>
    <row r="12" spans="1:12" s="62" customFormat="1" ht="35.1" customHeight="1">
      <c r="A12" s="620">
        <v>2021</v>
      </c>
      <c r="B12" s="621">
        <v>0</v>
      </c>
      <c r="C12" s="621">
        <v>0</v>
      </c>
      <c r="D12" s="621">
        <v>0</v>
      </c>
      <c r="E12" s="621">
        <v>0</v>
      </c>
      <c r="F12" s="621">
        <v>0</v>
      </c>
      <c r="G12" s="621">
        <v>0</v>
      </c>
      <c r="H12" s="621">
        <v>0</v>
      </c>
      <c r="I12" s="621">
        <v>0</v>
      </c>
      <c r="J12" s="621">
        <v>0</v>
      </c>
      <c r="K12" s="621">
        <v>0</v>
      </c>
      <c r="L12" s="621">
        <v>0</v>
      </c>
    </row>
    <row r="13" spans="1:12" s="615" customFormat="1" ht="13.5" customHeight="1">
      <c r="A13" s="549" t="s">
        <v>553</v>
      </c>
      <c r="G13" s="764" t="s">
        <v>554</v>
      </c>
      <c r="H13" s="764"/>
      <c r="I13" s="764"/>
      <c r="J13" s="764"/>
      <c r="K13" s="764"/>
      <c r="L13" s="764"/>
    </row>
    <row r="14" spans="1:12" s="65" customFormat="1">
      <c r="K14" s="66"/>
      <c r="L14" s="66"/>
    </row>
    <row r="15" spans="1:12" s="65" customFormat="1">
      <c r="K15" s="66"/>
      <c r="L15" s="66"/>
    </row>
    <row r="16" spans="1:12" s="65" customFormat="1">
      <c r="K16" s="66"/>
      <c r="L16" s="66"/>
    </row>
    <row r="17" spans="11:12" s="65" customFormat="1">
      <c r="K17" s="66"/>
      <c r="L17" s="66"/>
    </row>
    <row r="18" spans="11:12" s="65" customFormat="1">
      <c r="K18" s="66"/>
      <c r="L18" s="66"/>
    </row>
    <row r="19" spans="11:12" s="65" customFormat="1">
      <c r="K19" s="66"/>
      <c r="L19" s="66"/>
    </row>
    <row r="20" spans="11:12" s="65" customFormat="1">
      <c r="K20" s="66"/>
      <c r="L20" s="66"/>
    </row>
  </sheetData>
  <mergeCells count="6">
    <mergeCell ref="G13:L13"/>
    <mergeCell ref="A1:B1"/>
    <mergeCell ref="B5:F5"/>
    <mergeCell ref="G5:L5"/>
    <mergeCell ref="G2:L2"/>
    <mergeCell ref="A2:F2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5" fitToHeight="0" orientation="portrait" r:id="rId1"/>
  <headerFooter alignWithMargins="0"/>
  <colBreaks count="1" manualBreakCount="1">
    <brk id="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Normal="100" zoomScaleSheetLayoutView="100" workbookViewId="0">
      <selection activeCell="H20" sqref="H20"/>
    </sheetView>
  </sheetViews>
  <sheetFormatPr defaultRowHeight="12"/>
  <cols>
    <col min="1" max="1" width="8.42578125" style="43" customWidth="1"/>
    <col min="2" max="6" width="18.7109375" style="43" customWidth="1"/>
    <col min="7" max="10" width="16.7109375" style="43" customWidth="1"/>
    <col min="11" max="11" width="16.7109375" style="39" customWidth="1"/>
    <col min="12" max="12" width="16.7109375" style="43" customWidth="1"/>
    <col min="13" max="13" width="9.140625" style="43" customWidth="1"/>
    <col min="14" max="251" width="9.140625" style="43"/>
    <col min="252" max="252" width="8.42578125" style="43" customWidth="1"/>
    <col min="253" max="254" width="10.140625" style="43" customWidth="1"/>
    <col min="255" max="255" width="11.5703125" style="43" customWidth="1"/>
    <col min="256" max="256" width="11.85546875" style="43" customWidth="1"/>
    <col min="257" max="257" width="16.140625" style="43" customWidth="1"/>
    <col min="258" max="258" width="12.28515625" style="43" customWidth="1"/>
    <col min="259" max="259" width="13" style="43" bestFit="1" customWidth="1"/>
    <col min="260" max="260" width="12.5703125" style="43" customWidth="1"/>
    <col min="261" max="261" width="12.5703125" style="43" bestFit="1" customWidth="1"/>
    <col min="262" max="262" width="10.7109375" style="43" customWidth="1"/>
    <col min="263" max="263" width="12.7109375" style="43" customWidth="1"/>
    <col min="264" max="264" width="8.5703125" style="43" customWidth="1"/>
    <col min="265" max="507" width="9.140625" style="43"/>
    <col min="508" max="508" width="8.42578125" style="43" customWidth="1"/>
    <col min="509" max="510" width="10.140625" style="43" customWidth="1"/>
    <col min="511" max="511" width="11.5703125" style="43" customWidth="1"/>
    <col min="512" max="512" width="11.85546875" style="43" customWidth="1"/>
    <col min="513" max="513" width="16.140625" style="43" customWidth="1"/>
    <col min="514" max="514" width="12.28515625" style="43" customWidth="1"/>
    <col min="515" max="515" width="13" style="43" bestFit="1" customWidth="1"/>
    <col min="516" max="516" width="12.5703125" style="43" customWidth="1"/>
    <col min="517" max="517" width="12.5703125" style="43" bestFit="1" customWidth="1"/>
    <col min="518" max="518" width="10.7109375" style="43" customWidth="1"/>
    <col min="519" max="519" width="12.7109375" style="43" customWidth="1"/>
    <col min="520" max="520" width="8.5703125" style="43" customWidth="1"/>
    <col min="521" max="763" width="9.140625" style="43"/>
    <col min="764" max="764" width="8.42578125" style="43" customWidth="1"/>
    <col min="765" max="766" width="10.140625" style="43" customWidth="1"/>
    <col min="767" max="767" width="11.5703125" style="43" customWidth="1"/>
    <col min="768" max="768" width="11.85546875" style="43" customWidth="1"/>
    <col min="769" max="769" width="16.140625" style="43" customWidth="1"/>
    <col min="770" max="770" width="12.28515625" style="43" customWidth="1"/>
    <col min="771" max="771" width="13" style="43" bestFit="1" customWidth="1"/>
    <col min="772" max="772" width="12.5703125" style="43" customWidth="1"/>
    <col min="773" max="773" width="12.5703125" style="43" bestFit="1" customWidth="1"/>
    <col min="774" max="774" width="10.7109375" style="43" customWidth="1"/>
    <col min="775" max="775" width="12.7109375" style="43" customWidth="1"/>
    <col min="776" max="776" width="8.5703125" style="43" customWidth="1"/>
    <col min="777" max="1019" width="9.140625" style="43"/>
    <col min="1020" max="1020" width="8.42578125" style="43" customWidth="1"/>
    <col min="1021" max="1022" width="10.140625" style="43" customWidth="1"/>
    <col min="1023" max="1023" width="11.5703125" style="43" customWidth="1"/>
    <col min="1024" max="1024" width="11.85546875" style="43" customWidth="1"/>
    <col min="1025" max="1025" width="16.140625" style="43" customWidth="1"/>
    <col min="1026" max="1026" width="12.28515625" style="43" customWidth="1"/>
    <col min="1027" max="1027" width="13" style="43" bestFit="1" customWidth="1"/>
    <col min="1028" max="1028" width="12.5703125" style="43" customWidth="1"/>
    <col min="1029" max="1029" width="12.5703125" style="43" bestFit="1" customWidth="1"/>
    <col min="1030" max="1030" width="10.7109375" style="43" customWidth="1"/>
    <col min="1031" max="1031" width="12.7109375" style="43" customWidth="1"/>
    <col min="1032" max="1032" width="8.5703125" style="43" customWidth="1"/>
    <col min="1033" max="1275" width="9.140625" style="43"/>
    <col min="1276" max="1276" width="8.42578125" style="43" customWidth="1"/>
    <col min="1277" max="1278" width="10.140625" style="43" customWidth="1"/>
    <col min="1279" max="1279" width="11.5703125" style="43" customWidth="1"/>
    <col min="1280" max="1280" width="11.85546875" style="43" customWidth="1"/>
    <col min="1281" max="1281" width="16.140625" style="43" customWidth="1"/>
    <col min="1282" max="1282" width="12.28515625" style="43" customWidth="1"/>
    <col min="1283" max="1283" width="13" style="43" bestFit="1" customWidth="1"/>
    <col min="1284" max="1284" width="12.5703125" style="43" customWidth="1"/>
    <col min="1285" max="1285" width="12.5703125" style="43" bestFit="1" customWidth="1"/>
    <col min="1286" max="1286" width="10.7109375" style="43" customWidth="1"/>
    <col min="1287" max="1287" width="12.7109375" style="43" customWidth="1"/>
    <col min="1288" max="1288" width="8.5703125" style="43" customWidth="1"/>
    <col min="1289" max="1531" width="9.140625" style="43"/>
    <col min="1532" max="1532" width="8.42578125" style="43" customWidth="1"/>
    <col min="1533" max="1534" width="10.140625" style="43" customWidth="1"/>
    <col min="1535" max="1535" width="11.5703125" style="43" customWidth="1"/>
    <col min="1536" max="1536" width="11.85546875" style="43" customWidth="1"/>
    <col min="1537" max="1537" width="16.140625" style="43" customWidth="1"/>
    <col min="1538" max="1538" width="12.28515625" style="43" customWidth="1"/>
    <col min="1539" max="1539" width="13" style="43" bestFit="1" customWidth="1"/>
    <col min="1540" max="1540" width="12.5703125" style="43" customWidth="1"/>
    <col min="1541" max="1541" width="12.5703125" style="43" bestFit="1" customWidth="1"/>
    <col min="1542" max="1542" width="10.7109375" style="43" customWidth="1"/>
    <col min="1543" max="1543" width="12.7109375" style="43" customWidth="1"/>
    <col min="1544" max="1544" width="8.5703125" style="43" customWidth="1"/>
    <col min="1545" max="1787" width="9.140625" style="43"/>
    <col min="1788" max="1788" width="8.42578125" style="43" customWidth="1"/>
    <col min="1789" max="1790" width="10.140625" style="43" customWidth="1"/>
    <col min="1791" max="1791" width="11.5703125" style="43" customWidth="1"/>
    <col min="1792" max="1792" width="11.85546875" style="43" customWidth="1"/>
    <col min="1793" max="1793" width="16.140625" style="43" customWidth="1"/>
    <col min="1794" max="1794" width="12.28515625" style="43" customWidth="1"/>
    <col min="1795" max="1795" width="13" style="43" bestFit="1" customWidth="1"/>
    <col min="1796" max="1796" width="12.5703125" style="43" customWidth="1"/>
    <col min="1797" max="1797" width="12.5703125" style="43" bestFit="1" customWidth="1"/>
    <col min="1798" max="1798" width="10.7109375" style="43" customWidth="1"/>
    <col min="1799" max="1799" width="12.7109375" style="43" customWidth="1"/>
    <col min="1800" max="1800" width="8.5703125" style="43" customWidth="1"/>
    <col min="1801" max="2043" width="9.140625" style="43"/>
    <col min="2044" max="2044" width="8.42578125" style="43" customWidth="1"/>
    <col min="2045" max="2046" width="10.140625" style="43" customWidth="1"/>
    <col min="2047" max="2047" width="11.5703125" style="43" customWidth="1"/>
    <col min="2048" max="2048" width="11.85546875" style="43" customWidth="1"/>
    <col min="2049" max="2049" width="16.140625" style="43" customWidth="1"/>
    <col min="2050" max="2050" width="12.28515625" style="43" customWidth="1"/>
    <col min="2051" max="2051" width="13" style="43" bestFit="1" customWidth="1"/>
    <col min="2052" max="2052" width="12.5703125" style="43" customWidth="1"/>
    <col min="2053" max="2053" width="12.5703125" style="43" bestFit="1" customWidth="1"/>
    <col min="2054" max="2054" width="10.7109375" style="43" customWidth="1"/>
    <col min="2055" max="2055" width="12.7109375" style="43" customWidth="1"/>
    <col min="2056" max="2056" width="8.5703125" style="43" customWidth="1"/>
    <col min="2057" max="2299" width="9.140625" style="43"/>
    <col min="2300" max="2300" width="8.42578125" style="43" customWidth="1"/>
    <col min="2301" max="2302" width="10.140625" style="43" customWidth="1"/>
    <col min="2303" max="2303" width="11.5703125" style="43" customWidth="1"/>
    <col min="2304" max="2304" width="11.85546875" style="43" customWidth="1"/>
    <col min="2305" max="2305" width="16.140625" style="43" customWidth="1"/>
    <col min="2306" max="2306" width="12.28515625" style="43" customWidth="1"/>
    <col min="2307" max="2307" width="13" style="43" bestFit="1" customWidth="1"/>
    <col min="2308" max="2308" width="12.5703125" style="43" customWidth="1"/>
    <col min="2309" max="2309" width="12.5703125" style="43" bestFit="1" customWidth="1"/>
    <col min="2310" max="2310" width="10.7109375" style="43" customWidth="1"/>
    <col min="2311" max="2311" width="12.7109375" style="43" customWidth="1"/>
    <col min="2312" max="2312" width="8.5703125" style="43" customWidth="1"/>
    <col min="2313" max="2555" width="9.140625" style="43"/>
    <col min="2556" max="2556" width="8.42578125" style="43" customWidth="1"/>
    <col min="2557" max="2558" width="10.140625" style="43" customWidth="1"/>
    <col min="2559" max="2559" width="11.5703125" style="43" customWidth="1"/>
    <col min="2560" max="2560" width="11.85546875" style="43" customWidth="1"/>
    <col min="2561" max="2561" width="16.140625" style="43" customWidth="1"/>
    <col min="2562" max="2562" width="12.28515625" style="43" customWidth="1"/>
    <col min="2563" max="2563" width="13" style="43" bestFit="1" customWidth="1"/>
    <col min="2564" max="2564" width="12.5703125" style="43" customWidth="1"/>
    <col min="2565" max="2565" width="12.5703125" style="43" bestFit="1" customWidth="1"/>
    <col min="2566" max="2566" width="10.7109375" style="43" customWidth="1"/>
    <col min="2567" max="2567" width="12.7109375" style="43" customWidth="1"/>
    <col min="2568" max="2568" width="8.5703125" style="43" customWidth="1"/>
    <col min="2569" max="2811" width="9.140625" style="43"/>
    <col min="2812" max="2812" width="8.42578125" style="43" customWidth="1"/>
    <col min="2813" max="2814" width="10.140625" style="43" customWidth="1"/>
    <col min="2815" max="2815" width="11.5703125" style="43" customWidth="1"/>
    <col min="2816" max="2816" width="11.85546875" style="43" customWidth="1"/>
    <col min="2817" max="2817" width="16.140625" style="43" customWidth="1"/>
    <col min="2818" max="2818" width="12.28515625" style="43" customWidth="1"/>
    <col min="2819" max="2819" width="13" style="43" bestFit="1" customWidth="1"/>
    <col min="2820" max="2820" width="12.5703125" style="43" customWidth="1"/>
    <col min="2821" max="2821" width="12.5703125" style="43" bestFit="1" customWidth="1"/>
    <col min="2822" max="2822" width="10.7109375" style="43" customWidth="1"/>
    <col min="2823" max="2823" width="12.7109375" style="43" customWidth="1"/>
    <col min="2824" max="2824" width="8.5703125" style="43" customWidth="1"/>
    <col min="2825" max="3067" width="9.140625" style="43"/>
    <col min="3068" max="3068" width="8.42578125" style="43" customWidth="1"/>
    <col min="3069" max="3070" width="10.140625" style="43" customWidth="1"/>
    <col min="3071" max="3071" width="11.5703125" style="43" customWidth="1"/>
    <col min="3072" max="3072" width="11.85546875" style="43" customWidth="1"/>
    <col min="3073" max="3073" width="16.140625" style="43" customWidth="1"/>
    <col min="3074" max="3074" width="12.28515625" style="43" customWidth="1"/>
    <col min="3075" max="3075" width="13" style="43" bestFit="1" customWidth="1"/>
    <col min="3076" max="3076" width="12.5703125" style="43" customWidth="1"/>
    <col min="3077" max="3077" width="12.5703125" style="43" bestFit="1" customWidth="1"/>
    <col min="3078" max="3078" width="10.7109375" style="43" customWidth="1"/>
    <col min="3079" max="3079" width="12.7109375" style="43" customWidth="1"/>
    <col min="3080" max="3080" width="8.5703125" style="43" customWidth="1"/>
    <col min="3081" max="3323" width="9.140625" style="43"/>
    <col min="3324" max="3324" width="8.42578125" style="43" customWidth="1"/>
    <col min="3325" max="3326" width="10.140625" style="43" customWidth="1"/>
    <col min="3327" max="3327" width="11.5703125" style="43" customWidth="1"/>
    <col min="3328" max="3328" width="11.85546875" style="43" customWidth="1"/>
    <col min="3329" max="3329" width="16.140625" style="43" customWidth="1"/>
    <col min="3330" max="3330" width="12.28515625" style="43" customWidth="1"/>
    <col min="3331" max="3331" width="13" style="43" bestFit="1" customWidth="1"/>
    <col min="3332" max="3332" width="12.5703125" style="43" customWidth="1"/>
    <col min="3333" max="3333" width="12.5703125" style="43" bestFit="1" customWidth="1"/>
    <col min="3334" max="3334" width="10.7109375" style="43" customWidth="1"/>
    <col min="3335" max="3335" width="12.7109375" style="43" customWidth="1"/>
    <col min="3336" max="3336" width="8.5703125" style="43" customWidth="1"/>
    <col min="3337" max="3579" width="9.140625" style="43"/>
    <col min="3580" max="3580" width="8.42578125" style="43" customWidth="1"/>
    <col min="3581" max="3582" width="10.140625" style="43" customWidth="1"/>
    <col min="3583" max="3583" width="11.5703125" style="43" customWidth="1"/>
    <col min="3584" max="3584" width="11.85546875" style="43" customWidth="1"/>
    <col min="3585" max="3585" width="16.140625" style="43" customWidth="1"/>
    <col min="3586" max="3586" width="12.28515625" style="43" customWidth="1"/>
    <col min="3587" max="3587" width="13" style="43" bestFit="1" customWidth="1"/>
    <col min="3588" max="3588" width="12.5703125" style="43" customWidth="1"/>
    <col min="3589" max="3589" width="12.5703125" style="43" bestFit="1" customWidth="1"/>
    <col min="3590" max="3590" width="10.7109375" style="43" customWidth="1"/>
    <col min="3591" max="3591" width="12.7109375" style="43" customWidth="1"/>
    <col min="3592" max="3592" width="8.5703125" style="43" customWidth="1"/>
    <col min="3593" max="3835" width="9.140625" style="43"/>
    <col min="3836" max="3836" width="8.42578125" style="43" customWidth="1"/>
    <col min="3837" max="3838" width="10.140625" style="43" customWidth="1"/>
    <col min="3839" max="3839" width="11.5703125" style="43" customWidth="1"/>
    <col min="3840" max="3840" width="11.85546875" style="43" customWidth="1"/>
    <col min="3841" max="3841" width="16.140625" style="43" customWidth="1"/>
    <col min="3842" max="3842" width="12.28515625" style="43" customWidth="1"/>
    <col min="3843" max="3843" width="13" style="43" bestFit="1" customWidth="1"/>
    <col min="3844" max="3844" width="12.5703125" style="43" customWidth="1"/>
    <col min="3845" max="3845" width="12.5703125" style="43" bestFit="1" customWidth="1"/>
    <col min="3846" max="3846" width="10.7109375" style="43" customWidth="1"/>
    <col min="3847" max="3847" width="12.7109375" style="43" customWidth="1"/>
    <col min="3848" max="3848" width="8.5703125" style="43" customWidth="1"/>
    <col min="3849" max="4091" width="9.140625" style="43"/>
    <col min="4092" max="4092" width="8.42578125" style="43" customWidth="1"/>
    <col min="4093" max="4094" width="10.140625" style="43" customWidth="1"/>
    <col min="4095" max="4095" width="11.5703125" style="43" customWidth="1"/>
    <col min="4096" max="4096" width="11.85546875" style="43" customWidth="1"/>
    <col min="4097" max="4097" width="16.140625" style="43" customWidth="1"/>
    <col min="4098" max="4098" width="12.28515625" style="43" customWidth="1"/>
    <col min="4099" max="4099" width="13" style="43" bestFit="1" customWidth="1"/>
    <col min="4100" max="4100" width="12.5703125" style="43" customWidth="1"/>
    <col min="4101" max="4101" width="12.5703125" style="43" bestFit="1" customWidth="1"/>
    <col min="4102" max="4102" width="10.7109375" style="43" customWidth="1"/>
    <col min="4103" max="4103" width="12.7109375" style="43" customWidth="1"/>
    <col min="4104" max="4104" width="8.5703125" style="43" customWidth="1"/>
    <col min="4105" max="4347" width="9.140625" style="43"/>
    <col min="4348" max="4348" width="8.42578125" style="43" customWidth="1"/>
    <col min="4349" max="4350" width="10.140625" style="43" customWidth="1"/>
    <col min="4351" max="4351" width="11.5703125" style="43" customWidth="1"/>
    <col min="4352" max="4352" width="11.85546875" style="43" customWidth="1"/>
    <col min="4353" max="4353" width="16.140625" style="43" customWidth="1"/>
    <col min="4354" max="4354" width="12.28515625" style="43" customWidth="1"/>
    <col min="4355" max="4355" width="13" style="43" bestFit="1" customWidth="1"/>
    <col min="4356" max="4356" width="12.5703125" style="43" customWidth="1"/>
    <col min="4357" max="4357" width="12.5703125" style="43" bestFit="1" customWidth="1"/>
    <col min="4358" max="4358" width="10.7109375" style="43" customWidth="1"/>
    <col min="4359" max="4359" width="12.7109375" style="43" customWidth="1"/>
    <col min="4360" max="4360" width="8.5703125" style="43" customWidth="1"/>
    <col min="4361" max="4603" width="9.140625" style="43"/>
    <col min="4604" max="4604" width="8.42578125" style="43" customWidth="1"/>
    <col min="4605" max="4606" width="10.140625" style="43" customWidth="1"/>
    <col min="4607" max="4607" width="11.5703125" style="43" customWidth="1"/>
    <col min="4608" max="4608" width="11.85546875" style="43" customWidth="1"/>
    <col min="4609" max="4609" width="16.140625" style="43" customWidth="1"/>
    <col min="4610" max="4610" width="12.28515625" style="43" customWidth="1"/>
    <col min="4611" max="4611" width="13" style="43" bestFit="1" customWidth="1"/>
    <col min="4612" max="4612" width="12.5703125" style="43" customWidth="1"/>
    <col min="4613" max="4613" width="12.5703125" style="43" bestFit="1" customWidth="1"/>
    <col min="4614" max="4614" width="10.7109375" style="43" customWidth="1"/>
    <col min="4615" max="4615" width="12.7109375" style="43" customWidth="1"/>
    <col min="4616" max="4616" width="8.5703125" style="43" customWidth="1"/>
    <col min="4617" max="4859" width="9.140625" style="43"/>
    <col min="4860" max="4860" width="8.42578125" style="43" customWidth="1"/>
    <col min="4861" max="4862" width="10.140625" style="43" customWidth="1"/>
    <col min="4863" max="4863" width="11.5703125" style="43" customWidth="1"/>
    <col min="4864" max="4864" width="11.85546875" style="43" customWidth="1"/>
    <col min="4865" max="4865" width="16.140625" style="43" customWidth="1"/>
    <col min="4866" max="4866" width="12.28515625" style="43" customWidth="1"/>
    <col min="4867" max="4867" width="13" style="43" bestFit="1" customWidth="1"/>
    <col min="4868" max="4868" width="12.5703125" style="43" customWidth="1"/>
    <col min="4869" max="4869" width="12.5703125" style="43" bestFit="1" customWidth="1"/>
    <col min="4870" max="4870" width="10.7109375" style="43" customWidth="1"/>
    <col min="4871" max="4871" width="12.7109375" style="43" customWidth="1"/>
    <col min="4872" max="4872" width="8.5703125" style="43" customWidth="1"/>
    <col min="4873" max="5115" width="9.140625" style="43"/>
    <col min="5116" max="5116" width="8.42578125" style="43" customWidth="1"/>
    <col min="5117" max="5118" width="10.140625" style="43" customWidth="1"/>
    <col min="5119" max="5119" width="11.5703125" style="43" customWidth="1"/>
    <col min="5120" max="5120" width="11.85546875" style="43" customWidth="1"/>
    <col min="5121" max="5121" width="16.140625" style="43" customWidth="1"/>
    <col min="5122" max="5122" width="12.28515625" style="43" customWidth="1"/>
    <col min="5123" max="5123" width="13" style="43" bestFit="1" customWidth="1"/>
    <col min="5124" max="5124" width="12.5703125" style="43" customWidth="1"/>
    <col min="5125" max="5125" width="12.5703125" style="43" bestFit="1" customWidth="1"/>
    <col min="5126" max="5126" width="10.7109375" style="43" customWidth="1"/>
    <col min="5127" max="5127" width="12.7109375" style="43" customWidth="1"/>
    <col min="5128" max="5128" width="8.5703125" style="43" customWidth="1"/>
    <col min="5129" max="5371" width="9.140625" style="43"/>
    <col min="5372" max="5372" width="8.42578125" style="43" customWidth="1"/>
    <col min="5373" max="5374" width="10.140625" style="43" customWidth="1"/>
    <col min="5375" max="5375" width="11.5703125" style="43" customWidth="1"/>
    <col min="5376" max="5376" width="11.85546875" style="43" customWidth="1"/>
    <col min="5377" max="5377" width="16.140625" style="43" customWidth="1"/>
    <col min="5378" max="5378" width="12.28515625" style="43" customWidth="1"/>
    <col min="5379" max="5379" width="13" style="43" bestFit="1" customWidth="1"/>
    <col min="5380" max="5380" width="12.5703125" style="43" customWidth="1"/>
    <col min="5381" max="5381" width="12.5703125" style="43" bestFit="1" customWidth="1"/>
    <col min="5382" max="5382" width="10.7109375" style="43" customWidth="1"/>
    <col min="5383" max="5383" width="12.7109375" style="43" customWidth="1"/>
    <col min="5384" max="5384" width="8.5703125" style="43" customWidth="1"/>
    <col min="5385" max="5627" width="9.140625" style="43"/>
    <col min="5628" max="5628" width="8.42578125" style="43" customWidth="1"/>
    <col min="5629" max="5630" width="10.140625" style="43" customWidth="1"/>
    <col min="5631" max="5631" width="11.5703125" style="43" customWidth="1"/>
    <col min="5632" max="5632" width="11.85546875" style="43" customWidth="1"/>
    <col min="5633" max="5633" width="16.140625" style="43" customWidth="1"/>
    <col min="5634" max="5634" width="12.28515625" style="43" customWidth="1"/>
    <col min="5635" max="5635" width="13" style="43" bestFit="1" customWidth="1"/>
    <col min="5636" max="5636" width="12.5703125" style="43" customWidth="1"/>
    <col min="5637" max="5637" width="12.5703125" style="43" bestFit="1" customWidth="1"/>
    <col min="5638" max="5638" width="10.7109375" style="43" customWidth="1"/>
    <col min="5639" max="5639" width="12.7109375" style="43" customWidth="1"/>
    <col min="5640" max="5640" width="8.5703125" style="43" customWidth="1"/>
    <col min="5641" max="5883" width="9.140625" style="43"/>
    <col min="5884" max="5884" width="8.42578125" style="43" customWidth="1"/>
    <col min="5885" max="5886" width="10.140625" style="43" customWidth="1"/>
    <col min="5887" max="5887" width="11.5703125" style="43" customWidth="1"/>
    <col min="5888" max="5888" width="11.85546875" style="43" customWidth="1"/>
    <col min="5889" max="5889" width="16.140625" style="43" customWidth="1"/>
    <col min="5890" max="5890" width="12.28515625" style="43" customWidth="1"/>
    <col min="5891" max="5891" width="13" style="43" bestFit="1" customWidth="1"/>
    <col min="5892" max="5892" width="12.5703125" style="43" customWidth="1"/>
    <col min="5893" max="5893" width="12.5703125" style="43" bestFit="1" customWidth="1"/>
    <col min="5894" max="5894" width="10.7109375" style="43" customWidth="1"/>
    <col min="5895" max="5895" width="12.7109375" style="43" customWidth="1"/>
    <col min="5896" max="5896" width="8.5703125" style="43" customWidth="1"/>
    <col min="5897" max="6139" width="9.140625" style="43"/>
    <col min="6140" max="6140" width="8.42578125" style="43" customWidth="1"/>
    <col min="6141" max="6142" width="10.140625" style="43" customWidth="1"/>
    <col min="6143" max="6143" width="11.5703125" style="43" customWidth="1"/>
    <col min="6144" max="6144" width="11.85546875" style="43" customWidth="1"/>
    <col min="6145" max="6145" width="16.140625" style="43" customWidth="1"/>
    <col min="6146" max="6146" width="12.28515625" style="43" customWidth="1"/>
    <col min="6147" max="6147" width="13" style="43" bestFit="1" customWidth="1"/>
    <col min="6148" max="6148" width="12.5703125" style="43" customWidth="1"/>
    <col min="6149" max="6149" width="12.5703125" style="43" bestFit="1" customWidth="1"/>
    <col min="6150" max="6150" width="10.7109375" style="43" customWidth="1"/>
    <col min="6151" max="6151" width="12.7109375" style="43" customWidth="1"/>
    <col min="6152" max="6152" width="8.5703125" style="43" customWidth="1"/>
    <col min="6153" max="6395" width="9.140625" style="43"/>
    <col min="6396" max="6396" width="8.42578125" style="43" customWidth="1"/>
    <col min="6397" max="6398" width="10.140625" style="43" customWidth="1"/>
    <col min="6399" max="6399" width="11.5703125" style="43" customWidth="1"/>
    <col min="6400" max="6400" width="11.85546875" style="43" customWidth="1"/>
    <col min="6401" max="6401" width="16.140625" style="43" customWidth="1"/>
    <col min="6402" max="6402" width="12.28515625" style="43" customWidth="1"/>
    <col min="6403" max="6403" width="13" style="43" bestFit="1" customWidth="1"/>
    <col min="6404" max="6404" width="12.5703125" style="43" customWidth="1"/>
    <col min="6405" max="6405" width="12.5703125" style="43" bestFit="1" customWidth="1"/>
    <col min="6406" max="6406" width="10.7109375" style="43" customWidth="1"/>
    <col min="6407" max="6407" width="12.7109375" style="43" customWidth="1"/>
    <col min="6408" max="6408" width="8.5703125" style="43" customWidth="1"/>
    <col min="6409" max="6651" width="9.140625" style="43"/>
    <col min="6652" max="6652" width="8.42578125" style="43" customWidth="1"/>
    <col min="6653" max="6654" width="10.140625" style="43" customWidth="1"/>
    <col min="6655" max="6655" width="11.5703125" style="43" customWidth="1"/>
    <col min="6656" max="6656" width="11.85546875" style="43" customWidth="1"/>
    <col min="6657" max="6657" width="16.140625" style="43" customWidth="1"/>
    <col min="6658" max="6658" width="12.28515625" style="43" customWidth="1"/>
    <col min="6659" max="6659" width="13" style="43" bestFit="1" customWidth="1"/>
    <col min="6660" max="6660" width="12.5703125" style="43" customWidth="1"/>
    <col min="6661" max="6661" width="12.5703125" style="43" bestFit="1" customWidth="1"/>
    <col min="6662" max="6662" width="10.7109375" style="43" customWidth="1"/>
    <col min="6663" max="6663" width="12.7109375" style="43" customWidth="1"/>
    <col min="6664" max="6664" width="8.5703125" style="43" customWidth="1"/>
    <col min="6665" max="6907" width="9.140625" style="43"/>
    <col min="6908" max="6908" width="8.42578125" style="43" customWidth="1"/>
    <col min="6909" max="6910" width="10.140625" style="43" customWidth="1"/>
    <col min="6911" max="6911" width="11.5703125" style="43" customWidth="1"/>
    <col min="6912" max="6912" width="11.85546875" style="43" customWidth="1"/>
    <col min="6913" max="6913" width="16.140625" style="43" customWidth="1"/>
    <col min="6914" max="6914" width="12.28515625" style="43" customWidth="1"/>
    <col min="6915" max="6915" width="13" style="43" bestFit="1" customWidth="1"/>
    <col min="6916" max="6916" width="12.5703125" style="43" customWidth="1"/>
    <col min="6917" max="6917" width="12.5703125" style="43" bestFit="1" customWidth="1"/>
    <col min="6918" max="6918" width="10.7109375" style="43" customWidth="1"/>
    <col min="6919" max="6919" width="12.7109375" style="43" customWidth="1"/>
    <col min="6920" max="6920" width="8.5703125" style="43" customWidth="1"/>
    <col min="6921" max="7163" width="9.140625" style="43"/>
    <col min="7164" max="7164" width="8.42578125" style="43" customWidth="1"/>
    <col min="7165" max="7166" width="10.140625" style="43" customWidth="1"/>
    <col min="7167" max="7167" width="11.5703125" style="43" customWidth="1"/>
    <col min="7168" max="7168" width="11.85546875" style="43" customWidth="1"/>
    <col min="7169" max="7169" width="16.140625" style="43" customWidth="1"/>
    <col min="7170" max="7170" width="12.28515625" style="43" customWidth="1"/>
    <col min="7171" max="7171" width="13" style="43" bestFit="1" customWidth="1"/>
    <col min="7172" max="7172" width="12.5703125" style="43" customWidth="1"/>
    <col min="7173" max="7173" width="12.5703125" style="43" bestFit="1" customWidth="1"/>
    <col min="7174" max="7174" width="10.7109375" style="43" customWidth="1"/>
    <col min="7175" max="7175" width="12.7109375" style="43" customWidth="1"/>
    <col min="7176" max="7176" width="8.5703125" style="43" customWidth="1"/>
    <col min="7177" max="7419" width="9.140625" style="43"/>
    <col min="7420" max="7420" width="8.42578125" style="43" customWidth="1"/>
    <col min="7421" max="7422" width="10.140625" style="43" customWidth="1"/>
    <col min="7423" max="7423" width="11.5703125" style="43" customWidth="1"/>
    <col min="7424" max="7424" width="11.85546875" style="43" customWidth="1"/>
    <col min="7425" max="7425" width="16.140625" style="43" customWidth="1"/>
    <col min="7426" max="7426" width="12.28515625" style="43" customWidth="1"/>
    <col min="7427" max="7427" width="13" style="43" bestFit="1" customWidth="1"/>
    <col min="7428" max="7428" width="12.5703125" style="43" customWidth="1"/>
    <col min="7429" max="7429" width="12.5703125" style="43" bestFit="1" customWidth="1"/>
    <col min="7430" max="7430" width="10.7109375" style="43" customWidth="1"/>
    <col min="7431" max="7431" width="12.7109375" style="43" customWidth="1"/>
    <col min="7432" max="7432" width="8.5703125" style="43" customWidth="1"/>
    <col min="7433" max="7675" width="9.140625" style="43"/>
    <col min="7676" max="7676" width="8.42578125" style="43" customWidth="1"/>
    <col min="7677" max="7678" width="10.140625" style="43" customWidth="1"/>
    <col min="7679" max="7679" width="11.5703125" style="43" customWidth="1"/>
    <col min="7680" max="7680" width="11.85546875" style="43" customWidth="1"/>
    <col min="7681" max="7681" width="16.140625" style="43" customWidth="1"/>
    <col min="7682" max="7682" width="12.28515625" style="43" customWidth="1"/>
    <col min="7683" max="7683" width="13" style="43" bestFit="1" customWidth="1"/>
    <col min="7684" max="7684" width="12.5703125" style="43" customWidth="1"/>
    <col min="7685" max="7685" width="12.5703125" style="43" bestFit="1" customWidth="1"/>
    <col min="7686" max="7686" width="10.7109375" style="43" customWidth="1"/>
    <col min="7687" max="7687" width="12.7109375" style="43" customWidth="1"/>
    <col min="7688" max="7688" width="8.5703125" style="43" customWidth="1"/>
    <col min="7689" max="7931" width="9.140625" style="43"/>
    <col min="7932" max="7932" width="8.42578125" style="43" customWidth="1"/>
    <col min="7933" max="7934" width="10.140625" style="43" customWidth="1"/>
    <col min="7935" max="7935" width="11.5703125" style="43" customWidth="1"/>
    <col min="7936" max="7936" width="11.85546875" style="43" customWidth="1"/>
    <col min="7937" max="7937" width="16.140625" style="43" customWidth="1"/>
    <col min="7938" max="7938" width="12.28515625" style="43" customWidth="1"/>
    <col min="7939" max="7939" width="13" style="43" bestFit="1" customWidth="1"/>
    <col min="7940" max="7940" width="12.5703125" style="43" customWidth="1"/>
    <col min="7941" max="7941" width="12.5703125" style="43" bestFit="1" customWidth="1"/>
    <col min="7942" max="7942" width="10.7109375" style="43" customWidth="1"/>
    <col min="7943" max="7943" width="12.7109375" style="43" customWidth="1"/>
    <col min="7944" max="7944" width="8.5703125" style="43" customWidth="1"/>
    <col min="7945" max="8187" width="9.140625" style="43"/>
    <col min="8188" max="8188" width="8.42578125" style="43" customWidth="1"/>
    <col min="8189" max="8190" width="10.140625" style="43" customWidth="1"/>
    <col min="8191" max="8191" width="11.5703125" style="43" customWidth="1"/>
    <col min="8192" max="8192" width="11.85546875" style="43" customWidth="1"/>
    <col min="8193" max="8193" width="16.140625" style="43" customWidth="1"/>
    <col min="8194" max="8194" width="12.28515625" style="43" customWidth="1"/>
    <col min="8195" max="8195" width="13" style="43" bestFit="1" customWidth="1"/>
    <col min="8196" max="8196" width="12.5703125" style="43" customWidth="1"/>
    <col min="8197" max="8197" width="12.5703125" style="43" bestFit="1" customWidth="1"/>
    <col min="8198" max="8198" width="10.7109375" style="43" customWidth="1"/>
    <col min="8199" max="8199" width="12.7109375" style="43" customWidth="1"/>
    <col min="8200" max="8200" width="8.5703125" style="43" customWidth="1"/>
    <col min="8201" max="8443" width="9.140625" style="43"/>
    <col min="8444" max="8444" width="8.42578125" style="43" customWidth="1"/>
    <col min="8445" max="8446" width="10.140625" style="43" customWidth="1"/>
    <col min="8447" max="8447" width="11.5703125" style="43" customWidth="1"/>
    <col min="8448" max="8448" width="11.85546875" style="43" customWidth="1"/>
    <col min="8449" max="8449" width="16.140625" style="43" customWidth="1"/>
    <col min="8450" max="8450" width="12.28515625" style="43" customWidth="1"/>
    <col min="8451" max="8451" width="13" style="43" bestFit="1" customWidth="1"/>
    <col min="8452" max="8452" width="12.5703125" style="43" customWidth="1"/>
    <col min="8453" max="8453" width="12.5703125" style="43" bestFit="1" customWidth="1"/>
    <col min="8454" max="8454" width="10.7109375" style="43" customWidth="1"/>
    <col min="8455" max="8455" width="12.7109375" style="43" customWidth="1"/>
    <col min="8456" max="8456" width="8.5703125" style="43" customWidth="1"/>
    <col min="8457" max="8699" width="9.140625" style="43"/>
    <col min="8700" max="8700" width="8.42578125" style="43" customWidth="1"/>
    <col min="8701" max="8702" width="10.140625" style="43" customWidth="1"/>
    <col min="8703" max="8703" width="11.5703125" style="43" customWidth="1"/>
    <col min="8704" max="8704" width="11.85546875" style="43" customWidth="1"/>
    <col min="8705" max="8705" width="16.140625" style="43" customWidth="1"/>
    <col min="8706" max="8706" width="12.28515625" style="43" customWidth="1"/>
    <col min="8707" max="8707" width="13" style="43" bestFit="1" customWidth="1"/>
    <col min="8708" max="8708" width="12.5703125" style="43" customWidth="1"/>
    <col min="8709" max="8709" width="12.5703125" style="43" bestFit="1" customWidth="1"/>
    <col min="8710" max="8710" width="10.7109375" style="43" customWidth="1"/>
    <col min="8711" max="8711" width="12.7109375" style="43" customWidth="1"/>
    <col min="8712" max="8712" width="8.5703125" style="43" customWidth="1"/>
    <col min="8713" max="8955" width="9.140625" style="43"/>
    <col min="8956" max="8956" width="8.42578125" style="43" customWidth="1"/>
    <col min="8957" max="8958" width="10.140625" style="43" customWidth="1"/>
    <col min="8959" max="8959" width="11.5703125" style="43" customWidth="1"/>
    <col min="8960" max="8960" width="11.85546875" style="43" customWidth="1"/>
    <col min="8961" max="8961" width="16.140625" style="43" customWidth="1"/>
    <col min="8962" max="8962" width="12.28515625" style="43" customWidth="1"/>
    <col min="8963" max="8963" width="13" style="43" bestFit="1" customWidth="1"/>
    <col min="8964" max="8964" width="12.5703125" style="43" customWidth="1"/>
    <col min="8965" max="8965" width="12.5703125" style="43" bestFit="1" customWidth="1"/>
    <col min="8966" max="8966" width="10.7109375" style="43" customWidth="1"/>
    <col min="8967" max="8967" width="12.7109375" style="43" customWidth="1"/>
    <col min="8968" max="8968" width="8.5703125" style="43" customWidth="1"/>
    <col min="8969" max="9211" width="9.140625" style="43"/>
    <col min="9212" max="9212" width="8.42578125" style="43" customWidth="1"/>
    <col min="9213" max="9214" width="10.140625" style="43" customWidth="1"/>
    <col min="9215" max="9215" width="11.5703125" style="43" customWidth="1"/>
    <col min="9216" max="9216" width="11.85546875" style="43" customWidth="1"/>
    <col min="9217" max="9217" width="16.140625" style="43" customWidth="1"/>
    <col min="9218" max="9218" width="12.28515625" style="43" customWidth="1"/>
    <col min="9219" max="9219" width="13" style="43" bestFit="1" customWidth="1"/>
    <col min="9220" max="9220" width="12.5703125" style="43" customWidth="1"/>
    <col min="9221" max="9221" width="12.5703125" style="43" bestFit="1" customWidth="1"/>
    <col min="9222" max="9222" width="10.7109375" style="43" customWidth="1"/>
    <col min="9223" max="9223" width="12.7109375" style="43" customWidth="1"/>
    <col min="9224" max="9224" width="8.5703125" style="43" customWidth="1"/>
    <col min="9225" max="9467" width="9.140625" style="43"/>
    <col min="9468" max="9468" width="8.42578125" style="43" customWidth="1"/>
    <col min="9469" max="9470" width="10.140625" style="43" customWidth="1"/>
    <col min="9471" max="9471" width="11.5703125" style="43" customWidth="1"/>
    <col min="9472" max="9472" width="11.85546875" style="43" customWidth="1"/>
    <col min="9473" max="9473" width="16.140625" style="43" customWidth="1"/>
    <col min="9474" max="9474" width="12.28515625" style="43" customWidth="1"/>
    <col min="9475" max="9475" width="13" style="43" bestFit="1" customWidth="1"/>
    <col min="9476" max="9476" width="12.5703125" style="43" customWidth="1"/>
    <col min="9477" max="9477" width="12.5703125" style="43" bestFit="1" customWidth="1"/>
    <col min="9478" max="9478" width="10.7109375" style="43" customWidth="1"/>
    <col min="9479" max="9479" width="12.7109375" style="43" customWidth="1"/>
    <col min="9480" max="9480" width="8.5703125" style="43" customWidth="1"/>
    <col min="9481" max="9723" width="9.140625" style="43"/>
    <col min="9724" max="9724" width="8.42578125" style="43" customWidth="1"/>
    <col min="9725" max="9726" width="10.140625" style="43" customWidth="1"/>
    <col min="9727" max="9727" width="11.5703125" style="43" customWidth="1"/>
    <col min="9728" max="9728" width="11.85546875" style="43" customWidth="1"/>
    <col min="9729" max="9729" width="16.140625" style="43" customWidth="1"/>
    <col min="9730" max="9730" width="12.28515625" style="43" customWidth="1"/>
    <col min="9731" max="9731" width="13" style="43" bestFit="1" customWidth="1"/>
    <col min="9732" max="9732" width="12.5703125" style="43" customWidth="1"/>
    <col min="9733" max="9733" width="12.5703125" style="43" bestFit="1" customWidth="1"/>
    <col min="9734" max="9734" width="10.7109375" style="43" customWidth="1"/>
    <col min="9735" max="9735" width="12.7109375" style="43" customWidth="1"/>
    <col min="9736" max="9736" width="8.5703125" style="43" customWidth="1"/>
    <col min="9737" max="9979" width="9.140625" style="43"/>
    <col min="9980" max="9980" width="8.42578125" style="43" customWidth="1"/>
    <col min="9981" max="9982" width="10.140625" style="43" customWidth="1"/>
    <col min="9983" max="9983" width="11.5703125" style="43" customWidth="1"/>
    <col min="9984" max="9984" width="11.85546875" style="43" customWidth="1"/>
    <col min="9985" max="9985" width="16.140625" style="43" customWidth="1"/>
    <col min="9986" max="9986" width="12.28515625" style="43" customWidth="1"/>
    <col min="9987" max="9987" width="13" style="43" bestFit="1" customWidth="1"/>
    <col min="9988" max="9988" width="12.5703125" style="43" customWidth="1"/>
    <col min="9989" max="9989" width="12.5703125" style="43" bestFit="1" customWidth="1"/>
    <col min="9990" max="9990" width="10.7109375" style="43" customWidth="1"/>
    <col min="9991" max="9991" width="12.7109375" style="43" customWidth="1"/>
    <col min="9992" max="9992" width="8.5703125" style="43" customWidth="1"/>
    <col min="9993" max="10235" width="9.140625" style="43"/>
    <col min="10236" max="10236" width="8.42578125" style="43" customWidth="1"/>
    <col min="10237" max="10238" width="10.140625" style="43" customWidth="1"/>
    <col min="10239" max="10239" width="11.5703125" style="43" customWidth="1"/>
    <col min="10240" max="10240" width="11.85546875" style="43" customWidth="1"/>
    <col min="10241" max="10241" width="16.140625" style="43" customWidth="1"/>
    <col min="10242" max="10242" width="12.28515625" style="43" customWidth="1"/>
    <col min="10243" max="10243" width="13" style="43" bestFit="1" customWidth="1"/>
    <col min="10244" max="10244" width="12.5703125" style="43" customWidth="1"/>
    <col min="10245" max="10245" width="12.5703125" style="43" bestFit="1" customWidth="1"/>
    <col min="10246" max="10246" width="10.7109375" style="43" customWidth="1"/>
    <col min="10247" max="10247" width="12.7109375" style="43" customWidth="1"/>
    <col min="10248" max="10248" width="8.5703125" style="43" customWidth="1"/>
    <col min="10249" max="10491" width="9.140625" style="43"/>
    <col min="10492" max="10492" width="8.42578125" style="43" customWidth="1"/>
    <col min="10493" max="10494" width="10.140625" style="43" customWidth="1"/>
    <col min="10495" max="10495" width="11.5703125" style="43" customWidth="1"/>
    <col min="10496" max="10496" width="11.85546875" style="43" customWidth="1"/>
    <col min="10497" max="10497" width="16.140625" style="43" customWidth="1"/>
    <col min="10498" max="10498" width="12.28515625" style="43" customWidth="1"/>
    <col min="10499" max="10499" width="13" style="43" bestFit="1" customWidth="1"/>
    <col min="10500" max="10500" width="12.5703125" style="43" customWidth="1"/>
    <col min="10501" max="10501" width="12.5703125" style="43" bestFit="1" customWidth="1"/>
    <col min="10502" max="10502" width="10.7109375" style="43" customWidth="1"/>
    <col min="10503" max="10503" width="12.7109375" style="43" customWidth="1"/>
    <col min="10504" max="10504" width="8.5703125" style="43" customWidth="1"/>
    <col min="10505" max="10747" width="9.140625" style="43"/>
    <col min="10748" max="10748" width="8.42578125" style="43" customWidth="1"/>
    <col min="10749" max="10750" width="10.140625" style="43" customWidth="1"/>
    <col min="10751" max="10751" width="11.5703125" style="43" customWidth="1"/>
    <col min="10752" max="10752" width="11.85546875" style="43" customWidth="1"/>
    <col min="10753" max="10753" width="16.140625" style="43" customWidth="1"/>
    <col min="10754" max="10754" width="12.28515625" style="43" customWidth="1"/>
    <col min="10755" max="10755" width="13" style="43" bestFit="1" customWidth="1"/>
    <col min="10756" max="10756" width="12.5703125" style="43" customWidth="1"/>
    <col min="10757" max="10757" width="12.5703125" style="43" bestFit="1" customWidth="1"/>
    <col min="10758" max="10758" width="10.7109375" style="43" customWidth="1"/>
    <col min="10759" max="10759" width="12.7109375" style="43" customWidth="1"/>
    <col min="10760" max="10760" width="8.5703125" style="43" customWidth="1"/>
    <col min="10761" max="11003" width="9.140625" style="43"/>
    <col min="11004" max="11004" width="8.42578125" style="43" customWidth="1"/>
    <col min="11005" max="11006" width="10.140625" style="43" customWidth="1"/>
    <col min="11007" max="11007" width="11.5703125" style="43" customWidth="1"/>
    <col min="11008" max="11008" width="11.85546875" style="43" customWidth="1"/>
    <col min="11009" max="11009" width="16.140625" style="43" customWidth="1"/>
    <col min="11010" max="11010" width="12.28515625" style="43" customWidth="1"/>
    <col min="11011" max="11011" width="13" style="43" bestFit="1" customWidth="1"/>
    <col min="11012" max="11012" width="12.5703125" style="43" customWidth="1"/>
    <col min="11013" max="11013" width="12.5703125" style="43" bestFit="1" customWidth="1"/>
    <col min="11014" max="11014" width="10.7109375" style="43" customWidth="1"/>
    <col min="11015" max="11015" width="12.7109375" style="43" customWidth="1"/>
    <col min="11016" max="11016" width="8.5703125" style="43" customWidth="1"/>
    <col min="11017" max="11259" width="9.140625" style="43"/>
    <col min="11260" max="11260" width="8.42578125" style="43" customWidth="1"/>
    <col min="11261" max="11262" width="10.140625" style="43" customWidth="1"/>
    <col min="11263" max="11263" width="11.5703125" style="43" customWidth="1"/>
    <col min="11264" max="11264" width="11.85546875" style="43" customWidth="1"/>
    <col min="11265" max="11265" width="16.140625" style="43" customWidth="1"/>
    <col min="11266" max="11266" width="12.28515625" style="43" customWidth="1"/>
    <col min="11267" max="11267" width="13" style="43" bestFit="1" customWidth="1"/>
    <col min="11268" max="11268" width="12.5703125" style="43" customWidth="1"/>
    <col min="11269" max="11269" width="12.5703125" style="43" bestFit="1" customWidth="1"/>
    <col min="11270" max="11270" width="10.7109375" style="43" customWidth="1"/>
    <col min="11271" max="11271" width="12.7109375" style="43" customWidth="1"/>
    <col min="11272" max="11272" width="8.5703125" style="43" customWidth="1"/>
    <col min="11273" max="11515" width="9.140625" style="43"/>
    <col min="11516" max="11516" width="8.42578125" style="43" customWidth="1"/>
    <col min="11517" max="11518" width="10.140625" style="43" customWidth="1"/>
    <col min="11519" max="11519" width="11.5703125" style="43" customWidth="1"/>
    <col min="11520" max="11520" width="11.85546875" style="43" customWidth="1"/>
    <col min="11521" max="11521" width="16.140625" style="43" customWidth="1"/>
    <col min="11522" max="11522" width="12.28515625" style="43" customWidth="1"/>
    <col min="11523" max="11523" width="13" style="43" bestFit="1" customWidth="1"/>
    <col min="11524" max="11524" width="12.5703125" style="43" customWidth="1"/>
    <col min="11525" max="11525" width="12.5703125" style="43" bestFit="1" customWidth="1"/>
    <col min="11526" max="11526" width="10.7109375" style="43" customWidth="1"/>
    <col min="11527" max="11527" width="12.7109375" style="43" customWidth="1"/>
    <col min="11528" max="11528" width="8.5703125" style="43" customWidth="1"/>
    <col min="11529" max="11771" width="9.140625" style="43"/>
    <col min="11772" max="11772" width="8.42578125" style="43" customWidth="1"/>
    <col min="11773" max="11774" width="10.140625" style="43" customWidth="1"/>
    <col min="11775" max="11775" width="11.5703125" style="43" customWidth="1"/>
    <col min="11776" max="11776" width="11.85546875" style="43" customWidth="1"/>
    <col min="11777" max="11777" width="16.140625" style="43" customWidth="1"/>
    <col min="11778" max="11778" width="12.28515625" style="43" customWidth="1"/>
    <col min="11779" max="11779" width="13" style="43" bestFit="1" customWidth="1"/>
    <col min="11780" max="11780" width="12.5703125" style="43" customWidth="1"/>
    <col min="11781" max="11781" width="12.5703125" style="43" bestFit="1" customWidth="1"/>
    <col min="11782" max="11782" width="10.7109375" style="43" customWidth="1"/>
    <col min="11783" max="11783" width="12.7109375" style="43" customWidth="1"/>
    <col min="11784" max="11784" width="8.5703125" style="43" customWidth="1"/>
    <col min="11785" max="12027" width="9.140625" style="43"/>
    <col min="12028" max="12028" width="8.42578125" style="43" customWidth="1"/>
    <col min="12029" max="12030" width="10.140625" style="43" customWidth="1"/>
    <col min="12031" max="12031" width="11.5703125" style="43" customWidth="1"/>
    <col min="12032" max="12032" width="11.85546875" style="43" customWidth="1"/>
    <col min="12033" max="12033" width="16.140625" style="43" customWidth="1"/>
    <col min="12034" max="12034" width="12.28515625" style="43" customWidth="1"/>
    <col min="12035" max="12035" width="13" style="43" bestFit="1" customWidth="1"/>
    <col min="12036" max="12036" width="12.5703125" style="43" customWidth="1"/>
    <col min="12037" max="12037" width="12.5703125" style="43" bestFit="1" customWidth="1"/>
    <col min="12038" max="12038" width="10.7109375" style="43" customWidth="1"/>
    <col min="12039" max="12039" width="12.7109375" style="43" customWidth="1"/>
    <col min="12040" max="12040" width="8.5703125" style="43" customWidth="1"/>
    <col min="12041" max="12283" width="9.140625" style="43"/>
    <col min="12284" max="12284" width="8.42578125" style="43" customWidth="1"/>
    <col min="12285" max="12286" width="10.140625" style="43" customWidth="1"/>
    <col min="12287" max="12287" width="11.5703125" style="43" customWidth="1"/>
    <col min="12288" max="12288" width="11.85546875" style="43" customWidth="1"/>
    <col min="12289" max="12289" width="16.140625" style="43" customWidth="1"/>
    <col min="12290" max="12290" width="12.28515625" style="43" customWidth="1"/>
    <col min="12291" max="12291" width="13" style="43" bestFit="1" customWidth="1"/>
    <col min="12292" max="12292" width="12.5703125" style="43" customWidth="1"/>
    <col min="12293" max="12293" width="12.5703125" style="43" bestFit="1" customWidth="1"/>
    <col min="12294" max="12294" width="10.7109375" style="43" customWidth="1"/>
    <col min="12295" max="12295" width="12.7109375" style="43" customWidth="1"/>
    <col min="12296" max="12296" width="8.5703125" style="43" customWidth="1"/>
    <col min="12297" max="12539" width="9.140625" style="43"/>
    <col min="12540" max="12540" width="8.42578125" style="43" customWidth="1"/>
    <col min="12541" max="12542" width="10.140625" style="43" customWidth="1"/>
    <col min="12543" max="12543" width="11.5703125" style="43" customWidth="1"/>
    <col min="12544" max="12544" width="11.85546875" style="43" customWidth="1"/>
    <col min="12545" max="12545" width="16.140625" style="43" customWidth="1"/>
    <col min="12546" max="12546" width="12.28515625" style="43" customWidth="1"/>
    <col min="12547" max="12547" width="13" style="43" bestFit="1" customWidth="1"/>
    <col min="12548" max="12548" width="12.5703125" style="43" customWidth="1"/>
    <col min="12549" max="12549" width="12.5703125" style="43" bestFit="1" customWidth="1"/>
    <col min="12550" max="12550" width="10.7109375" style="43" customWidth="1"/>
    <col min="12551" max="12551" width="12.7109375" style="43" customWidth="1"/>
    <col min="12552" max="12552" width="8.5703125" style="43" customWidth="1"/>
    <col min="12553" max="12795" width="9.140625" style="43"/>
    <col min="12796" max="12796" width="8.42578125" style="43" customWidth="1"/>
    <col min="12797" max="12798" width="10.140625" style="43" customWidth="1"/>
    <col min="12799" max="12799" width="11.5703125" style="43" customWidth="1"/>
    <col min="12800" max="12800" width="11.85546875" style="43" customWidth="1"/>
    <col min="12801" max="12801" width="16.140625" style="43" customWidth="1"/>
    <col min="12802" max="12802" width="12.28515625" style="43" customWidth="1"/>
    <col min="12803" max="12803" width="13" style="43" bestFit="1" customWidth="1"/>
    <col min="12804" max="12804" width="12.5703125" style="43" customWidth="1"/>
    <col min="12805" max="12805" width="12.5703125" style="43" bestFit="1" customWidth="1"/>
    <col min="12806" max="12806" width="10.7109375" style="43" customWidth="1"/>
    <col min="12807" max="12807" width="12.7109375" style="43" customWidth="1"/>
    <col min="12808" max="12808" width="8.5703125" style="43" customWidth="1"/>
    <col min="12809" max="13051" width="9.140625" style="43"/>
    <col min="13052" max="13052" width="8.42578125" style="43" customWidth="1"/>
    <col min="13053" max="13054" width="10.140625" style="43" customWidth="1"/>
    <col min="13055" max="13055" width="11.5703125" style="43" customWidth="1"/>
    <col min="13056" max="13056" width="11.85546875" style="43" customWidth="1"/>
    <col min="13057" max="13057" width="16.140625" style="43" customWidth="1"/>
    <col min="13058" max="13058" width="12.28515625" style="43" customWidth="1"/>
    <col min="13059" max="13059" width="13" style="43" bestFit="1" customWidth="1"/>
    <col min="13060" max="13060" width="12.5703125" style="43" customWidth="1"/>
    <col min="13061" max="13061" width="12.5703125" style="43" bestFit="1" customWidth="1"/>
    <col min="13062" max="13062" width="10.7109375" style="43" customWidth="1"/>
    <col min="13063" max="13063" width="12.7109375" style="43" customWidth="1"/>
    <col min="13064" max="13064" width="8.5703125" style="43" customWidth="1"/>
    <col min="13065" max="13307" width="9.140625" style="43"/>
    <col min="13308" max="13308" width="8.42578125" style="43" customWidth="1"/>
    <col min="13309" max="13310" width="10.140625" style="43" customWidth="1"/>
    <col min="13311" max="13311" width="11.5703125" style="43" customWidth="1"/>
    <col min="13312" max="13312" width="11.85546875" style="43" customWidth="1"/>
    <col min="13313" max="13313" width="16.140625" style="43" customWidth="1"/>
    <col min="13314" max="13314" width="12.28515625" style="43" customWidth="1"/>
    <col min="13315" max="13315" width="13" style="43" bestFit="1" customWidth="1"/>
    <col min="13316" max="13316" width="12.5703125" style="43" customWidth="1"/>
    <col min="13317" max="13317" width="12.5703125" style="43" bestFit="1" customWidth="1"/>
    <col min="13318" max="13318" width="10.7109375" style="43" customWidth="1"/>
    <col min="13319" max="13319" width="12.7109375" style="43" customWidth="1"/>
    <col min="13320" max="13320" width="8.5703125" style="43" customWidth="1"/>
    <col min="13321" max="13563" width="9.140625" style="43"/>
    <col min="13564" max="13564" width="8.42578125" style="43" customWidth="1"/>
    <col min="13565" max="13566" width="10.140625" style="43" customWidth="1"/>
    <col min="13567" max="13567" width="11.5703125" style="43" customWidth="1"/>
    <col min="13568" max="13568" width="11.85546875" style="43" customWidth="1"/>
    <col min="13569" max="13569" width="16.140625" style="43" customWidth="1"/>
    <col min="13570" max="13570" width="12.28515625" style="43" customWidth="1"/>
    <col min="13571" max="13571" width="13" style="43" bestFit="1" customWidth="1"/>
    <col min="13572" max="13572" width="12.5703125" style="43" customWidth="1"/>
    <col min="13573" max="13573" width="12.5703125" style="43" bestFit="1" customWidth="1"/>
    <col min="13574" max="13574" width="10.7109375" style="43" customWidth="1"/>
    <col min="13575" max="13575" width="12.7109375" style="43" customWidth="1"/>
    <col min="13576" max="13576" width="8.5703125" style="43" customWidth="1"/>
    <col min="13577" max="13819" width="9.140625" style="43"/>
    <col min="13820" max="13820" width="8.42578125" style="43" customWidth="1"/>
    <col min="13821" max="13822" width="10.140625" style="43" customWidth="1"/>
    <col min="13823" max="13823" width="11.5703125" style="43" customWidth="1"/>
    <col min="13824" max="13824" width="11.85546875" style="43" customWidth="1"/>
    <col min="13825" max="13825" width="16.140625" style="43" customWidth="1"/>
    <col min="13826" max="13826" width="12.28515625" style="43" customWidth="1"/>
    <col min="13827" max="13827" width="13" style="43" bestFit="1" customWidth="1"/>
    <col min="13828" max="13828" width="12.5703125" style="43" customWidth="1"/>
    <col min="13829" max="13829" width="12.5703125" style="43" bestFit="1" customWidth="1"/>
    <col min="13830" max="13830" width="10.7109375" style="43" customWidth="1"/>
    <col min="13831" max="13831" width="12.7109375" style="43" customWidth="1"/>
    <col min="13832" max="13832" width="8.5703125" style="43" customWidth="1"/>
    <col min="13833" max="14075" width="9.140625" style="43"/>
    <col min="14076" max="14076" width="8.42578125" style="43" customWidth="1"/>
    <col min="14077" max="14078" width="10.140625" style="43" customWidth="1"/>
    <col min="14079" max="14079" width="11.5703125" style="43" customWidth="1"/>
    <col min="14080" max="14080" width="11.85546875" style="43" customWidth="1"/>
    <col min="14081" max="14081" width="16.140625" style="43" customWidth="1"/>
    <col min="14082" max="14082" width="12.28515625" style="43" customWidth="1"/>
    <col min="14083" max="14083" width="13" style="43" bestFit="1" customWidth="1"/>
    <col min="14084" max="14084" width="12.5703125" style="43" customWidth="1"/>
    <col min="14085" max="14085" width="12.5703125" style="43" bestFit="1" customWidth="1"/>
    <col min="14086" max="14086" width="10.7109375" style="43" customWidth="1"/>
    <col min="14087" max="14087" width="12.7109375" style="43" customWidth="1"/>
    <col min="14088" max="14088" width="8.5703125" style="43" customWidth="1"/>
    <col min="14089" max="14331" width="9.140625" style="43"/>
    <col min="14332" max="14332" width="8.42578125" style="43" customWidth="1"/>
    <col min="14333" max="14334" width="10.140625" style="43" customWidth="1"/>
    <col min="14335" max="14335" width="11.5703125" style="43" customWidth="1"/>
    <col min="14336" max="14336" width="11.85546875" style="43" customWidth="1"/>
    <col min="14337" max="14337" width="16.140625" style="43" customWidth="1"/>
    <col min="14338" max="14338" width="12.28515625" style="43" customWidth="1"/>
    <col min="14339" max="14339" width="13" style="43" bestFit="1" customWidth="1"/>
    <col min="14340" max="14340" width="12.5703125" style="43" customWidth="1"/>
    <col min="14341" max="14341" width="12.5703125" style="43" bestFit="1" customWidth="1"/>
    <col min="14342" max="14342" width="10.7109375" style="43" customWidth="1"/>
    <col min="14343" max="14343" width="12.7109375" style="43" customWidth="1"/>
    <col min="14344" max="14344" width="8.5703125" style="43" customWidth="1"/>
    <col min="14345" max="14587" width="9.140625" style="43"/>
    <col min="14588" max="14588" width="8.42578125" style="43" customWidth="1"/>
    <col min="14589" max="14590" width="10.140625" style="43" customWidth="1"/>
    <col min="14591" max="14591" width="11.5703125" style="43" customWidth="1"/>
    <col min="14592" max="14592" width="11.85546875" style="43" customWidth="1"/>
    <col min="14593" max="14593" width="16.140625" style="43" customWidth="1"/>
    <col min="14594" max="14594" width="12.28515625" style="43" customWidth="1"/>
    <col min="14595" max="14595" width="13" style="43" bestFit="1" customWidth="1"/>
    <col min="14596" max="14596" width="12.5703125" style="43" customWidth="1"/>
    <col min="14597" max="14597" width="12.5703125" style="43" bestFit="1" customWidth="1"/>
    <col min="14598" max="14598" width="10.7109375" style="43" customWidth="1"/>
    <col min="14599" max="14599" width="12.7109375" style="43" customWidth="1"/>
    <col min="14600" max="14600" width="8.5703125" style="43" customWidth="1"/>
    <col min="14601" max="14843" width="9.140625" style="43"/>
    <col min="14844" max="14844" width="8.42578125" style="43" customWidth="1"/>
    <col min="14845" max="14846" width="10.140625" style="43" customWidth="1"/>
    <col min="14847" max="14847" width="11.5703125" style="43" customWidth="1"/>
    <col min="14848" max="14848" width="11.85546875" style="43" customWidth="1"/>
    <col min="14849" max="14849" width="16.140625" style="43" customWidth="1"/>
    <col min="14850" max="14850" width="12.28515625" style="43" customWidth="1"/>
    <col min="14851" max="14851" width="13" style="43" bestFit="1" customWidth="1"/>
    <col min="14852" max="14852" width="12.5703125" style="43" customWidth="1"/>
    <col min="14853" max="14853" width="12.5703125" style="43" bestFit="1" customWidth="1"/>
    <col min="14854" max="14854" width="10.7109375" style="43" customWidth="1"/>
    <col min="14855" max="14855" width="12.7109375" style="43" customWidth="1"/>
    <col min="14856" max="14856" width="8.5703125" style="43" customWidth="1"/>
    <col min="14857" max="15099" width="9.140625" style="43"/>
    <col min="15100" max="15100" width="8.42578125" style="43" customWidth="1"/>
    <col min="15101" max="15102" width="10.140625" style="43" customWidth="1"/>
    <col min="15103" max="15103" width="11.5703125" style="43" customWidth="1"/>
    <col min="15104" max="15104" width="11.85546875" style="43" customWidth="1"/>
    <col min="15105" max="15105" width="16.140625" style="43" customWidth="1"/>
    <col min="15106" max="15106" width="12.28515625" style="43" customWidth="1"/>
    <col min="15107" max="15107" width="13" style="43" bestFit="1" customWidth="1"/>
    <col min="15108" max="15108" width="12.5703125" style="43" customWidth="1"/>
    <col min="15109" max="15109" width="12.5703125" style="43" bestFit="1" customWidth="1"/>
    <col min="15110" max="15110" width="10.7109375" style="43" customWidth="1"/>
    <col min="15111" max="15111" width="12.7109375" style="43" customWidth="1"/>
    <col min="15112" max="15112" width="8.5703125" style="43" customWidth="1"/>
    <col min="15113" max="15355" width="9.140625" style="43"/>
    <col min="15356" max="15356" width="8.42578125" style="43" customWidth="1"/>
    <col min="15357" max="15358" width="10.140625" style="43" customWidth="1"/>
    <col min="15359" max="15359" width="11.5703125" style="43" customWidth="1"/>
    <col min="15360" max="15360" width="11.85546875" style="43" customWidth="1"/>
    <col min="15361" max="15361" width="16.140625" style="43" customWidth="1"/>
    <col min="15362" max="15362" width="12.28515625" style="43" customWidth="1"/>
    <col min="15363" max="15363" width="13" style="43" bestFit="1" customWidth="1"/>
    <col min="15364" max="15364" width="12.5703125" style="43" customWidth="1"/>
    <col min="15365" max="15365" width="12.5703125" style="43" bestFit="1" customWidth="1"/>
    <col min="15366" max="15366" width="10.7109375" style="43" customWidth="1"/>
    <col min="15367" max="15367" width="12.7109375" style="43" customWidth="1"/>
    <col min="15368" max="15368" width="8.5703125" style="43" customWidth="1"/>
    <col min="15369" max="15611" width="9.140625" style="43"/>
    <col min="15612" max="15612" width="8.42578125" style="43" customWidth="1"/>
    <col min="15613" max="15614" width="10.140625" style="43" customWidth="1"/>
    <col min="15615" max="15615" width="11.5703125" style="43" customWidth="1"/>
    <col min="15616" max="15616" width="11.85546875" style="43" customWidth="1"/>
    <col min="15617" max="15617" width="16.140625" style="43" customWidth="1"/>
    <col min="15618" max="15618" width="12.28515625" style="43" customWidth="1"/>
    <col min="15619" max="15619" width="13" style="43" bestFit="1" customWidth="1"/>
    <col min="15620" max="15620" width="12.5703125" style="43" customWidth="1"/>
    <col min="15621" max="15621" width="12.5703125" style="43" bestFit="1" customWidth="1"/>
    <col min="15622" max="15622" width="10.7109375" style="43" customWidth="1"/>
    <col min="15623" max="15623" width="12.7109375" style="43" customWidth="1"/>
    <col min="15624" max="15624" width="8.5703125" style="43" customWidth="1"/>
    <col min="15625" max="15867" width="9.140625" style="43"/>
    <col min="15868" max="15868" width="8.42578125" style="43" customWidth="1"/>
    <col min="15869" max="15870" width="10.140625" style="43" customWidth="1"/>
    <col min="15871" max="15871" width="11.5703125" style="43" customWidth="1"/>
    <col min="15872" max="15872" width="11.85546875" style="43" customWidth="1"/>
    <col min="15873" max="15873" width="16.140625" style="43" customWidth="1"/>
    <col min="15874" max="15874" width="12.28515625" style="43" customWidth="1"/>
    <col min="15875" max="15875" width="13" style="43" bestFit="1" customWidth="1"/>
    <col min="15876" max="15876" width="12.5703125" style="43" customWidth="1"/>
    <col min="15877" max="15877" width="12.5703125" style="43" bestFit="1" customWidth="1"/>
    <col min="15878" max="15878" width="10.7109375" style="43" customWidth="1"/>
    <col min="15879" max="15879" width="12.7109375" style="43" customWidth="1"/>
    <col min="15880" max="15880" width="8.5703125" style="43" customWidth="1"/>
    <col min="15881" max="16123" width="9.140625" style="43"/>
    <col min="16124" max="16124" width="8.42578125" style="43" customWidth="1"/>
    <col min="16125" max="16126" width="10.140625" style="43" customWidth="1"/>
    <col min="16127" max="16127" width="11.5703125" style="43" customWidth="1"/>
    <col min="16128" max="16128" width="11.85546875" style="43" customWidth="1"/>
    <col min="16129" max="16129" width="16.140625" style="43" customWidth="1"/>
    <col min="16130" max="16130" width="12.28515625" style="43" customWidth="1"/>
    <col min="16131" max="16131" width="13" style="43" bestFit="1" customWidth="1"/>
    <col min="16132" max="16132" width="12.5703125" style="43" customWidth="1"/>
    <col min="16133" max="16133" width="12.5703125" style="43" bestFit="1" customWidth="1"/>
    <col min="16134" max="16134" width="10.7109375" style="43" customWidth="1"/>
    <col min="16135" max="16135" width="12.7109375" style="43" customWidth="1"/>
    <col min="16136" max="16136" width="8.5703125" style="43" customWidth="1"/>
    <col min="16137" max="16384" width="9.140625" style="43"/>
  </cols>
  <sheetData>
    <row r="1" spans="1:12" ht="24.95" customHeight="1">
      <c r="A1" s="685" t="s">
        <v>211</v>
      </c>
      <c r="B1" s="685"/>
    </row>
    <row r="2" spans="1:12" s="103" customFormat="1" ht="24.95" customHeight="1">
      <c r="A2" s="778" t="s">
        <v>504</v>
      </c>
      <c r="B2" s="778"/>
      <c r="C2" s="778"/>
      <c r="D2" s="778"/>
      <c r="E2" s="778"/>
      <c r="F2" s="778"/>
      <c r="G2" s="777" t="s">
        <v>505</v>
      </c>
      <c r="H2" s="777"/>
      <c r="I2" s="777"/>
      <c r="J2" s="777"/>
      <c r="K2" s="777"/>
      <c r="L2" s="777"/>
    </row>
    <row r="3" spans="1:12" ht="23.1" customHeight="1"/>
    <row r="4" spans="1:12" s="615" customFormat="1" ht="15" customHeight="1" thickBot="1">
      <c r="A4" s="616" t="s">
        <v>506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591" t="s">
        <v>507</v>
      </c>
    </row>
    <row r="5" spans="1:12" s="63" customFormat="1" ht="24.95" customHeight="1">
      <c r="A5" s="534" t="s">
        <v>162</v>
      </c>
      <c r="B5" s="784" t="s">
        <v>494</v>
      </c>
      <c r="C5" s="783"/>
      <c r="D5" s="783" t="s">
        <v>495</v>
      </c>
      <c r="E5" s="783"/>
      <c r="F5" s="772" t="s">
        <v>496</v>
      </c>
      <c r="G5" s="784" t="s">
        <v>497</v>
      </c>
      <c r="H5" s="788"/>
      <c r="I5" s="788"/>
      <c r="J5" s="789" t="s">
        <v>498</v>
      </c>
      <c r="K5" s="783" t="s">
        <v>499</v>
      </c>
      <c r="L5" s="770"/>
    </row>
    <row r="6" spans="1:12" s="63" customFormat="1" ht="24.95" customHeight="1">
      <c r="A6" s="527"/>
      <c r="B6" s="785"/>
      <c r="C6" s="786"/>
      <c r="D6" s="786"/>
      <c r="E6" s="786"/>
      <c r="F6" s="787"/>
      <c r="G6" s="633" t="s">
        <v>500</v>
      </c>
      <c r="H6" s="627" t="s">
        <v>501</v>
      </c>
      <c r="I6" s="627" t="s">
        <v>502</v>
      </c>
      <c r="J6" s="790"/>
      <c r="K6" s="617" t="s">
        <v>503</v>
      </c>
      <c r="L6" s="628" t="s">
        <v>508</v>
      </c>
    </row>
    <row r="7" spans="1:12" s="38" customFormat="1" ht="24.95" customHeight="1">
      <c r="A7" s="588">
        <v>2016</v>
      </c>
      <c r="B7" s="781">
        <v>0</v>
      </c>
      <c r="C7" s="781"/>
      <c r="D7" s="781">
        <v>0</v>
      </c>
      <c r="E7" s="781"/>
      <c r="F7" s="631">
        <v>0</v>
      </c>
      <c r="G7" s="632">
        <v>743</v>
      </c>
      <c r="H7" s="631">
        <v>0</v>
      </c>
      <c r="I7" s="631">
        <v>0</v>
      </c>
      <c r="J7" s="631">
        <v>0</v>
      </c>
      <c r="K7" s="631">
        <v>0</v>
      </c>
      <c r="L7" s="631">
        <v>0</v>
      </c>
    </row>
    <row r="8" spans="1:12" s="38" customFormat="1" ht="24.95" customHeight="1">
      <c r="A8" s="588">
        <v>2017</v>
      </c>
      <c r="B8" s="781">
        <v>0</v>
      </c>
      <c r="C8" s="781"/>
      <c r="D8" s="781">
        <v>0</v>
      </c>
      <c r="E8" s="781"/>
      <c r="F8" s="631">
        <v>0</v>
      </c>
      <c r="G8" s="632">
        <v>743</v>
      </c>
      <c r="H8" s="631">
        <v>0</v>
      </c>
      <c r="I8" s="631">
        <v>0</v>
      </c>
      <c r="J8" s="631">
        <v>0</v>
      </c>
      <c r="K8" s="631">
        <v>0</v>
      </c>
      <c r="L8" s="631">
        <v>0</v>
      </c>
    </row>
    <row r="9" spans="1:12" s="38" customFormat="1" ht="24.95" customHeight="1">
      <c r="A9" s="588">
        <v>2018</v>
      </c>
      <c r="B9" s="781">
        <v>0</v>
      </c>
      <c r="C9" s="781"/>
      <c r="D9" s="781">
        <v>0</v>
      </c>
      <c r="E9" s="781"/>
      <c r="F9" s="631">
        <v>0</v>
      </c>
      <c r="G9" s="632">
        <v>743</v>
      </c>
      <c r="H9" s="631">
        <v>0</v>
      </c>
      <c r="I9" s="631">
        <v>0</v>
      </c>
      <c r="J9" s="631">
        <v>0</v>
      </c>
      <c r="K9" s="631">
        <v>0</v>
      </c>
      <c r="L9" s="631">
        <v>0</v>
      </c>
    </row>
    <row r="10" spans="1:12" s="64" customFormat="1" ht="24.95" customHeight="1">
      <c r="A10" s="588">
        <v>2019</v>
      </c>
      <c r="B10" s="791">
        <v>0</v>
      </c>
      <c r="C10" s="781"/>
      <c r="D10" s="781">
        <v>0</v>
      </c>
      <c r="E10" s="781"/>
      <c r="F10" s="631">
        <v>0</v>
      </c>
      <c r="G10" s="631">
        <v>0</v>
      </c>
      <c r="H10" s="631">
        <v>0</v>
      </c>
      <c r="I10" s="631">
        <v>0</v>
      </c>
      <c r="J10" s="631">
        <v>0</v>
      </c>
      <c r="K10" s="631">
        <v>0</v>
      </c>
      <c r="L10" s="631">
        <v>0</v>
      </c>
    </row>
    <row r="11" spans="1:12" s="64" customFormat="1" ht="24.95" customHeight="1">
      <c r="A11" s="588">
        <v>2020</v>
      </c>
      <c r="B11" s="781">
        <v>0</v>
      </c>
      <c r="C11" s="781"/>
      <c r="D11" s="781">
        <v>0</v>
      </c>
      <c r="E11" s="781"/>
      <c r="F11" s="631">
        <v>0</v>
      </c>
      <c r="G11" s="631">
        <v>0</v>
      </c>
      <c r="H11" s="631">
        <v>0</v>
      </c>
      <c r="I11" s="631">
        <v>0</v>
      </c>
      <c r="J11" s="631">
        <v>0</v>
      </c>
      <c r="K11" s="631">
        <v>0</v>
      </c>
      <c r="L11" s="631">
        <v>0</v>
      </c>
    </row>
    <row r="12" spans="1:12" s="64" customFormat="1" ht="35.1" customHeight="1">
      <c r="A12" s="629">
        <v>2021</v>
      </c>
      <c r="B12" s="779">
        <v>0</v>
      </c>
      <c r="C12" s="780"/>
      <c r="D12" s="780">
        <v>0</v>
      </c>
      <c r="E12" s="780"/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</row>
    <row r="13" spans="1:12" s="47" customFormat="1" ht="13.5" customHeight="1">
      <c r="A13" s="46" t="s">
        <v>557</v>
      </c>
      <c r="G13" s="782" t="s">
        <v>554</v>
      </c>
      <c r="H13" s="782"/>
      <c r="I13" s="782"/>
      <c r="J13" s="782"/>
      <c r="K13" s="782"/>
      <c r="L13" s="782"/>
    </row>
    <row r="14" spans="1:12" s="65" customFormat="1">
      <c r="K14" s="66"/>
    </row>
    <row r="15" spans="1:12" s="65" customFormat="1">
      <c r="K15" s="66"/>
    </row>
    <row r="16" spans="1:12" s="65" customFormat="1">
      <c r="K16" s="66"/>
    </row>
    <row r="17" spans="11:11" s="65" customFormat="1">
      <c r="K17" s="66"/>
    </row>
    <row r="18" spans="11:11" s="65" customFormat="1">
      <c r="K18" s="66"/>
    </row>
    <row r="19" spans="11:11" s="65" customFormat="1">
      <c r="K19" s="66"/>
    </row>
    <row r="20" spans="11:11" s="65" customFormat="1">
      <c r="K20" s="66"/>
    </row>
  </sheetData>
  <mergeCells count="22">
    <mergeCell ref="A1:B1"/>
    <mergeCell ref="A2:F2"/>
    <mergeCell ref="G2:L2"/>
    <mergeCell ref="G13:L13"/>
    <mergeCell ref="B11:C11"/>
    <mergeCell ref="D11:E11"/>
    <mergeCell ref="K5:L5"/>
    <mergeCell ref="B5:C6"/>
    <mergeCell ref="D5:E6"/>
    <mergeCell ref="F5:F6"/>
    <mergeCell ref="G5:I5"/>
    <mergeCell ref="J5:J6"/>
    <mergeCell ref="B10:C10"/>
    <mergeCell ref="D10:E10"/>
    <mergeCell ref="B8:C8"/>
    <mergeCell ref="D8:E8"/>
    <mergeCell ref="B12:C12"/>
    <mergeCell ref="D12:E12"/>
    <mergeCell ref="B9:C9"/>
    <mergeCell ref="D9:E9"/>
    <mergeCell ref="B7:C7"/>
    <mergeCell ref="D7:E7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4" fitToHeight="0" orientation="portrait" r:id="rId1"/>
  <headerFooter alignWithMargins="0"/>
  <colBreaks count="1" manualBreakCount="1">
    <brk id="6" max="1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Normal="100" zoomScaleSheetLayoutView="100" workbookViewId="0">
      <selection activeCell="C15" sqref="C15"/>
    </sheetView>
  </sheetViews>
  <sheetFormatPr defaultRowHeight="12"/>
  <cols>
    <col min="1" max="1" width="12.140625" style="5" customWidth="1"/>
    <col min="2" max="7" width="11.7109375" style="5" customWidth="1"/>
    <col min="8" max="8" width="12.7109375" style="5" customWidth="1"/>
    <col min="9" max="14" width="14.7109375" style="5" customWidth="1"/>
    <col min="15" max="16384" width="9.140625" style="5"/>
  </cols>
  <sheetData>
    <row r="1" spans="1:14" ht="24.95" customHeight="1">
      <c r="A1" s="685" t="s">
        <v>211</v>
      </c>
      <c r="B1" s="685"/>
    </row>
    <row r="2" spans="1:14" s="109" customFormat="1" ht="24.95" customHeight="1">
      <c r="A2" s="689" t="s">
        <v>201</v>
      </c>
      <c r="B2" s="689"/>
      <c r="C2" s="689"/>
      <c r="D2" s="689"/>
      <c r="E2" s="689"/>
      <c r="F2" s="689"/>
      <c r="G2" s="689"/>
      <c r="H2" s="689"/>
      <c r="I2" s="690" t="s">
        <v>509</v>
      </c>
      <c r="J2" s="690"/>
      <c r="K2" s="690"/>
      <c r="L2" s="690"/>
      <c r="M2" s="690"/>
      <c r="N2" s="690"/>
    </row>
    <row r="3" spans="1:14" ht="23.1" customHeight="1">
      <c r="A3" s="13"/>
      <c r="B3" s="13"/>
      <c r="C3" s="13"/>
      <c r="D3" s="13"/>
      <c r="E3" s="13"/>
      <c r="F3" s="13"/>
      <c r="G3" s="32"/>
      <c r="H3" s="32"/>
      <c r="I3" s="32"/>
      <c r="J3" s="32"/>
      <c r="K3" s="13"/>
      <c r="L3" s="13"/>
      <c r="M3" s="13"/>
      <c r="N3" s="13"/>
    </row>
    <row r="4" spans="1:14" s="292" customFormat="1" ht="15" customHeight="1" thickBot="1">
      <c r="A4" s="464" t="s">
        <v>510</v>
      </c>
      <c r="B4" s="151"/>
      <c r="C4" s="151"/>
      <c r="D4" s="151"/>
      <c r="E4" s="151"/>
      <c r="F4" s="151"/>
      <c r="G4" s="265"/>
      <c r="H4" s="265"/>
      <c r="I4" s="265"/>
      <c r="J4" s="265"/>
      <c r="K4" s="151"/>
      <c r="L4" s="151"/>
      <c r="M4" s="151"/>
      <c r="N4" s="151" t="s">
        <v>511</v>
      </c>
    </row>
    <row r="5" spans="1:14" s="28" customFormat="1" ht="18.75" customHeight="1">
      <c r="A5" s="224" t="s">
        <v>163</v>
      </c>
      <c r="B5" s="713" t="s">
        <v>514</v>
      </c>
      <c r="C5" s="715"/>
      <c r="D5" s="715"/>
      <c r="E5" s="715"/>
      <c r="F5" s="715"/>
      <c r="G5" s="713" t="s">
        <v>515</v>
      </c>
      <c r="H5" s="715"/>
      <c r="I5" s="715" t="s">
        <v>87</v>
      </c>
      <c r="J5" s="714"/>
      <c r="K5" s="713" t="s">
        <v>516</v>
      </c>
      <c r="L5" s="715"/>
      <c r="M5" s="715"/>
      <c r="N5" s="715"/>
    </row>
    <row r="6" spans="1:14" s="28" customFormat="1" ht="18.75" customHeight="1">
      <c r="A6" s="226"/>
      <c r="B6" s="170" t="s">
        <v>88</v>
      </c>
      <c r="C6" s="170" t="s">
        <v>89</v>
      </c>
      <c r="D6" s="745" t="s">
        <v>517</v>
      </c>
      <c r="E6" s="745"/>
      <c r="F6" s="746"/>
      <c r="G6" s="225" t="s">
        <v>88</v>
      </c>
      <c r="H6" s="226"/>
      <c r="I6" s="373" t="s">
        <v>90</v>
      </c>
      <c r="J6" s="293" t="s">
        <v>91</v>
      </c>
      <c r="K6" s="293" t="s">
        <v>88</v>
      </c>
      <c r="L6" s="294"/>
      <c r="M6" s="170" t="s">
        <v>90</v>
      </c>
      <c r="N6" s="293" t="s">
        <v>91</v>
      </c>
    </row>
    <row r="7" spans="1:14" s="28" customFormat="1" ht="18.75" customHeight="1">
      <c r="A7" s="226" t="s">
        <v>79</v>
      </c>
      <c r="B7" s="144"/>
      <c r="C7" s="144"/>
      <c r="D7" s="373" t="s">
        <v>92</v>
      </c>
      <c r="E7" s="170" t="s">
        <v>518</v>
      </c>
      <c r="F7" s="170" t="s">
        <v>519</v>
      </c>
      <c r="G7" s="225"/>
      <c r="H7" s="293" t="s">
        <v>93</v>
      </c>
      <c r="I7" s="634"/>
      <c r="J7" s="635"/>
      <c r="K7" s="636"/>
      <c r="L7" s="144" t="s">
        <v>94</v>
      </c>
      <c r="M7" s="144"/>
      <c r="N7" s="225"/>
    </row>
    <row r="8" spans="1:14" s="28" customFormat="1" ht="18.75" customHeight="1">
      <c r="A8" s="226"/>
      <c r="B8" s="408" t="s">
        <v>95</v>
      </c>
      <c r="C8" s="144" t="s">
        <v>96</v>
      </c>
      <c r="D8" s="401" t="s">
        <v>97</v>
      </c>
      <c r="E8" s="144" t="s">
        <v>180</v>
      </c>
      <c r="F8" s="144" t="s">
        <v>181</v>
      </c>
      <c r="G8" s="225" t="s">
        <v>95</v>
      </c>
      <c r="H8" s="225" t="s">
        <v>118</v>
      </c>
      <c r="I8" s="401" t="s">
        <v>110</v>
      </c>
      <c r="J8" s="225" t="s">
        <v>111</v>
      </c>
      <c r="K8" s="144" t="s">
        <v>95</v>
      </c>
      <c r="L8" s="144" t="s">
        <v>112</v>
      </c>
      <c r="M8" s="144" t="s">
        <v>110</v>
      </c>
      <c r="N8" s="225" t="s">
        <v>111</v>
      </c>
    </row>
    <row r="9" spans="1:14" s="28" customFormat="1" ht="18.75" customHeight="1">
      <c r="A9" s="222"/>
      <c r="B9" s="637"/>
      <c r="C9" s="637"/>
      <c r="D9" s="637"/>
      <c r="E9" s="637"/>
      <c r="F9" s="637"/>
      <c r="G9" s="637"/>
      <c r="H9" s="295" t="s">
        <v>113</v>
      </c>
      <c r="I9" s="223"/>
      <c r="J9" s="295"/>
      <c r="K9" s="638"/>
      <c r="L9" s="146" t="s">
        <v>113</v>
      </c>
      <c r="M9" s="146"/>
      <c r="N9" s="295"/>
    </row>
    <row r="10" spans="1:14" s="2" customFormat="1" ht="20.100000000000001" customHeight="1">
      <c r="A10" s="361">
        <v>2016</v>
      </c>
      <c r="B10" s="642">
        <v>73</v>
      </c>
      <c r="C10" s="183">
        <v>24</v>
      </c>
      <c r="D10" s="183">
        <v>49</v>
      </c>
      <c r="E10" s="183">
        <v>49</v>
      </c>
      <c r="F10" s="183">
        <v>0</v>
      </c>
      <c r="G10" s="183">
        <v>73</v>
      </c>
      <c r="H10" s="683">
        <v>1</v>
      </c>
      <c r="I10" s="183">
        <v>60</v>
      </c>
      <c r="J10" s="183">
        <v>13</v>
      </c>
      <c r="K10" s="183">
        <v>73</v>
      </c>
      <c r="L10" s="683">
        <v>1</v>
      </c>
      <c r="M10" s="183">
        <v>60</v>
      </c>
      <c r="N10" s="183">
        <v>13</v>
      </c>
    </row>
    <row r="11" spans="1:14" s="2" customFormat="1" ht="20.100000000000001" customHeight="1">
      <c r="A11" s="361">
        <v>2017</v>
      </c>
      <c r="B11" s="642">
        <v>98</v>
      </c>
      <c r="C11" s="183">
        <v>49</v>
      </c>
      <c r="D11" s="183">
        <v>49</v>
      </c>
      <c r="E11" s="183">
        <v>49</v>
      </c>
      <c r="F11" s="183">
        <v>0</v>
      </c>
      <c r="G11" s="183">
        <v>98</v>
      </c>
      <c r="H11" s="683">
        <v>1</v>
      </c>
      <c r="I11" s="183">
        <v>82</v>
      </c>
      <c r="J11" s="183">
        <v>16</v>
      </c>
      <c r="K11" s="183">
        <v>98</v>
      </c>
      <c r="L11" s="683">
        <v>1</v>
      </c>
      <c r="M11" s="183">
        <v>82</v>
      </c>
      <c r="N11" s="183">
        <v>16</v>
      </c>
    </row>
    <row r="12" spans="1:14" s="99" customFormat="1" ht="20.100000000000001" customHeight="1">
      <c r="A12" s="361">
        <v>2018</v>
      </c>
      <c r="B12" s="642">
        <v>92</v>
      </c>
      <c r="C12" s="183">
        <v>46</v>
      </c>
      <c r="D12" s="183">
        <v>46</v>
      </c>
      <c r="E12" s="183">
        <v>46</v>
      </c>
      <c r="F12" s="183">
        <v>0</v>
      </c>
      <c r="G12" s="183">
        <v>92</v>
      </c>
      <c r="H12" s="683">
        <v>1</v>
      </c>
      <c r="I12" s="183">
        <v>76</v>
      </c>
      <c r="J12" s="183">
        <v>16</v>
      </c>
      <c r="K12" s="183">
        <v>92</v>
      </c>
      <c r="L12" s="683">
        <v>1</v>
      </c>
      <c r="M12" s="183">
        <v>76</v>
      </c>
      <c r="N12" s="183">
        <v>16</v>
      </c>
    </row>
    <row r="13" spans="1:14" s="2" customFormat="1" ht="20.100000000000001" customHeight="1">
      <c r="A13" s="361">
        <v>2019</v>
      </c>
      <c r="B13" s="642">
        <v>95</v>
      </c>
      <c r="C13" s="183">
        <v>46</v>
      </c>
      <c r="D13" s="183">
        <v>49</v>
      </c>
      <c r="E13" s="183">
        <v>49</v>
      </c>
      <c r="F13" s="183">
        <v>0</v>
      </c>
      <c r="G13" s="183">
        <v>95</v>
      </c>
      <c r="H13" s="683">
        <v>1</v>
      </c>
      <c r="I13" s="183">
        <v>80</v>
      </c>
      <c r="J13" s="183">
        <v>15</v>
      </c>
      <c r="K13" s="183">
        <v>95</v>
      </c>
      <c r="L13" s="683">
        <v>1</v>
      </c>
      <c r="M13" s="183">
        <v>80</v>
      </c>
      <c r="N13" s="183">
        <v>15</v>
      </c>
    </row>
    <row r="14" spans="1:14" s="2" customFormat="1" ht="20.100000000000001" customHeight="1">
      <c r="A14" s="361">
        <v>2020</v>
      </c>
      <c r="B14" s="642">
        <v>94</v>
      </c>
      <c r="C14" s="183">
        <v>42</v>
      </c>
      <c r="D14" s="183">
        <v>52</v>
      </c>
      <c r="E14" s="183">
        <v>52</v>
      </c>
      <c r="F14" s="183">
        <v>0</v>
      </c>
      <c r="G14" s="183">
        <v>94</v>
      </c>
      <c r="H14" s="683">
        <v>1</v>
      </c>
      <c r="I14" s="183">
        <v>79</v>
      </c>
      <c r="J14" s="183">
        <v>15</v>
      </c>
      <c r="K14" s="183">
        <v>94</v>
      </c>
      <c r="L14" s="683">
        <v>1</v>
      </c>
      <c r="M14" s="183">
        <v>79</v>
      </c>
      <c r="N14" s="183">
        <v>15</v>
      </c>
    </row>
    <row r="15" spans="1:14" s="2" customFormat="1" ht="30" customHeight="1">
      <c r="A15" s="455">
        <v>2021</v>
      </c>
      <c r="B15" s="639">
        <v>92</v>
      </c>
      <c r="C15" s="640">
        <v>41</v>
      </c>
      <c r="D15" s="640">
        <v>51</v>
      </c>
      <c r="E15" s="640">
        <v>51</v>
      </c>
      <c r="F15" s="640">
        <v>0</v>
      </c>
      <c r="G15" s="640">
        <v>92</v>
      </c>
      <c r="H15" s="641">
        <v>1</v>
      </c>
      <c r="I15" s="640">
        <v>76</v>
      </c>
      <c r="J15" s="640">
        <v>16</v>
      </c>
      <c r="K15" s="640">
        <v>92</v>
      </c>
      <c r="L15" s="641">
        <v>1</v>
      </c>
      <c r="M15" s="640">
        <v>76</v>
      </c>
      <c r="N15" s="640">
        <v>16</v>
      </c>
    </row>
    <row r="16" spans="1:14" s="2" customFormat="1" ht="20.100000000000001" customHeight="1">
      <c r="A16" s="441" t="s">
        <v>386</v>
      </c>
      <c r="B16" s="642">
        <v>6</v>
      </c>
      <c r="C16" s="183">
        <v>4</v>
      </c>
      <c r="D16" s="183">
        <v>2</v>
      </c>
      <c r="E16" s="183">
        <v>2</v>
      </c>
      <c r="F16" s="183">
        <v>0</v>
      </c>
      <c r="G16" s="183">
        <v>6</v>
      </c>
      <c r="H16" s="683">
        <v>1</v>
      </c>
      <c r="I16" s="183">
        <v>6</v>
      </c>
      <c r="J16" s="183">
        <v>0</v>
      </c>
      <c r="K16" s="183">
        <v>6</v>
      </c>
      <c r="L16" s="683">
        <v>1</v>
      </c>
      <c r="M16" s="183">
        <v>6</v>
      </c>
      <c r="N16" s="183">
        <v>0</v>
      </c>
    </row>
    <row r="17" spans="1:14" s="2" customFormat="1" ht="20.100000000000001" customHeight="1">
      <c r="A17" s="441" t="s">
        <v>387</v>
      </c>
      <c r="B17" s="642">
        <v>11</v>
      </c>
      <c r="C17" s="683">
        <v>11</v>
      </c>
      <c r="D17" s="183">
        <v>0</v>
      </c>
      <c r="E17" s="183">
        <v>0</v>
      </c>
      <c r="F17" s="183">
        <v>0</v>
      </c>
      <c r="G17" s="183">
        <v>11</v>
      </c>
      <c r="H17" s="683">
        <v>1</v>
      </c>
      <c r="I17" s="183">
        <v>9</v>
      </c>
      <c r="J17" s="683">
        <v>2</v>
      </c>
      <c r="K17" s="183">
        <v>11</v>
      </c>
      <c r="L17" s="683">
        <v>1</v>
      </c>
      <c r="M17" s="183">
        <v>9</v>
      </c>
      <c r="N17" s="683">
        <v>2</v>
      </c>
    </row>
    <row r="18" spans="1:14" s="2" customFormat="1" ht="20.100000000000001" customHeight="1">
      <c r="A18" s="441" t="s">
        <v>388</v>
      </c>
      <c r="B18" s="642">
        <v>4</v>
      </c>
      <c r="C18" s="683">
        <v>4</v>
      </c>
      <c r="D18" s="183">
        <v>0</v>
      </c>
      <c r="E18" s="183">
        <v>0</v>
      </c>
      <c r="F18" s="183">
        <v>0</v>
      </c>
      <c r="G18" s="183">
        <v>4</v>
      </c>
      <c r="H18" s="683">
        <v>1</v>
      </c>
      <c r="I18" s="183">
        <v>4</v>
      </c>
      <c r="J18" s="683">
        <v>0</v>
      </c>
      <c r="K18" s="183">
        <v>4</v>
      </c>
      <c r="L18" s="683">
        <v>1</v>
      </c>
      <c r="M18" s="183">
        <v>4</v>
      </c>
      <c r="N18" s="683">
        <v>0</v>
      </c>
    </row>
    <row r="19" spans="1:14" s="2" customFormat="1" ht="20.100000000000001" customHeight="1">
      <c r="A19" s="441" t="s">
        <v>389</v>
      </c>
      <c r="B19" s="642">
        <v>1</v>
      </c>
      <c r="C19" s="683">
        <v>1</v>
      </c>
      <c r="D19" s="183">
        <v>0</v>
      </c>
      <c r="E19" s="183">
        <v>0</v>
      </c>
      <c r="F19" s="183">
        <v>0</v>
      </c>
      <c r="G19" s="183">
        <v>1</v>
      </c>
      <c r="H19" s="683">
        <v>1</v>
      </c>
      <c r="I19" s="183">
        <v>1</v>
      </c>
      <c r="J19" s="683">
        <v>0</v>
      </c>
      <c r="K19" s="183">
        <v>1</v>
      </c>
      <c r="L19" s="683">
        <v>1</v>
      </c>
      <c r="M19" s="183">
        <v>1</v>
      </c>
      <c r="N19" s="683">
        <v>0</v>
      </c>
    </row>
    <row r="20" spans="1:14" s="2" customFormat="1" ht="20.100000000000001" customHeight="1">
      <c r="A20" s="441" t="s">
        <v>390</v>
      </c>
      <c r="B20" s="642">
        <v>6</v>
      </c>
      <c r="C20" s="683">
        <v>2</v>
      </c>
      <c r="D20" s="183">
        <v>4</v>
      </c>
      <c r="E20" s="183">
        <v>4</v>
      </c>
      <c r="F20" s="183">
        <v>0</v>
      </c>
      <c r="G20" s="183">
        <v>6</v>
      </c>
      <c r="H20" s="683">
        <v>1</v>
      </c>
      <c r="I20" s="183">
        <v>5</v>
      </c>
      <c r="J20" s="683">
        <v>1</v>
      </c>
      <c r="K20" s="183">
        <v>6</v>
      </c>
      <c r="L20" s="683">
        <v>1</v>
      </c>
      <c r="M20" s="183">
        <v>5</v>
      </c>
      <c r="N20" s="683">
        <v>1</v>
      </c>
    </row>
    <row r="21" spans="1:14" s="2" customFormat="1" ht="20.100000000000001" customHeight="1">
      <c r="A21" s="441" t="s">
        <v>391</v>
      </c>
      <c r="B21" s="642">
        <v>25</v>
      </c>
      <c r="C21" s="683">
        <v>1</v>
      </c>
      <c r="D21" s="183">
        <v>24</v>
      </c>
      <c r="E21" s="183">
        <v>24</v>
      </c>
      <c r="F21" s="183">
        <v>0</v>
      </c>
      <c r="G21" s="183">
        <v>25</v>
      </c>
      <c r="H21" s="683">
        <v>1</v>
      </c>
      <c r="I21" s="183">
        <v>19</v>
      </c>
      <c r="J21" s="683">
        <v>6</v>
      </c>
      <c r="K21" s="183">
        <v>25</v>
      </c>
      <c r="L21" s="683">
        <v>1</v>
      </c>
      <c r="M21" s="183">
        <v>19</v>
      </c>
      <c r="N21" s="683">
        <v>6</v>
      </c>
    </row>
    <row r="22" spans="1:14" s="2" customFormat="1" ht="20.100000000000001" customHeight="1">
      <c r="A22" s="441" t="s">
        <v>392</v>
      </c>
      <c r="B22" s="642">
        <v>12</v>
      </c>
      <c r="C22" s="683">
        <v>5</v>
      </c>
      <c r="D22" s="183">
        <v>7</v>
      </c>
      <c r="E22" s="183">
        <v>7</v>
      </c>
      <c r="F22" s="183">
        <v>0</v>
      </c>
      <c r="G22" s="183">
        <v>12</v>
      </c>
      <c r="H22" s="683">
        <v>1</v>
      </c>
      <c r="I22" s="183">
        <v>10</v>
      </c>
      <c r="J22" s="683">
        <v>2</v>
      </c>
      <c r="K22" s="183">
        <v>12</v>
      </c>
      <c r="L22" s="683">
        <v>1</v>
      </c>
      <c r="M22" s="183">
        <v>10</v>
      </c>
      <c r="N22" s="683">
        <v>2</v>
      </c>
    </row>
    <row r="23" spans="1:14" s="2" customFormat="1" ht="20.100000000000001" customHeight="1">
      <c r="A23" s="441" t="s">
        <v>393</v>
      </c>
      <c r="B23" s="683">
        <v>0</v>
      </c>
      <c r="C23" s="683">
        <v>0</v>
      </c>
      <c r="D23" s="683">
        <v>0</v>
      </c>
      <c r="E23" s="683">
        <v>0</v>
      </c>
      <c r="F23" s="183">
        <v>0</v>
      </c>
      <c r="G23" s="683">
        <v>0</v>
      </c>
      <c r="H23" s="683">
        <v>1</v>
      </c>
      <c r="I23" s="683">
        <v>0</v>
      </c>
      <c r="J23" s="683">
        <v>0</v>
      </c>
      <c r="K23" s="683">
        <v>0</v>
      </c>
      <c r="L23" s="683">
        <v>0</v>
      </c>
      <c r="M23" s="683">
        <v>0</v>
      </c>
      <c r="N23" s="683">
        <v>0</v>
      </c>
    </row>
    <row r="24" spans="1:14" s="2" customFormat="1" ht="20.100000000000001" customHeight="1">
      <c r="A24" s="441" t="s">
        <v>394</v>
      </c>
      <c r="B24" s="642">
        <v>2</v>
      </c>
      <c r="C24" s="683">
        <v>0</v>
      </c>
      <c r="D24" s="183">
        <v>2</v>
      </c>
      <c r="E24" s="183">
        <v>2</v>
      </c>
      <c r="F24" s="183">
        <v>0</v>
      </c>
      <c r="G24" s="183">
        <v>2</v>
      </c>
      <c r="H24" s="683">
        <v>1</v>
      </c>
      <c r="I24" s="183">
        <v>2</v>
      </c>
      <c r="J24" s="683">
        <v>0</v>
      </c>
      <c r="K24" s="183">
        <v>2</v>
      </c>
      <c r="L24" s="683">
        <v>1</v>
      </c>
      <c r="M24" s="183">
        <v>2</v>
      </c>
      <c r="N24" s="683">
        <v>0</v>
      </c>
    </row>
    <row r="25" spans="1:14" s="2" customFormat="1" ht="20.100000000000001" customHeight="1">
      <c r="A25" s="441" t="s">
        <v>395</v>
      </c>
      <c r="B25" s="642">
        <v>2</v>
      </c>
      <c r="C25" s="683">
        <v>2</v>
      </c>
      <c r="D25" s="183">
        <v>0</v>
      </c>
      <c r="E25" s="183">
        <v>0</v>
      </c>
      <c r="F25" s="183">
        <v>0</v>
      </c>
      <c r="G25" s="183">
        <v>2</v>
      </c>
      <c r="H25" s="683">
        <v>1</v>
      </c>
      <c r="I25" s="183">
        <v>1</v>
      </c>
      <c r="J25" s="683">
        <v>1</v>
      </c>
      <c r="K25" s="183">
        <v>2</v>
      </c>
      <c r="L25" s="683">
        <v>1</v>
      </c>
      <c r="M25" s="183">
        <v>1</v>
      </c>
      <c r="N25" s="683">
        <v>1</v>
      </c>
    </row>
    <row r="26" spans="1:14" s="2" customFormat="1" ht="20.100000000000001" customHeight="1">
      <c r="A26" s="441" t="s">
        <v>396</v>
      </c>
      <c r="B26" s="642">
        <v>4</v>
      </c>
      <c r="C26" s="683">
        <v>3</v>
      </c>
      <c r="D26" s="183">
        <v>1</v>
      </c>
      <c r="E26" s="183">
        <v>1</v>
      </c>
      <c r="F26" s="183">
        <v>0</v>
      </c>
      <c r="G26" s="183">
        <v>4</v>
      </c>
      <c r="H26" s="683">
        <v>1</v>
      </c>
      <c r="I26" s="183">
        <v>3</v>
      </c>
      <c r="J26" s="683">
        <v>1</v>
      </c>
      <c r="K26" s="183">
        <v>4</v>
      </c>
      <c r="L26" s="683">
        <v>1</v>
      </c>
      <c r="M26" s="183">
        <v>3</v>
      </c>
      <c r="N26" s="683">
        <v>1</v>
      </c>
    </row>
    <row r="27" spans="1:14" s="2" customFormat="1" ht="20.100000000000001" customHeight="1">
      <c r="A27" s="441" t="s">
        <v>397</v>
      </c>
      <c r="B27" s="642">
        <v>3</v>
      </c>
      <c r="C27" s="683">
        <v>2</v>
      </c>
      <c r="D27" s="183">
        <v>1</v>
      </c>
      <c r="E27" s="183">
        <v>1</v>
      </c>
      <c r="F27" s="183">
        <v>0</v>
      </c>
      <c r="G27" s="183">
        <v>3</v>
      </c>
      <c r="H27" s="683">
        <v>1</v>
      </c>
      <c r="I27" s="183">
        <v>3</v>
      </c>
      <c r="J27" s="683">
        <v>0</v>
      </c>
      <c r="K27" s="183">
        <v>3</v>
      </c>
      <c r="L27" s="683">
        <v>1</v>
      </c>
      <c r="M27" s="183">
        <v>3</v>
      </c>
      <c r="N27" s="683">
        <v>0</v>
      </c>
    </row>
    <row r="28" spans="1:14" s="2" customFormat="1" ht="20.100000000000001" customHeight="1">
      <c r="A28" s="441" t="s">
        <v>398</v>
      </c>
      <c r="B28" s="642">
        <v>4</v>
      </c>
      <c r="C28" s="683">
        <v>4</v>
      </c>
      <c r="D28" s="183">
        <v>0</v>
      </c>
      <c r="E28" s="183">
        <v>0</v>
      </c>
      <c r="F28" s="183">
        <v>0</v>
      </c>
      <c r="G28" s="183">
        <v>4</v>
      </c>
      <c r="H28" s="683">
        <v>1</v>
      </c>
      <c r="I28" s="183">
        <v>4</v>
      </c>
      <c r="J28" s="683">
        <v>0</v>
      </c>
      <c r="K28" s="183">
        <v>4</v>
      </c>
      <c r="L28" s="683">
        <v>1</v>
      </c>
      <c r="M28" s="183">
        <v>4</v>
      </c>
      <c r="N28" s="683">
        <v>0</v>
      </c>
    </row>
    <row r="29" spans="1:14" s="2" customFormat="1" ht="20.100000000000001" customHeight="1">
      <c r="A29" s="441" t="s">
        <v>399</v>
      </c>
      <c r="B29" s="642">
        <v>3</v>
      </c>
      <c r="C29" s="683">
        <v>1</v>
      </c>
      <c r="D29" s="183">
        <v>2</v>
      </c>
      <c r="E29" s="183">
        <v>2</v>
      </c>
      <c r="F29" s="183">
        <v>0</v>
      </c>
      <c r="G29" s="183">
        <v>3</v>
      </c>
      <c r="H29" s="683">
        <v>1</v>
      </c>
      <c r="I29" s="183">
        <v>1</v>
      </c>
      <c r="J29" s="683">
        <v>2</v>
      </c>
      <c r="K29" s="183">
        <v>3</v>
      </c>
      <c r="L29" s="683">
        <v>1</v>
      </c>
      <c r="M29" s="183">
        <v>1</v>
      </c>
      <c r="N29" s="683">
        <v>2</v>
      </c>
    </row>
    <row r="30" spans="1:14" s="2" customFormat="1" ht="20.100000000000001" customHeight="1">
      <c r="A30" s="441" t="s">
        <v>400</v>
      </c>
      <c r="B30" s="642">
        <v>4</v>
      </c>
      <c r="C30" s="683">
        <v>1</v>
      </c>
      <c r="D30" s="183">
        <v>3</v>
      </c>
      <c r="E30" s="183">
        <v>3</v>
      </c>
      <c r="F30" s="183">
        <v>0</v>
      </c>
      <c r="G30" s="183">
        <v>4</v>
      </c>
      <c r="H30" s="683">
        <v>1</v>
      </c>
      <c r="I30" s="183">
        <v>3</v>
      </c>
      <c r="J30" s="683">
        <v>1</v>
      </c>
      <c r="K30" s="183">
        <v>4</v>
      </c>
      <c r="L30" s="683">
        <v>1</v>
      </c>
      <c r="M30" s="183">
        <v>3</v>
      </c>
      <c r="N30" s="683">
        <v>1</v>
      </c>
    </row>
    <row r="31" spans="1:14" s="2" customFormat="1" ht="20.100000000000001" customHeight="1">
      <c r="A31" s="441" t="s">
        <v>401</v>
      </c>
      <c r="B31" s="683">
        <v>0</v>
      </c>
      <c r="C31" s="683">
        <v>0</v>
      </c>
      <c r="D31" s="683">
        <v>0</v>
      </c>
      <c r="E31" s="683">
        <v>0</v>
      </c>
      <c r="F31" s="183">
        <v>0</v>
      </c>
      <c r="G31" s="683">
        <v>0</v>
      </c>
      <c r="H31" s="683">
        <v>1</v>
      </c>
      <c r="I31" s="683">
        <v>0</v>
      </c>
      <c r="J31" s="683">
        <v>0</v>
      </c>
      <c r="K31" s="683">
        <v>0</v>
      </c>
      <c r="L31" s="683">
        <v>0</v>
      </c>
      <c r="M31" s="683">
        <v>0</v>
      </c>
      <c r="N31" s="683">
        <v>0</v>
      </c>
    </row>
    <row r="32" spans="1:14" s="2" customFormat="1" ht="20.100000000000001" customHeight="1">
      <c r="A32" s="441" t="s">
        <v>402</v>
      </c>
      <c r="B32" s="642">
        <v>2</v>
      </c>
      <c r="C32" s="683">
        <v>0</v>
      </c>
      <c r="D32" s="183">
        <v>2</v>
      </c>
      <c r="E32" s="183">
        <v>2</v>
      </c>
      <c r="F32" s="183">
        <v>0</v>
      </c>
      <c r="G32" s="183">
        <v>2</v>
      </c>
      <c r="H32" s="683">
        <v>1</v>
      </c>
      <c r="I32" s="183">
        <v>2</v>
      </c>
      <c r="J32" s="683">
        <v>0</v>
      </c>
      <c r="K32" s="183">
        <v>2</v>
      </c>
      <c r="L32" s="683">
        <v>1</v>
      </c>
      <c r="M32" s="183">
        <v>2</v>
      </c>
      <c r="N32" s="683">
        <v>0</v>
      </c>
    </row>
    <row r="33" spans="1:14" s="2" customFormat="1" ht="20.100000000000001" customHeight="1">
      <c r="A33" s="441" t="s">
        <v>403</v>
      </c>
      <c r="B33" s="642">
        <v>1</v>
      </c>
      <c r="C33" s="683">
        <v>0</v>
      </c>
      <c r="D33" s="183">
        <v>1</v>
      </c>
      <c r="E33" s="183">
        <v>1</v>
      </c>
      <c r="F33" s="183">
        <v>0</v>
      </c>
      <c r="G33" s="183">
        <v>1</v>
      </c>
      <c r="H33" s="683">
        <v>1</v>
      </c>
      <c r="I33" s="183">
        <v>1</v>
      </c>
      <c r="J33" s="683">
        <v>0</v>
      </c>
      <c r="K33" s="183">
        <v>1</v>
      </c>
      <c r="L33" s="683">
        <v>1</v>
      </c>
      <c r="M33" s="183">
        <v>1</v>
      </c>
      <c r="N33" s="683">
        <v>0</v>
      </c>
    </row>
    <row r="34" spans="1:14" s="2" customFormat="1" ht="20.100000000000001" customHeight="1">
      <c r="A34" s="441" t="s">
        <v>404</v>
      </c>
      <c r="B34" s="642">
        <v>2</v>
      </c>
      <c r="C34" s="683">
        <v>0</v>
      </c>
      <c r="D34" s="183">
        <v>2</v>
      </c>
      <c r="E34" s="183">
        <v>2</v>
      </c>
      <c r="F34" s="183">
        <v>0</v>
      </c>
      <c r="G34" s="183">
        <v>2</v>
      </c>
      <c r="H34" s="683">
        <v>1</v>
      </c>
      <c r="I34" s="183">
        <v>2</v>
      </c>
      <c r="J34" s="683">
        <v>0</v>
      </c>
      <c r="K34" s="183">
        <v>2</v>
      </c>
      <c r="L34" s="683">
        <v>1</v>
      </c>
      <c r="M34" s="183">
        <v>2</v>
      </c>
      <c r="N34" s="683">
        <v>0</v>
      </c>
    </row>
    <row r="35" spans="1:14" s="2" customFormat="1" ht="20.100000000000001" customHeight="1">
      <c r="A35" s="442" t="s">
        <v>405</v>
      </c>
      <c r="B35" s="684">
        <v>0</v>
      </c>
      <c r="C35" s="544">
        <v>0</v>
      </c>
      <c r="D35" s="544">
        <v>0</v>
      </c>
      <c r="E35" s="544">
        <v>0</v>
      </c>
      <c r="F35" s="643">
        <v>0</v>
      </c>
      <c r="G35" s="544">
        <v>0</v>
      </c>
      <c r="H35" s="544">
        <v>1</v>
      </c>
      <c r="I35" s="683">
        <v>0</v>
      </c>
      <c r="J35" s="683">
        <v>0</v>
      </c>
      <c r="K35" s="683">
        <v>0</v>
      </c>
      <c r="L35" s="683">
        <v>0</v>
      </c>
      <c r="M35" s="683">
        <v>0</v>
      </c>
      <c r="N35" s="683">
        <v>0</v>
      </c>
    </row>
    <row r="36" spans="1:14" s="292" customFormat="1" ht="13.5" customHeight="1">
      <c r="A36" s="644" t="s">
        <v>513</v>
      </c>
      <c r="B36" s="645"/>
      <c r="D36" s="645"/>
      <c r="F36" s="645"/>
      <c r="I36" s="754" t="s">
        <v>512</v>
      </c>
      <c r="J36" s="754"/>
      <c r="K36" s="754"/>
      <c r="L36" s="754"/>
      <c r="M36" s="754"/>
      <c r="N36" s="754"/>
    </row>
    <row r="47" spans="1:14">
      <c r="L47" s="98"/>
    </row>
  </sheetData>
  <mergeCells count="9">
    <mergeCell ref="A1:B1"/>
    <mergeCell ref="I36:N36"/>
    <mergeCell ref="D6:F6"/>
    <mergeCell ref="A2:H2"/>
    <mergeCell ref="I2:N2"/>
    <mergeCell ref="B5:F5"/>
    <mergeCell ref="G5:H5"/>
    <mergeCell ref="I5:J5"/>
    <mergeCell ref="K5:N5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Normal="100" zoomScaleSheetLayoutView="100" workbookViewId="0">
      <selection activeCell="D19" sqref="D19"/>
    </sheetView>
  </sheetViews>
  <sheetFormatPr defaultRowHeight="12"/>
  <cols>
    <col min="1" max="1" width="12.7109375" style="5" customWidth="1"/>
    <col min="2" max="10" width="15.7109375" style="5" customWidth="1"/>
    <col min="11" max="14" width="8.7109375" style="5" customWidth="1"/>
    <col min="15" max="15" width="15.7109375" style="5" customWidth="1"/>
    <col min="16" max="16384" width="9.140625" style="5"/>
  </cols>
  <sheetData>
    <row r="1" spans="1:15" ht="24.95" customHeight="1">
      <c r="A1" s="685" t="s">
        <v>211</v>
      </c>
      <c r="B1" s="685"/>
    </row>
    <row r="2" spans="1:15" s="109" customFormat="1" ht="24.95" customHeight="1">
      <c r="A2" s="689" t="s">
        <v>540</v>
      </c>
      <c r="B2" s="689"/>
      <c r="C2" s="689"/>
      <c r="D2" s="689"/>
      <c r="E2" s="689"/>
      <c r="F2" s="689"/>
      <c r="G2" s="689"/>
      <c r="H2" s="690" t="s">
        <v>541</v>
      </c>
      <c r="I2" s="690"/>
      <c r="J2" s="690"/>
      <c r="K2" s="690"/>
      <c r="L2" s="690"/>
      <c r="M2" s="690"/>
      <c r="N2" s="690"/>
      <c r="O2" s="690"/>
    </row>
    <row r="3" spans="1:15" ht="23.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 s="292" customFormat="1" ht="15" customHeight="1" thickBot="1">
      <c r="A4" s="464" t="s">
        <v>520</v>
      </c>
      <c r="B4" s="151"/>
      <c r="C4" s="151"/>
      <c r="D4" s="151"/>
      <c r="E4" s="151"/>
      <c r="F4" s="151"/>
      <c r="G4" s="151"/>
      <c r="H4" s="151"/>
      <c r="I4" s="151"/>
      <c r="J4" s="151"/>
      <c r="K4" s="265"/>
      <c r="L4" s="265"/>
      <c r="M4" s="265"/>
      <c r="N4" s="298"/>
      <c r="O4" s="151" t="s">
        <v>521</v>
      </c>
    </row>
    <row r="5" spans="1:15" s="646" customFormat="1" ht="23.1" customHeight="1">
      <c r="A5" s="224" t="s">
        <v>170</v>
      </c>
      <c r="B5" s="437" t="s">
        <v>522</v>
      </c>
      <c r="C5" s="650"/>
      <c r="D5" s="650"/>
      <c r="E5" s="650"/>
      <c r="F5" s="507" t="s">
        <v>523</v>
      </c>
      <c r="G5" s="220" t="s">
        <v>524</v>
      </c>
      <c r="H5" s="224" t="s">
        <v>525</v>
      </c>
      <c r="I5" s="507" t="s">
        <v>526</v>
      </c>
      <c r="J5" s="507" t="s">
        <v>527</v>
      </c>
      <c r="K5" s="697" t="s">
        <v>528</v>
      </c>
      <c r="L5" s="698"/>
      <c r="M5" s="697" t="s">
        <v>529</v>
      </c>
      <c r="N5" s="698"/>
      <c r="O5" s="219" t="s">
        <v>530</v>
      </c>
    </row>
    <row r="6" spans="1:15" s="646" customFormat="1" ht="23.1" customHeight="1">
      <c r="A6" s="401"/>
      <c r="B6" s="647" t="s">
        <v>531</v>
      </c>
      <c r="C6" s="648"/>
      <c r="D6" s="649" t="s">
        <v>532</v>
      </c>
      <c r="E6" s="648"/>
      <c r="F6" s="144"/>
      <c r="G6" s="226"/>
      <c r="H6" s="401"/>
      <c r="I6" s="144"/>
      <c r="J6" s="144"/>
      <c r="K6" s="699"/>
      <c r="L6" s="752"/>
      <c r="M6" s="699"/>
      <c r="N6" s="752"/>
      <c r="O6" s="225"/>
    </row>
    <row r="7" spans="1:15" s="646" customFormat="1" ht="23.1" customHeight="1">
      <c r="A7" s="401"/>
      <c r="B7" s="226" t="s">
        <v>119</v>
      </c>
      <c r="C7" s="170" t="s">
        <v>120</v>
      </c>
      <c r="D7" s="170" t="s">
        <v>119</v>
      </c>
      <c r="E7" s="226" t="s">
        <v>120</v>
      </c>
      <c r="F7" s="144" t="s">
        <v>121</v>
      </c>
      <c r="G7" s="226" t="s">
        <v>533</v>
      </c>
      <c r="H7" s="401" t="s">
        <v>534</v>
      </c>
      <c r="I7" s="144" t="s">
        <v>535</v>
      </c>
      <c r="J7" s="144" t="s">
        <v>536</v>
      </c>
      <c r="K7" s="699" t="s">
        <v>537</v>
      </c>
      <c r="L7" s="752"/>
      <c r="M7" s="699" t="s">
        <v>538</v>
      </c>
      <c r="N7" s="752"/>
      <c r="O7" s="225" t="s">
        <v>183</v>
      </c>
    </row>
    <row r="8" spans="1:15" s="646" customFormat="1" ht="23.1" customHeight="1">
      <c r="A8" s="223"/>
      <c r="B8" s="221" t="s">
        <v>182</v>
      </c>
      <c r="C8" s="146" t="s">
        <v>122</v>
      </c>
      <c r="D8" s="221" t="s">
        <v>182</v>
      </c>
      <c r="E8" s="222" t="s">
        <v>122</v>
      </c>
      <c r="F8" s="146" t="s">
        <v>123</v>
      </c>
      <c r="G8" s="222" t="s">
        <v>184</v>
      </c>
      <c r="H8" s="223" t="s">
        <v>185</v>
      </c>
      <c r="I8" s="146" t="s">
        <v>186</v>
      </c>
      <c r="J8" s="146" t="s">
        <v>187</v>
      </c>
      <c r="K8" s="751" t="s">
        <v>188</v>
      </c>
      <c r="L8" s="696"/>
      <c r="M8" s="751" t="s">
        <v>183</v>
      </c>
      <c r="N8" s="696"/>
      <c r="O8" s="295" t="s">
        <v>124</v>
      </c>
    </row>
    <row r="9" spans="1:15" s="3" customFormat="1" ht="24.95" customHeight="1">
      <c r="A9" s="651">
        <v>2016</v>
      </c>
      <c r="B9" s="652">
        <v>75</v>
      </c>
      <c r="C9" s="652">
        <v>53</v>
      </c>
      <c r="D9" s="682">
        <v>0</v>
      </c>
      <c r="E9" s="682">
        <v>0</v>
      </c>
      <c r="F9" s="652">
        <v>67</v>
      </c>
      <c r="G9" s="683">
        <v>8</v>
      </c>
      <c r="H9" s="683">
        <v>0</v>
      </c>
      <c r="I9" s="683">
        <v>0</v>
      </c>
      <c r="J9" s="683">
        <v>0</v>
      </c>
      <c r="K9" s="793">
        <v>0</v>
      </c>
      <c r="L9" s="793"/>
      <c r="M9" s="793">
        <v>0</v>
      </c>
      <c r="N9" s="793"/>
      <c r="O9" s="683">
        <v>0</v>
      </c>
    </row>
    <row r="10" spans="1:15" s="3" customFormat="1" ht="24.95" customHeight="1">
      <c r="A10" s="651">
        <v>2017</v>
      </c>
      <c r="B10" s="652">
        <v>69</v>
      </c>
      <c r="C10" s="652">
        <v>50</v>
      </c>
      <c r="D10" s="682" t="s">
        <v>31</v>
      </c>
      <c r="E10" s="682" t="s">
        <v>31</v>
      </c>
      <c r="F10" s="652">
        <v>59</v>
      </c>
      <c r="G10" s="683">
        <v>10</v>
      </c>
      <c r="H10" s="682" t="s">
        <v>31</v>
      </c>
      <c r="I10" s="682" t="s">
        <v>31</v>
      </c>
      <c r="J10" s="682" t="s">
        <v>31</v>
      </c>
      <c r="K10" s="792" t="s">
        <v>31</v>
      </c>
      <c r="L10" s="792"/>
      <c r="M10" s="792" t="s">
        <v>31</v>
      </c>
      <c r="N10" s="792"/>
      <c r="O10" s="682" t="s">
        <v>31</v>
      </c>
    </row>
    <row r="11" spans="1:15" s="3" customFormat="1" ht="24.95" customHeight="1">
      <c r="A11" s="651">
        <v>2018</v>
      </c>
      <c r="B11" s="652">
        <v>58</v>
      </c>
      <c r="C11" s="652">
        <v>43</v>
      </c>
      <c r="D11" s="682">
        <v>0</v>
      </c>
      <c r="E11" s="682">
        <v>0</v>
      </c>
      <c r="F11" s="652">
        <v>49</v>
      </c>
      <c r="G11" s="683">
        <v>9</v>
      </c>
      <c r="H11" s="682">
        <v>0</v>
      </c>
      <c r="I11" s="682">
        <v>0</v>
      </c>
      <c r="J11" s="682">
        <v>0</v>
      </c>
      <c r="K11" s="792">
        <v>0</v>
      </c>
      <c r="L11" s="792"/>
      <c r="M11" s="792">
        <v>0</v>
      </c>
      <c r="N11" s="792"/>
      <c r="O11" s="682">
        <v>0</v>
      </c>
    </row>
    <row r="12" spans="1:15" s="2" customFormat="1" ht="24.95" customHeight="1">
      <c r="A12" s="651">
        <v>2019</v>
      </c>
      <c r="B12" s="653">
        <v>59</v>
      </c>
      <c r="C12" s="652">
        <v>42</v>
      </c>
      <c r="D12" s="682">
        <v>0</v>
      </c>
      <c r="E12" s="682">
        <v>0</v>
      </c>
      <c r="F12" s="652">
        <v>51</v>
      </c>
      <c r="G12" s="683">
        <v>8</v>
      </c>
      <c r="H12" s="682">
        <v>0</v>
      </c>
      <c r="I12" s="682">
        <v>0</v>
      </c>
      <c r="J12" s="682">
        <v>0</v>
      </c>
      <c r="K12" s="792">
        <v>0</v>
      </c>
      <c r="L12" s="792"/>
      <c r="M12" s="792">
        <v>0</v>
      </c>
      <c r="N12" s="792"/>
      <c r="O12" s="682">
        <v>0</v>
      </c>
    </row>
    <row r="13" spans="1:15" s="2" customFormat="1" ht="24.95" customHeight="1">
      <c r="A13" s="651">
        <v>2020</v>
      </c>
      <c r="B13" s="652">
        <v>56</v>
      </c>
      <c r="C13" s="652">
        <v>39</v>
      </c>
      <c r="D13" s="682">
        <v>0</v>
      </c>
      <c r="E13" s="682">
        <v>0</v>
      </c>
      <c r="F13" s="652">
        <v>50</v>
      </c>
      <c r="G13" s="683">
        <v>6</v>
      </c>
      <c r="H13" s="682">
        <v>0</v>
      </c>
      <c r="I13" s="682">
        <v>0</v>
      </c>
      <c r="J13" s="682">
        <v>0</v>
      </c>
      <c r="K13" s="792">
        <v>0</v>
      </c>
      <c r="L13" s="792"/>
      <c r="M13" s="792">
        <v>0</v>
      </c>
      <c r="N13" s="792"/>
      <c r="O13" s="682">
        <v>0</v>
      </c>
    </row>
    <row r="14" spans="1:15" s="2" customFormat="1" ht="35.1" customHeight="1">
      <c r="A14" s="309">
        <v>2021</v>
      </c>
      <c r="B14" s="654">
        <v>54</v>
      </c>
      <c r="C14" s="654">
        <v>37</v>
      </c>
      <c r="D14" s="324">
        <v>0</v>
      </c>
      <c r="E14" s="324">
        <v>0</v>
      </c>
      <c r="F14" s="654">
        <v>48</v>
      </c>
      <c r="G14" s="655">
        <v>6</v>
      </c>
      <c r="H14" s="324">
        <v>0</v>
      </c>
      <c r="I14" s="324">
        <v>0</v>
      </c>
      <c r="J14" s="324">
        <v>0</v>
      </c>
      <c r="K14" s="794">
        <v>0</v>
      </c>
      <c r="L14" s="794"/>
      <c r="M14" s="794">
        <v>0</v>
      </c>
      <c r="N14" s="794"/>
      <c r="O14" s="324">
        <v>0</v>
      </c>
    </row>
    <row r="15" spans="1:15" s="292" customFormat="1" ht="13.5" customHeight="1">
      <c r="A15" s="464" t="s">
        <v>539</v>
      </c>
      <c r="B15" s="151"/>
      <c r="C15" s="151"/>
      <c r="D15" s="151"/>
      <c r="E15" s="151"/>
      <c r="F15" s="151"/>
      <c r="G15" s="151"/>
      <c r="H15" s="754" t="s">
        <v>512</v>
      </c>
      <c r="I15" s="754"/>
      <c r="J15" s="754"/>
      <c r="K15" s="754"/>
      <c r="L15" s="754"/>
      <c r="M15" s="754"/>
      <c r="N15" s="754"/>
      <c r="O15" s="754"/>
    </row>
    <row r="16" spans="1:15">
      <c r="A16" s="9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5" s="35" customFormat="1">
      <c r="A17" s="124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</row>
    <row r="18" spans="1:15" s="35" customForma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1:15" s="105" customFormat="1">
      <c r="A19" s="75"/>
      <c r="B19" s="123"/>
      <c r="C19" s="123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s="105" customFormat="1">
      <c r="A20" s="75"/>
      <c r="B20" s="123"/>
      <c r="C20" s="123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s="105" customFormat="1">
      <c r="A21" s="75"/>
      <c r="B21" s="123"/>
      <c r="C21" s="123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s="35" customFormat="1">
      <c r="A22" s="75"/>
      <c r="B22" s="123"/>
      <c r="C22" s="123"/>
      <c r="D22" s="123"/>
      <c r="E22" s="123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s="35" customFormat="1">
      <c r="A23" s="75"/>
      <c r="B23" s="123"/>
      <c r="C23" s="123"/>
      <c r="D23" s="123"/>
      <c r="E23" s="123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s="35" customFormat="1">
      <c r="A24" s="75"/>
      <c r="B24" s="123"/>
      <c r="C24" s="123"/>
      <c r="D24" s="123"/>
      <c r="E24" s="123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2" customHeight="1">
      <c r="A25" s="78"/>
      <c r="B25" s="21"/>
      <c r="C25" s="21"/>
      <c r="D25" s="21"/>
      <c r="E25" s="21"/>
      <c r="F25" s="21"/>
      <c r="G25" s="21"/>
      <c r="H25" s="21"/>
      <c r="I25" s="21"/>
      <c r="J25" s="6"/>
      <c r="K25" s="6"/>
      <c r="L25" s="21"/>
      <c r="M25" s="21"/>
      <c r="N25" s="21"/>
      <c r="O25" s="21"/>
    </row>
    <row r="26" spans="1:15" s="15" customFormat="1" ht="11.25"/>
    <row r="27" spans="1:15" s="15" customFormat="1" ht="11.25"/>
    <row r="28" spans="1:15" s="15" customFormat="1" ht="11.25"/>
    <row r="29" spans="1:15" s="15" customFormat="1" ht="11.25"/>
    <row r="30" spans="1:15" s="15" customFormat="1" ht="11.25"/>
    <row r="31" spans="1:15" s="15" customFormat="1" ht="11.25"/>
    <row r="32" spans="1:15" s="15" customFormat="1" ht="11.25"/>
    <row r="33" s="15" customFormat="1" ht="11.25"/>
    <row r="34" s="15" customFormat="1" ht="11.25"/>
    <row r="35" s="15" customFormat="1" ht="11.25"/>
    <row r="36" s="15" customFormat="1" ht="11.25"/>
  </sheetData>
  <mergeCells count="24">
    <mergeCell ref="M14:N14"/>
    <mergeCell ref="K14:L14"/>
    <mergeCell ref="A1:B1"/>
    <mergeCell ref="H15:O15"/>
    <mergeCell ref="A2:G2"/>
    <mergeCell ref="H2:O2"/>
    <mergeCell ref="K5:L5"/>
    <mergeCell ref="M5:N5"/>
    <mergeCell ref="K6:L6"/>
    <mergeCell ref="M6:N6"/>
    <mergeCell ref="K7:L7"/>
    <mergeCell ref="M7:N7"/>
    <mergeCell ref="K8:L8"/>
    <mergeCell ref="M8:N8"/>
    <mergeCell ref="K12:L12"/>
    <mergeCell ref="M12:N12"/>
    <mergeCell ref="K13:L13"/>
    <mergeCell ref="M13:N13"/>
    <mergeCell ref="K9:L9"/>
    <mergeCell ref="M9:N9"/>
    <mergeCell ref="K11:L11"/>
    <mergeCell ref="M11:N11"/>
    <mergeCell ref="K10:L10"/>
    <mergeCell ref="M10:N10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view="pageBreakPreview" topLeftCell="B1" zoomScaleNormal="100" zoomScaleSheetLayoutView="100" workbookViewId="0">
      <selection activeCell="K10" sqref="K10"/>
    </sheetView>
  </sheetViews>
  <sheetFormatPr defaultRowHeight="13.5"/>
  <cols>
    <col min="1" max="13" width="10.7109375" style="89" customWidth="1"/>
    <col min="14" max="21" width="15.28515625" style="89" customWidth="1"/>
    <col min="22" max="22" width="15.28515625" style="659" customWidth="1"/>
    <col min="23" max="248" width="9.140625" style="89"/>
    <col min="249" max="249" width="11.28515625" style="89" customWidth="1"/>
    <col min="250" max="278" width="4.7109375" style="89" customWidth="1"/>
    <col min="279" max="504" width="9.140625" style="89"/>
    <col min="505" max="505" width="11.28515625" style="89" customWidth="1"/>
    <col min="506" max="534" width="4.7109375" style="89" customWidth="1"/>
    <col min="535" max="760" width="9.140625" style="89"/>
    <col min="761" max="761" width="11.28515625" style="89" customWidth="1"/>
    <col min="762" max="790" width="4.7109375" style="89" customWidth="1"/>
    <col min="791" max="1016" width="9.140625" style="89"/>
    <col min="1017" max="1017" width="11.28515625" style="89" customWidth="1"/>
    <col min="1018" max="1046" width="4.7109375" style="89" customWidth="1"/>
    <col min="1047" max="1272" width="9.140625" style="89"/>
    <col min="1273" max="1273" width="11.28515625" style="89" customWidth="1"/>
    <col min="1274" max="1302" width="4.7109375" style="89" customWidth="1"/>
    <col min="1303" max="1528" width="9.140625" style="89"/>
    <col min="1529" max="1529" width="11.28515625" style="89" customWidth="1"/>
    <col min="1530" max="1558" width="4.7109375" style="89" customWidth="1"/>
    <col min="1559" max="1784" width="9.140625" style="89"/>
    <col min="1785" max="1785" width="11.28515625" style="89" customWidth="1"/>
    <col min="1786" max="1814" width="4.7109375" style="89" customWidth="1"/>
    <col min="1815" max="2040" width="9.140625" style="89"/>
    <col min="2041" max="2041" width="11.28515625" style="89" customWidth="1"/>
    <col min="2042" max="2070" width="4.7109375" style="89" customWidth="1"/>
    <col min="2071" max="2296" width="9.140625" style="89"/>
    <col min="2297" max="2297" width="11.28515625" style="89" customWidth="1"/>
    <col min="2298" max="2326" width="4.7109375" style="89" customWidth="1"/>
    <col min="2327" max="2552" width="9.140625" style="89"/>
    <col min="2553" max="2553" width="11.28515625" style="89" customWidth="1"/>
    <col min="2554" max="2582" width="4.7109375" style="89" customWidth="1"/>
    <col min="2583" max="2808" width="9.140625" style="89"/>
    <col min="2809" max="2809" width="11.28515625" style="89" customWidth="1"/>
    <col min="2810" max="2838" width="4.7109375" style="89" customWidth="1"/>
    <col min="2839" max="3064" width="9.140625" style="89"/>
    <col min="3065" max="3065" width="11.28515625" style="89" customWidth="1"/>
    <col min="3066" max="3094" width="4.7109375" style="89" customWidth="1"/>
    <col min="3095" max="3320" width="9.140625" style="89"/>
    <col min="3321" max="3321" width="11.28515625" style="89" customWidth="1"/>
    <col min="3322" max="3350" width="4.7109375" style="89" customWidth="1"/>
    <col min="3351" max="3576" width="9.140625" style="89"/>
    <col min="3577" max="3577" width="11.28515625" style="89" customWidth="1"/>
    <col min="3578" max="3606" width="4.7109375" style="89" customWidth="1"/>
    <col min="3607" max="3832" width="9.140625" style="89"/>
    <col min="3833" max="3833" width="11.28515625" style="89" customWidth="1"/>
    <col min="3834" max="3862" width="4.7109375" style="89" customWidth="1"/>
    <col min="3863" max="4088" width="9.140625" style="89"/>
    <col min="4089" max="4089" width="11.28515625" style="89" customWidth="1"/>
    <col min="4090" max="4118" width="4.7109375" style="89" customWidth="1"/>
    <col min="4119" max="4344" width="9.140625" style="89"/>
    <col min="4345" max="4345" width="11.28515625" style="89" customWidth="1"/>
    <col min="4346" max="4374" width="4.7109375" style="89" customWidth="1"/>
    <col min="4375" max="4600" width="9.140625" style="89"/>
    <col min="4601" max="4601" width="11.28515625" style="89" customWidth="1"/>
    <col min="4602" max="4630" width="4.7109375" style="89" customWidth="1"/>
    <col min="4631" max="4856" width="9.140625" style="89"/>
    <col min="4857" max="4857" width="11.28515625" style="89" customWidth="1"/>
    <col min="4858" max="4886" width="4.7109375" style="89" customWidth="1"/>
    <col min="4887" max="5112" width="9.140625" style="89"/>
    <col min="5113" max="5113" width="11.28515625" style="89" customWidth="1"/>
    <col min="5114" max="5142" width="4.7109375" style="89" customWidth="1"/>
    <col min="5143" max="5368" width="9.140625" style="89"/>
    <col min="5369" max="5369" width="11.28515625" style="89" customWidth="1"/>
    <col min="5370" max="5398" width="4.7109375" style="89" customWidth="1"/>
    <col min="5399" max="5624" width="9.140625" style="89"/>
    <col min="5625" max="5625" width="11.28515625" style="89" customWidth="1"/>
    <col min="5626" max="5654" width="4.7109375" style="89" customWidth="1"/>
    <col min="5655" max="5880" width="9.140625" style="89"/>
    <col min="5881" max="5881" width="11.28515625" style="89" customWidth="1"/>
    <col min="5882" max="5910" width="4.7109375" style="89" customWidth="1"/>
    <col min="5911" max="6136" width="9.140625" style="89"/>
    <col min="6137" max="6137" width="11.28515625" style="89" customWidth="1"/>
    <col min="6138" max="6166" width="4.7109375" style="89" customWidth="1"/>
    <col min="6167" max="6392" width="9.140625" style="89"/>
    <col min="6393" max="6393" width="11.28515625" style="89" customWidth="1"/>
    <col min="6394" max="6422" width="4.7109375" style="89" customWidth="1"/>
    <col min="6423" max="6648" width="9.140625" style="89"/>
    <col min="6649" max="6649" width="11.28515625" style="89" customWidth="1"/>
    <col min="6650" max="6678" width="4.7109375" style="89" customWidth="1"/>
    <col min="6679" max="6904" width="9.140625" style="89"/>
    <col min="6905" max="6905" width="11.28515625" style="89" customWidth="1"/>
    <col min="6906" max="6934" width="4.7109375" style="89" customWidth="1"/>
    <col min="6935" max="7160" width="9.140625" style="89"/>
    <col min="7161" max="7161" width="11.28515625" style="89" customWidth="1"/>
    <col min="7162" max="7190" width="4.7109375" style="89" customWidth="1"/>
    <col min="7191" max="7416" width="9.140625" style="89"/>
    <col min="7417" max="7417" width="11.28515625" style="89" customWidth="1"/>
    <col min="7418" max="7446" width="4.7109375" style="89" customWidth="1"/>
    <col min="7447" max="7672" width="9.140625" style="89"/>
    <col min="7673" max="7673" width="11.28515625" style="89" customWidth="1"/>
    <col min="7674" max="7702" width="4.7109375" style="89" customWidth="1"/>
    <col min="7703" max="7928" width="9.140625" style="89"/>
    <col min="7929" max="7929" width="11.28515625" style="89" customWidth="1"/>
    <col min="7930" max="7958" width="4.7109375" style="89" customWidth="1"/>
    <col min="7959" max="8184" width="9.140625" style="89"/>
    <col min="8185" max="8185" width="11.28515625" style="89" customWidth="1"/>
    <col min="8186" max="8214" width="4.7109375" style="89" customWidth="1"/>
    <col min="8215" max="8440" width="9.140625" style="89"/>
    <col min="8441" max="8441" width="11.28515625" style="89" customWidth="1"/>
    <col min="8442" max="8470" width="4.7109375" style="89" customWidth="1"/>
    <col min="8471" max="8696" width="9.140625" style="89"/>
    <col min="8697" max="8697" width="11.28515625" style="89" customWidth="1"/>
    <col min="8698" max="8726" width="4.7109375" style="89" customWidth="1"/>
    <col min="8727" max="8952" width="9.140625" style="89"/>
    <col min="8953" max="8953" width="11.28515625" style="89" customWidth="1"/>
    <col min="8954" max="8982" width="4.7109375" style="89" customWidth="1"/>
    <col min="8983" max="9208" width="9.140625" style="89"/>
    <col min="9209" max="9209" width="11.28515625" style="89" customWidth="1"/>
    <col min="9210" max="9238" width="4.7109375" style="89" customWidth="1"/>
    <col min="9239" max="9464" width="9.140625" style="89"/>
    <col min="9465" max="9465" width="11.28515625" style="89" customWidth="1"/>
    <col min="9466" max="9494" width="4.7109375" style="89" customWidth="1"/>
    <col min="9495" max="9720" width="9.140625" style="89"/>
    <col min="9721" max="9721" width="11.28515625" style="89" customWidth="1"/>
    <col min="9722" max="9750" width="4.7109375" style="89" customWidth="1"/>
    <col min="9751" max="9976" width="9.140625" style="89"/>
    <col min="9977" max="9977" width="11.28515625" style="89" customWidth="1"/>
    <col min="9978" max="10006" width="4.7109375" style="89" customWidth="1"/>
    <col min="10007" max="10232" width="9.140625" style="89"/>
    <col min="10233" max="10233" width="11.28515625" style="89" customWidth="1"/>
    <col min="10234" max="10262" width="4.7109375" style="89" customWidth="1"/>
    <col min="10263" max="10488" width="9.140625" style="89"/>
    <col min="10489" max="10489" width="11.28515625" style="89" customWidth="1"/>
    <col min="10490" max="10518" width="4.7109375" style="89" customWidth="1"/>
    <col min="10519" max="10744" width="9.140625" style="89"/>
    <col min="10745" max="10745" width="11.28515625" style="89" customWidth="1"/>
    <col min="10746" max="10774" width="4.7109375" style="89" customWidth="1"/>
    <col min="10775" max="11000" width="9.140625" style="89"/>
    <col min="11001" max="11001" width="11.28515625" style="89" customWidth="1"/>
    <col min="11002" max="11030" width="4.7109375" style="89" customWidth="1"/>
    <col min="11031" max="11256" width="9.140625" style="89"/>
    <col min="11257" max="11257" width="11.28515625" style="89" customWidth="1"/>
    <col min="11258" max="11286" width="4.7109375" style="89" customWidth="1"/>
    <col min="11287" max="11512" width="9.140625" style="89"/>
    <col min="11513" max="11513" width="11.28515625" style="89" customWidth="1"/>
    <col min="11514" max="11542" width="4.7109375" style="89" customWidth="1"/>
    <col min="11543" max="11768" width="9.140625" style="89"/>
    <col min="11769" max="11769" width="11.28515625" style="89" customWidth="1"/>
    <col min="11770" max="11798" width="4.7109375" style="89" customWidth="1"/>
    <col min="11799" max="12024" width="9.140625" style="89"/>
    <col min="12025" max="12025" width="11.28515625" style="89" customWidth="1"/>
    <col min="12026" max="12054" width="4.7109375" style="89" customWidth="1"/>
    <col min="12055" max="12280" width="9.140625" style="89"/>
    <col min="12281" max="12281" width="11.28515625" style="89" customWidth="1"/>
    <col min="12282" max="12310" width="4.7109375" style="89" customWidth="1"/>
    <col min="12311" max="12536" width="9.140625" style="89"/>
    <col min="12537" max="12537" width="11.28515625" style="89" customWidth="1"/>
    <col min="12538" max="12566" width="4.7109375" style="89" customWidth="1"/>
    <col min="12567" max="12792" width="9.140625" style="89"/>
    <col min="12793" max="12793" width="11.28515625" style="89" customWidth="1"/>
    <col min="12794" max="12822" width="4.7109375" style="89" customWidth="1"/>
    <col min="12823" max="13048" width="9.140625" style="89"/>
    <col min="13049" max="13049" width="11.28515625" style="89" customWidth="1"/>
    <col min="13050" max="13078" width="4.7109375" style="89" customWidth="1"/>
    <col min="13079" max="13304" width="9.140625" style="89"/>
    <col min="13305" max="13305" width="11.28515625" style="89" customWidth="1"/>
    <col min="13306" max="13334" width="4.7109375" style="89" customWidth="1"/>
    <col min="13335" max="13560" width="9.140625" style="89"/>
    <col min="13561" max="13561" width="11.28515625" style="89" customWidth="1"/>
    <col min="13562" max="13590" width="4.7109375" style="89" customWidth="1"/>
    <col min="13591" max="13816" width="9.140625" style="89"/>
    <col min="13817" max="13817" width="11.28515625" style="89" customWidth="1"/>
    <col min="13818" max="13846" width="4.7109375" style="89" customWidth="1"/>
    <col min="13847" max="14072" width="9.140625" style="89"/>
    <col min="14073" max="14073" width="11.28515625" style="89" customWidth="1"/>
    <col min="14074" max="14102" width="4.7109375" style="89" customWidth="1"/>
    <col min="14103" max="14328" width="9.140625" style="89"/>
    <col min="14329" max="14329" width="11.28515625" style="89" customWidth="1"/>
    <col min="14330" max="14358" width="4.7109375" style="89" customWidth="1"/>
    <col min="14359" max="14584" width="9.140625" style="89"/>
    <col min="14585" max="14585" width="11.28515625" style="89" customWidth="1"/>
    <col min="14586" max="14614" width="4.7109375" style="89" customWidth="1"/>
    <col min="14615" max="14840" width="9.140625" style="89"/>
    <col min="14841" max="14841" width="11.28515625" style="89" customWidth="1"/>
    <col min="14842" max="14870" width="4.7109375" style="89" customWidth="1"/>
    <col min="14871" max="15096" width="9.140625" style="89"/>
    <col min="15097" max="15097" width="11.28515625" style="89" customWidth="1"/>
    <col min="15098" max="15126" width="4.7109375" style="89" customWidth="1"/>
    <col min="15127" max="15352" width="9.140625" style="89"/>
    <col min="15353" max="15353" width="11.28515625" style="89" customWidth="1"/>
    <col min="15354" max="15382" width="4.7109375" style="89" customWidth="1"/>
    <col min="15383" max="15608" width="9.140625" style="89"/>
    <col min="15609" max="15609" width="11.28515625" style="89" customWidth="1"/>
    <col min="15610" max="15638" width="4.7109375" style="89" customWidth="1"/>
    <col min="15639" max="15864" width="9.140625" style="89"/>
    <col min="15865" max="15865" width="11.28515625" style="89" customWidth="1"/>
    <col min="15866" max="15894" width="4.7109375" style="89" customWidth="1"/>
    <col min="15895" max="16120" width="9.140625" style="89"/>
    <col min="16121" max="16121" width="11.28515625" style="89" customWidth="1"/>
    <col min="16122" max="16150" width="4.7109375" style="89" customWidth="1"/>
    <col min="16151" max="16384" width="9.140625" style="89"/>
  </cols>
  <sheetData>
    <row r="1" spans="1:22" ht="24.95" customHeight="1">
      <c r="A1" s="685" t="s">
        <v>211</v>
      </c>
      <c r="B1" s="685"/>
    </row>
    <row r="2" spans="1:22" s="112" customFormat="1" ht="24.95" customHeight="1">
      <c r="A2" s="707" t="s">
        <v>202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6" t="s">
        <v>550</v>
      </c>
      <c r="O2" s="706"/>
      <c r="P2" s="706"/>
      <c r="Q2" s="706"/>
      <c r="R2" s="706"/>
      <c r="S2" s="706"/>
      <c r="T2" s="706"/>
      <c r="U2" s="706"/>
      <c r="V2" s="706"/>
    </row>
    <row r="3" spans="1:22" ht="23.1" customHeight="1"/>
    <row r="4" spans="1:22" s="656" customFormat="1" ht="15" customHeight="1" thickBot="1">
      <c r="A4" s="657" t="s">
        <v>546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8" t="s">
        <v>547</v>
      </c>
    </row>
    <row r="5" spans="1:22" ht="36" customHeight="1">
      <c r="A5" s="799" t="s">
        <v>171</v>
      </c>
      <c r="B5" s="802" t="s">
        <v>145</v>
      </c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4" t="s">
        <v>146</v>
      </c>
      <c r="O5" s="805"/>
      <c r="P5" s="805"/>
      <c r="Q5" s="805"/>
      <c r="R5" s="805"/>
      <c r="S5" s="805"/>
      <c r="T5" s="805"/>
      <c r="U5" s="805"/>
      <c r="V5" s="802"/>
    </row>
    <row r="6" spans="1:22" s="90" customFormat="1" ht="18" customHeight="1">
      <c r="A6" s="800"/>
      <c r="B6" s="796" t="s">
        <v>138</v>
      </c>
      <c r="C6" s="797"/>
      <c r="D6" s="797"/>
      <c r="E6" s="798"/>
      <c r="F6" s="797" t="s">
        <v>140</v>
      </c>
      <c r="G6" s="797"/>
      <c r="H6" s="797"/>
      <c r="I6" s="798"/>
      <c r="J6" s="797" t="s">
        <v>173</v>
      </c>
      <c r="K6" s="797"/>
      <c r="L6" s="797"/>
      <c r="M6" s="797"/>
      <c r="N6" s="797" t="s">
        <v>125</v>
      </c>
      <c r="O6" s="797"/>
      <c r="P6" s="798"/>
      <c r="Q6" s="797" t="s">
        <v>142</v>
      </c>
      <c r="R6" s="797"/>
      <c r="S6" s="798"/>
      <c r="T6" s="797" t="s">
        <v>144</v>
      </c>
      <c r="U6" s="797"/>
      <c r="V6" s="797"/>
    </row>
    <row r="7" spans="1:22" s="90" customFormat="1" ht="18" customHeight="1">
      <c r="A7" s="800"/>
      <c r="B7" s="806" t="s">
        <v>150</v>
      </c>
      <c r="C7" s="807"/>
      <c r="D7" s="807"/>
      <c r="E7" s="808"/>
      <c r="F7" s="807" t="s">
        <v>149</v>
      </c>
      <c r="G7" s="807"/>
      <c r="H7" s="807"/>
      <c r="I7" s="808"/>
      <c r="J7" s="807" t="s">
        <v>148</v>
      </c>
      <c r="K7" s="807"/>
      <c r="L7" s="807"/>
      <c r="M7" s="807"/>
      <c r="N7" s="807" t="s">
        <v>141</v>
      </c>
      <c r="O7" s="807"/>
      <c r="P7" s="808"/>
      <c r="Q7" s="807" t="s">
        <v>139</v>
      </c>
      <c r="R7" s="807"/>
      <c r="S7" s="808"/>
      <c r="T7" s="807" t="s">
        <v>143</v>
      </c>
      <c r="U7" s="807"/>
      <c r="V7" s="807"/>
    </row>
    <row r="8" spans="1:22" s="90" customFormat="1" ht="54" customHeight="1">
      <c r="A8" s="801"/>
      <c r="B8" s="662" t="s">
        <v>542</v>
      </c>
      <c r="C8" s="661" t="s">
        <v>543</v>
      </c>
      <c r="D8" s="662" t="s">
        <v>544</v>
      </c>
      <c r="E8" s="662" t="s">
        <v>545</v>
      </c>
      <c r="F8" s="660" t="s">
        <v>542</v>
      </c>
      <c r="G8" s="661" t="s">
        <v>543</v>
      </c>
      <c r="H8" s="662" t="s">
        <v>544</v>
      </c>
      <c r="I8" s="662" t="s">
        <v>545</v>
      </c>
      <c r="J8" s="660" t="s">
        <v>542</v>
      </c>
      <c r="K8" s="661" t="s">
        <v>543</v>
      </c>
      <c r="L8" s="662" t="s">
        <v>544</v>
      </c>
      <c r="M8" s="661" t="s">
        <v>545</v>
      </c>
      <c r="N8" s="660" t="s">
        <v>548</v>
      </c>
      <c r="O8" s="662" t="s">
        <v>549</v>
      </c>
      <c r="P8" s="662" t="s">
        <v>545</v>
      </c>
      <c r="Q8" s="660" t="s">
        <v>548</v>
      </c>
      <c r="R8" s="662" t="s">
        <v>549</v>
      </c>
      <c r="S8" s="662" t="s">
        <v>545</v>
      </c>
      <c r="T8" s="660" t="s">
        <v>548</v>
      </c>
      <c r="U8" s="662" t="s">
        <v>549</v>
      </c>
      <c r="V8" s="661" t="s">
        <v>545</v>
      </c>
    </row>
    <row r="9" spans="1:22" s="90" customFormat="1" ht="50.25" customHeight="1">
      <c r="A9" s="663">
        <v>2016</v>
      </c>
      <c r="B9" s="667">
        <f>F9+J9</f>
        <v>240</v>
      </c>
      <c r="C9" s="667">
        <f t="shared" ref="C9:E10" si="0">G9+K9</f>
        <v>854</v>
      </c>
      <c r="D9" s="667">
        <f t="shared" si="0"/>
        <v>953</v>
      </c>
      <c r="E9" s="667">
        <f t="shared" si="0"/>
        <v>8381</v>
      </c>
      <c r="F9" s="667">
        <v>15</v>
      </c>
      <c r="G9" s="667">
        <v>135</v>
      </c>
      <c r="H9" s="667">
        <v>174</v>
      </c>
      <c r="I9" s="667">
        <v>682</v>
      </c>
      <c r="J9" s="667">
        <v>225</v>
      </c>
      <c r="K9" s="667">
        <v>719</v>
      </c>
      <c r="L9" s="667">
        <v>779</v>
      </c>
      <c r="M9" s="667">
        <v>7699</v>
      </c>
      <c r="N9" s="667">
        <f>Q9+T9</f>
        <v>210</v>
      </c>
      <c r="O9" s="667">
        <f>R9+U9</f>
        <v>210</v>
      </c>
      <c r="P9" s="667">
        <f>S9+V9</f>
        <v>36642</v>
      </c>
      <c r="Q9" s="664">
        <v>0</v>
      </c>
      <c r="R9" s="664">
        <v>0</v>
      </c>
      <c r="S9" s="664">
        <v>0</v>
      </c>
      <c r="T9" s="667">
        <v>210</v>
      </c>
      <c r="U9" s="667">
        <v>210</v>
      </c>
      <c r="V9" s="667">
        <v>36642</v>
      </c>
    </row>
    <row r="10" spans="1:22" s="90" customFormat="1" ht="50.25" customHeight="1">
      <c r="A10" s="663">
        <v>2017</v>
      </c>
      <c r="B10" s="667">
        <f>F10+J10</f>
        <v>268</v>
      </c>
      <c r="C10" s="667">
        <f t="shared" si="0"/>
        <v>789</v>
      </c>
      <c r="D10" s="667">
        <f t="shared" si="0"/>
        <v>790</v>
      </c>
      <c r="E10" s="667">
        <f t="shared" si="0"/>
        <v>10462</v>
      </c>
      <c r="F10" s="667">
        <v>15</v>
      </c>
      <c r="G10" s="667">
        <v>98</v>
      </c>
      <c r="H10" s="667">
        <v>123</v>
      </c>
      <c r="I10" s="667">
        <v>71</v>
      </c>
      <c r="J10" s="667">
        <v>253</v>
      </c>
      <c r="K10" s="667">
        <v>691</v>
      </c>
      <c r="L10" s="667">
        <v>667</v>
      </c>
      <c r="M10" s="667">
        <v>10391</v>
      </c>
      <c r="N10" s="667">
        <f t="shared" ref="N10:P10" si="1">Q10+T10</f>
        <v>197</v>
      </c>
      <c r="O10" s="667">
        <f t="shared" si="1"/>
        <v>197</v>
      </c>
      <c r="P10" s="667">
        <f t="shared" si="1"/>
        <v>32975</v>
      </c>
      <c r="Q10" s="664">
        <v>0</v>
      </c>
      <c r="R10" s="664">
        <v>0</v>
      </c>
      <c r="S10" s="664">
        <v>0</v>
      </c>
      <c r="T10" s="667">
        <v>197</v>
      </c>
      <c r="U10" s="667">
        <v>197</v>
      </c>
      <c r="V10" s="667">
        <v>32975</v>
      </c>
    </row>
    <row r="11" spans="1:22" s="90" customFormat="1" ht="50.25" customHeight="1">
      <c r="A11" s="663">
        <v>2018</v>
      </c>
      <c r="B11" s="667">
        <v>259</v>
      </c>
      <c r="C11" s="667">
        <v>826</v>
      </c>
      <c r="D11" s="667">
        <v>891</v>
      </c>
      <c r="E11" s="667">
        <v>10351</v>
      </c>
      <c r="F11" s="667">
        <v>21</v>
      </c>
      <c r="G11" s="667">
        <v>171</v>
      </c>
      <c r="H11" s="667">
        <v>257</v>
      </c>
      <c r="I11" s="667">
        <v>1010</v>
      </c>
      <c r="J11" s="667">
        <v>238</v>
      </c>
      <c r="K11" s="667">
        <v>655</v>
      </c>
      <c r="L11" s="667">
        <v>634</v>
      </c>
      <c r="M11" s="667">
        <v>9341</v>
      </c>
      <c r="N11" s="667">
        <v>154</v>
      </c>
      <c r="O11" s="667">
        <v>154</v>
      </c>
      <c r="P11" s="667">
        <v>35955</v>
      </c>
      <c r="Q11" s="664" t="s">
        <v>31</v>
      </c>
      <c r="R11" s="664" t="s">
        <v>31</v>
      </c>
      <c r="S11" s="664" t="s">
        <v>31</v>
      </c>
      <c r="T11" s="667">
        <v>154</v>
      </c>
      <c r="U11" s="667">
        <v>154</v>
      </c>
      <c r="V11" s="667">
        <v>35955</v>
      </c>
    </row>
    <row r="12" spans="1:22" s="102" customFormat="1" ht="50.25" customHeight="1">
      <c r="A12" s="663">
        <v>2019</v>
      </c>
      <c r="B12" s="667">
        <f>SUM(F12,J12)</f>
        <v>275</v>
      </c>
      <c r="C12" s="667">
        <f>SUM(G12,K12)</f>
        <v>781</v>
      </c>
      <c r="D12" s="667">
        <f>SUM(H12,L12)</f>
        <v>897.69999999999993</v>
      </c>
      <c r="E12" s="667">
        <f>SUM(I12,M12)</f>
        <v>8877.2000000000007</v>
      </c>
      <c r="F12" s="667">
        <v>24</v>
      </c>
      <c r="G12" s="667">
        <v>195</v>
      </c>
      <c r="H12" s="667">
        <v>281.89999999999998</v>
      </c>
      <c r="I12" s="667">
        <v>1022</v>
      </c>
      <c r="J12" s="667">
        <v>251</v>
      </c>
      <c r="K12" s="667">
        <v>586</v>
      </c>
      <c r="L12" s="667">
        <v>615.79999999999995</v>
      </c>
      <c r="M12" s="667">
        <v>7855.2</v>
      </c>
      <c r="N12" s="667">
        <v>180</v>
      </c>
      <c r="O12" s="667">
        <v>180</v>
      </c>
      <c r="P12" s="667">
        <v>37532.400000000001</v>
      </c>
      <c r="Q12" s="664">
        <v>0</v>
      </c>
      <c r="R12" s="664">
        <v>0</v>
      </c>
      <c r="S12" s="664">
        <v>0</v>
      </c>
      <c r="T12" s="667">
        <v>180</v>
      </c>
      <c r="U12" s="667">
        <v>180</v>
      </c>
      <c r="V12" s="667">
        <v>37532.400000000001</v>
      </c>
    </row>
    <row r="13" spans="1:22" s="102" customFormat="1" ht="50.25" customHeight="1">
      <c r="A13" s="663">
        <v>2020</v>
      </c>
      <c r="B13" s="667">
        <v>288</v>
      </c>
      <c r="C13" s="667">
        <v>765</v>
      </c>
      <c r="D13" s="667">
        <v>885</v>
      </c>
      <c r="E13" s="667">
        <v>10840</v>
      </c>
      <c r="F13" s="667">
        <v>35</v>
      </c>
      <c r="G13" s="667">
        <v>270</v>
      </c>
      <c r="H13" s="667">
        <v>378</v>
      </c>
      <c r="I13" s="667">
        <v>1199</v>
      </c>
      <c r="J13" s="667">
        <v>253</v>
      </c>
      <c r="K13" s="667">
        <v>495</v>
      </c>
      <c r="L13" s="667">
        <v>507</v>
      </c>
      <c r="M13" s="667">
        <v>9641</v>
      </c>
      <c r="N13" s="667">
        <v>200</v>
      </c>
      <c r="O13" s="667">
        <v>200</v>
      </c>
      <c r="P13" s="667">
        <v>40563</v>
      </c>
      <c r="Q13" s="664">
        <v>0</v>
      </c>
      <c r="R13" s="664">
        <v>0</v>
      </c>
      <c r="S13" s="664">
        <v>0</v>
      </c>
      <c r="T13" s="667">
        <v>200</v>
      </c>
      <c r="U13" s="667">
        <v>200</v>
      </c>
      <c r="V13" s="667">
        <v>40563</v>
      </c>
    </row>
    <row r="14" spans="1:22" s="102" customFormat="1" ht="50.25" customHeight="1">
      <c r="A14" s="665">
        <v>2021</v>
      </c>
      <c r="B14" s="668">
        <v>244</v>
      </c>
      <c r="C14" s="668">
        <v>642</v>
      </c>
      <c r="D14" s="668">
        <v>769</v>
      </c>
      <c r="E14" s="668">
        <v>11924</v>
      </c>
      <c r="F14" s="668">
        <v>35</v>
      </c>
      <c r="G14" s="668">
        <v>351</v>
      </c>
      <c r="H14" s="668">
        <v>497</v>
      </c>
      <c r="I14" s="668">
        <v>1870</v>
      </c>
      <c r="J14" s="668">
        <v>209</v>
      </c>
      <c r="K14" s="668">
        <v>291</v>
      </c>
      <c r="L14" s="668">
        <v>272</v>
      </c>
      <c r="M14" s="668">
        <v>10054</v>
      </c>
      <c r="N14" s="668">
        <v>213</v>
      </c>
      <c r="O14" s="668">
        <v>213</v>
      </c>
      <c r="P14" s="668">
        <v>45117</v>
      </c>
      <c r="Q14" s="666">
        <v>0</v>
      </c>
      <c r="R14" s="666">
        <v>0</v>
      </c>
      <c r="S14" s="666">
        <v>0</v>
      </c>
      <c r="T14" s="668">
        <v>213</v>
      </c>
      <c r="U14" s="668">
        <v>213</v>
      </c>
      <c r="V14" s="668">
        <v>45117</v>
      </c>
    </row>
    <row r="15" spans="1:22" s="656" customFormat="1" ht="13.5" customHeight="1">
      <c r="A15" s="656" t="s">
        <v>551</v>
      </c>
      <c r="N15" s="795" t="s">
        <v>552</v>
      </c>
      <c r="O15" s="795"/>
      <c r="P15" s="795"/>
      <c r="Q15" s="795"/>
      <c r="R15" s="795"/>
      <c r="S15" s="795"/>
      <c r="T15" s="795"/>
      <c r="U15" s="795"/>
      <c r="V15" s="795"/>
    </row>
    <row r="16" spans="1:22">
      <c r="A16" s="91"/>
    </row>
    <row r="17" spans="1:17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</sheetData>
  <mergeCells count="19">
    <mergeCell ref="Q6:S6"/>
    <mergeCell ref="N7:P7"/>
    <mergeCell ref="N6:P6"/>
    <mergeCell ref="A1:B1"/>
    <mergeCell ref="N15:V15"/>
    <mergeCell ref="A2:M2"/>
    <mergeCell ref="N2:V2"/>
    <mergeCell ref="B6:E6"/>
    <mergeCell ref="A5:A8"/>
    <mergeCell ref="B5:M5"/>
    <mergeCell ref="N5:V5"/>
    <mergeCell ref="B7:E7"/>
    <mergeCell ref="F6:I6"/>
    <mergeCell ref="F7:I7"/>
    <mergeCell ref="J7:M7"/>
    <mergeCell ref="J6:M6"/>
    <mergeCell ref="T7:V7"/>
    <mergeCell ref="T6:V6"/>
    <mergeCell ref="Q7:S7"/>
  </mergeCells>
  <phoneticPr fontId="5" type="noConversion"/>
  <pageMargins left="0.39370078740157483" right="0.39370078740157483" top="0.55118110236220474" bottom="0.55118110236220474" header="0.51181102362204722" footer="0.51181102362204722"/>
  <pageSetup paperSize="9" scale="76" fitToHeight="0" orientation="portrait" r:id="rId1"/>
  <colBreaks count="1" manualBreakCount="1">
    <brk id="1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Normal="100" zoomScaleSheetLayoutView="100" workbookViewId="0">
      <selection activeCell="J22" sqref="J22"/>
    </sheetView>
  </sheetViews>
  <sheetFormatPr defaultRowHeight="12.75"/>
  <cols>
    <col min="1" max="1" width="10.7109375" style="8" customWidth="1"/>
    <col min="2" max="7" width="20.7109375" style="8" customWidth="1"/>
    <col min="8" max="14" width="16.28515625" style="8" customWidth="1"/>
    <col min="15" max="15" width="16.28515625" style="506" customWidth="1"/>
    <col min="16" max="16384" width="9.140625" style="8"/>
  </cols>
  <sheetData>
    <row r="1" spans="1:15" s="68" customFormat="1" ht="24.95" customHeight="1">
      <c r="A1" s="685" t="s">
        <v>211</v>
      </c>
      <c r="B1" s="685"/>
      <c r="C1" s="69"/>
      <c r="O1" s="503"/>
    </row>
    <row r="2" spans="1:15" s="107" customFormat="1" ht="24.95" customHeight="1">
      <c r="A2" s="811" t="s">
        <v>203</v>
      </c>
      <c r="B2" s="811"/>
      <c r="C2" s="811"/>
      <c r="D2" s="811"/>
      <c r="E2" s="811"/>
      <c r="F2" s="811"/>
      <c r="G2" s="811"/>
      <c r="H2" s="812" t="s">
        <v>447</v>
      </c>
      <c r="I2" s="812"/>
      <c r="J2" s="812"/>
      <c r="K2" s="812"/>
      <c r="L2" s="812"/>
      <c r="M2" s="812"/>
      <c r="N2" s="812"/>
      <c r="O2" s="812"/>
    </row>
    <row r="3" spans="1:15" s="72" customFormat="1" ht="23.1" customHeight="1">
      <c r="A3" s="70"/>
      <c r="B3" s="71"/>
      <c r="C3" s="71"/>
      <c r="D3" s="71"/>
      <c r="E3" s="71"/>
      <c r="F3" s="71" t="s">
        <v>66</v>
      </c>
      <c r="G3" s="71"/>
      <c r="H3" s="71"/>
      <c r="I3" s="71"/>
      <c r="J3" s="71"/>
      <c r="K3" s="71"/>
      <c r="L3" s="71"/>
      <c r="M3" s="71"/>
      <c r="N3" s="71"/>
      <c r="O3" s="504"/>
    </row>
    <row r="4" spans="1:15" s="474" customFormat="1" ht="15" customHeight="1" thickBot="1">
      <c r="A4" s="474" t="s">
        <v>444</v>
      </c>
      <c r="O4" s="475" t="s">
        <v>445</v>
      </c>
    </row>
    <row r="5" spans="1:15" s="73" customFormat="1" ht="18.75" customHeight="1">
      <c r="A5" s="813" t="s">
        <v>350</v>
      </c>
      <c r="B5" s="476" t="s">
        <v>99</v>
      </c>
      <c r="C5" s="477"/>
      <c r="D5" s="476" t="s">
        <v>100</v>
      </c>
      <c r="E5" s="477"/>
      <c r="F5" s="476" t="s">
        <v>101</v>
      </c>
      <c r="G5" s="477"/>
      <c r="H5" s="816" t="s">
        <v>102</v>
      </c>
      <c r="I5" s="813"/>
      <c r="J5" s="478" t="s">
        <v>103</v>
      </c>
      <c r="K5" s="477"/>
      <c r="L5" s="478" t="s">
        <v>104</v>
      </c>
      <c r="M5" s="477"/>
      <c r="N5" s="478" t="s">
        <v>446</v>
      </c>
      <c r="O5" s="478"/>
    </row>
    <row r="6" spans="1:15" s="73" customFormat="1" ht="18.75" customHeight="1">
      <c r="A6" s="814"/>
      <c r="B6" s="479" t="s">
        <v>67</v>
      </c>
      <c r="C6" s="480"/>
      <c r="D6" s="481" t="s">
        <v>105</v>
      </c>
      <c r="E6" s="480"/>
      <c r="F6" s="817" t="s">
        <v>189</v>
      </c>
      <c r="G6" s="815"/>
      <c r="H6" s="818" t="s">
        <v>106</v>
      </c>
      <c r="I6" s="819"/>
      <c r="J6" s="481" t="s">
        <v>190</v>
      </c>
      <c r="K6" s="480"/>
      <c r="L6" s="481" t="s">
        <v>191</v>
      </c>
      <c r="M6" s="480"/>
      <c r="N6" s="481" t="s">
        <v>192</v>
      </c>
      <c r="O6" s="481"/>
    </row>
    <row r="7" spans="1:15" s="73" customFormat="1" ht="18.75" customHeight="1">
      <c r="A7" s="815"/>
      <c r="B7" s="482" t="s">
        <v>68</v>
      </c>
      <c r="C7" s="483" t="s">
        <v>107</v>
      </c>
      <c r="D7" s="483" t="s">
        <v>68</v>
      </c>
      <c r="E7" s="483" t="s">
        <v>107</v>
      </c>
      <c r="F7" s="483" t="s">
        <v>68</v>
      </c>
      <c r="G7" s="483" t="s">
        <v>107</v>
      </c>
      <c r="H7" s="483" t="s">
        <v>68</v>
      </c>
      <c r="I7" s="483" t="s">
        <v>107</v>
      </c>
      <c r="J7" s="483" t="s">
        <v>68</v>
      </c>
      <c r="K7" s="483" t="s">
        <v>107</v>
      </c>
      <c r="L7" s="483" t="s">
        <v>68</v>
      </c>
      <c r="M7" s="483" t="s">
        <v>107</v>
      </c>
      <c r="N7" s="483" t="s">
        <v>68</v>
      </c>
      <c r="O7" s="505" t="s">
        <v>107</v>
      </c>
    </row>
    <row r="8" spans="1:15" s="106" customFormat="1" ht="20.100000000000001" customHeight="1">
      <c r="A8" s="491">
        <v>2016</v>
      </c>
      <c r="B8" s="494">
        <f>D8+F8+H8+J8+L8+N8</f>
        <v>67.599999999999994</v>
      </c>
      <c r="C8" s="495">
        <f>E8+G8+I8+K8+M8+O8</f>
        <v>2201</v>
      </c>
      <c r="D8" s="496">
        <v>9</v>
      </c>
      <c r="E8" s="496">
        <v>1599</v>
      </c>
      <c r="F8" s="496">
        <v>8</v>
      </c>
      <c r="G8" s="496">
        <v>505</v>
      </c>
      <c r="H8" s="497">
        <v>0</v>
      </c>
      <c r="I8" s="496">
        <v>0</v>
      </c>
      <c r="J8" s="496">
        <v>37</v>
      </c>
      <c r="K8" s="496">
        <v>67</v>
      </c>
      <c r="L8" s="496">
        <v>13</v>
      </c>
      <c r="M8" s="496">
        <v>14</v>
      </c>
      <c r="N8" s="497">
        <v>0.6</v>
      </c>
      <c r="O8" s="496">
        <v>16</v>
      </c>
    </row>
    <row r="9" spans="1:15" s="106" customFormat="1" ht="20.100000000000001" customHeight="1">
      <c r="A9" s="491">
        <v>2017</v>
      </c>
      <c r="B9" s="494">
        <v>66.899999999999991</v>
      </c>
      <c r="C9" s="495">
        <v>1966</v>
      </c>
      <c r="D9" s="496">
        <v>7.8</v>
      </c>
      <c r="E9" s="496">
        <v>1332</v>
      </c>
      <c r="F9" s="496">
        <v>5.9</v>
      </c>
      <c r="G9" s="496">
        <v>507</v>
      </c>
      <c r="H9" s="497">
        <v>0</v>
      </c>
      <c r="I9" s="496">
        <v>0</v>
      </c>
      <c r="J9" s="496">
        <v>39.6</v>
      </c>
      <c r="K9" s="496">
        <v>67</v>
      </c>
      <c r="L9" s="496">
        <v>13</v>
      </c>
      <c r="M9" s="496">
        <v>21</v>
      </c>
      <c r="N9" s="497">
        <v>0.6</v>
      </c>
      <c r="O9" s="496">
        <v>39</v>
      </c>
    </row>
    <row r="10" spans="1:15" s="106" customFormat="1" ht="20.100000000000001" customHeight="1">
      <c r="A10" s="491">
        <v>2018</v>
      </c>
      <c r="B10" s="494">
        <v>61.17</v>
      </c>
      <c r="C10" s="495">
        <v>1806</v>
      </c>
      <c r="D10" s="496">
        <v>7.4</v>
      </c>
      <c r="E10" s="496">
        <v>1487</v>
      </c>
      <c r="F10" s="496">
        <v>3.6</v>
      </c>
      <c r="G10" s="496">
        <v>221</v>
      </c>
      <c r="H10" s="497">
        <v>0.3</v>
      </c>
      <c r="I10" s="496">
        <v>25</v>
      </c>
      <c r="J10" s="496">
        <v>35.799999999999997</v>
      </c>
      <c r="K10" s="496">
        <v>18</v>
      </c>
      <c r="L10" s="496">
        <v>13.3</v>
      </c>
      <c r="M10" s="496">
        <v>17</v>
      </c>
      <c r="N10" s="497">
        <v>0.8</v>
      </c>
      <c r="O10" s="496">
        <v>37</v>
      </c>
    </row>
    <row r="11" spans="1:15" s="74" customFormat="1" ht="20.100000000000001" customHeight="1">
      <c r="A11" s="491">
        <v>2019</v>
      </c>
      <c r="B11" s="498">
        <v>58.2</v>
      </c>
      <c r="C11" s="495">
        <v>2234.9</v>
      </c>
      <c r="D11" s="496">
        <v>5.8</v>
      </c>
      <c r="E11" s="496">
        <v>1208.5</v>
      </c>
      <c r="F11" s="496">
        <v>3.3</v>
      </c>
      <c r="G11" s="496">
        <v>210.4</v>
      </c>
      <c r="H11" s="497">
        <v>0.6</v>
      </c>
      <c r="I11" s="496">
        <v>725</v>
      </c>
      <c r="J11" s="496">
        <v>34.700000000000003</v>
      </c>
      <c r="K11" s="496">
        <v>46.7</v>
      </c>
      <c r="L11" s="496">
        <v>13.1</v>
      </c>
      <c r="M11" s="496">
        <v>7.3</v>
      </c>
      <c r="N11" s="497">
        <v>0.8</v>
      </c>
      <c r="O11" s="496">
        <v>37</v>
      </c>
    </row>
    <row r="12" spans="1:15" s="108" customFormat="1" ht="20.100000000000001" customHeight="1">
      <c r="A12" s="491">
        <v>2020</v>
      </c>
      <c r="B12" s="494">
        <f>D12+F12+H12+J12+L12+N12</f>
        <v>56.5</v>
      </c>
      <c r="C12" s="495">
        <f>E12+G12+I12+K12+M12+O12</f>
        <v>2456.1000000000004</v>
      </c>
      <c r="D12" s="496">
        <v>8.1</v>
      </c>
      <c r="E12" s="496">
        <v>1304.5</v>
      </c>
      <c r="F12" s="496">
        <v>3.3</v>
      </c>
      <c r="G12" s="496">
        <v>218</v>
      </c>
      <c r="H12" s="497">
        <v>1.1000000000000001</v>
      </c>
      <c r="I12" s="496">
        <v>826</v>
      </c>
      <c r="J12" s="496">
        <v>33.799999999999997</v>
      </c>
      <c r="K12" s="496">
        <v>17.3</v>
      </c>
      <c r="L12" s="496">
        <v>9.5</v>
      </c>
      <c r="M12" s="496">
        <v>7.3</v>
      </c>
      <c r="N12" s="497">
        <v>0.7</v>
      </c>
      <c r="O12" s="496">
        <v>83</v>
      </c>
    </row>
    <row r="13" spans="1:15" s="493" customFormat="1" ht="30" customHeight="1">
      <c r="A13" s="492">
        <v>2021</v>
      </c>
      <c r="B13" s="499">
        <f>D13+F13+H13+J13+L13+N13</f>
        <v>55.98</v>
      </c>
      <c r="C13" s="502">
        <f>E13+G13+I13+K13+M13+O13</f>
        <v>2428.1999999999998</v>
      </c>
      <c r="D13" s="500">
        <v>8</v>
      </c>
      <c r="E13" s="500">
        <v>1291.5</v>
      </c>
      <c r="F13" s="500">
        <v>3.3</v>
      </c>
      <c r="G13" s="500">
        <v>206</v>
      </c>
      <c r="H13" s="501">
        <v>1.08</v>
      </c>
      <c r="I13" s="500">
        <v>829.5</v>
      </c>
      <c r="J13" s="500">
        <v>33.799999999999997</v>
      </c>
      <c r="K13" s="500">
        <v>16.7</v>
      </c>
      <c r="L13" s="500">
        <v>9.1999999999999993</v>
      </c>
      <c r="M13" s="500">
        <v>8</v>
      </c>
      <c r="N13" s="501">
        <v>0.6</v>
      </c>
      <c r="O13" s="500">
        <v>76.5</v>
      </c>
    </row>
    <row r="14" spans="1:15" s="487" customFormat="1" ht="13.5" customHeight="1">
      <c r="A14" s="484" t="s">
        <v>442</v>
      </c>
      <c r="B14" s="485"/>
      <c r="C14" s="485"/>
      <c r="D14" s="486"/>
      <c r="E14" s="486"/>
      <c r="F14" s="486"/>
      <c r="G14" s="486"/>
      <c r="H14" s="810" t="s">
        <v>443</v>
      </c>
      <c r="I14" s="810"/>
      <c r="J14" s="810"/>
      <c r="K14" s="810"/>
      <c r="L14" s="810"/>
      <c r="M14" s="810"/>
      <c r="N14" s="810"/>
      <c r="O14" s="810"/>
    </row>
    <row r="15" spans="1:15" s="488" customFormat="1" ht="13.5" customHeight="1">
      <c r="A15" s="488" t="s">
        <v>316</v>
      </c>
      <c r="B15" s="489"/>
      <c r="C15" s="489"/>
      <c r="D15" s="489"/>
      <c r="E15" s="489"/>
      <c r="F15" s="489"/>
      <c r="G15" s="489"/>
      <c r="H15" s="809" t="s">
        <v>317</v>
      </c>
      <c r="I15" s="809"/>
      <c r="J15" s="809"/>
      <c r="K15" s="809"/>
      <c r="L15" s="809"/>
      <c r="M15" s="809"/>
      <c r="N15" s="809"/>
      <c r="O15" s="809"/>
    </row>
    <row r="26" spans="10:10">
      <c r="J26" s="490"/>
    </row>
  </sheetData>
  <mergeCells count="9">
    <mergeCell ref="A1:B1"/>
    <mergeCell ref="H15:O15"/>
    <mergeCell ref="H14:O14"/>
    <mergeCell ref="A2:G2"/>
    <mergeCell ref="H2:O2"/>
    <mergeCell ref="A5:A7"/>
    <mergeCell ref="H5:I5"/>
    <mergeCell ref="F6:G6"/>
    <mergeCell ref="H6:I6"/>
  </mergeCells>
  <phoneticPr fontId="5" type="noConversion"/>
  <printOptions horizontalCentered="1" gridLinesSet="0"/>
  <pageMargins left="0.39370078740157483" right="0.39370078740157483" top="0.55118110236220474" bottom="0.55118110236220474" header="0.51181102362204722" footer="0.51181102362204722"/>
  <pageSetup paperSize="9" scale="73" fitToHeight="0" orientation="portrait" blackAndWhite="1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Normal="100" zoomScaleSheetLayoutView="100" workbookViewId="0">
      <selection activeCell="I8" sqref="I8"/>
    </sheetView>
  </sheetViews>
  <sheetFormatPr defaultRowHeight="12"/>
  <cols>
    <col min="1" max="1" width="10.7109375" style="10" customWidth="1"/>
    <col min="2" max="4" width="17.7109375" style="10" customWidth="1"/>
    <col min="5" max="7" width="20.7109375" style="10" customWidth="1"/>
    <col min="8" max="16384" width="9.140625" style="10"/>
  </cols>
  <sheetData>
    <row r="1" spans="1:10" ht="24.95" customHeight="1">
      <c r="A1" s="196" t="s">
        <v>211</v>
      </c>
    </row>
    <row r="2" spans="1:10" s="120" customFormat="1" ht="24.95" customHeight="1">
      <c r="A2" s="707" t="s">
        <v>17</v>
      </c>
      <c r="B2" s="707"/>
      <c r="C2" s="707"/>
      <c r="D2" s="707"/>
      <c r="E2" s="707"/>
      <c r="F2" s="707"/>
      <c r="G2" s="707"/>
    </row>
    <row r="3" spans="1:10" s="120" customFormat="1" ht="24.95" customHeight="1">
      <c r="A3" s="706" t="s">
        <v>240</v>
      </c>
      <c r="B3" s="706"/>
      <c r="C3" s="706"/>
      <c r="D3" s="706"/>
      <c r="E3" s="706"/>
      <c r="F3" s="706"/>
      <c r="G3" s="706"/>
    </row>
    <row r="4" spans="1:10" ht="23.1" customHeight="1">
      <c r="A4" s="9"/>
      <c r="B4" s="80"/>
      <c r="C4" s="81"/>
      <c r="D4" s="81"/>
      <c r="F4" s="82"/>
    </row>
    <row r="5" spans="1:10" s="187" customFormat="1" ht="18" customHeight="1" thickBot="1">
      <c r="A5" s="186" t="s">
        <v>232</v>
      </c>
      <c r="C5" s="188"/>
      <c r="D5" s="189"/>
      <c r="E5" s="190"/>
      <c r="G5" s="191" t="s">
        <v>233</v>
      </c>
    </row>
    <row r="6" spans="1:10" s="83" customFormat="1" ht="23.1" customHeight="1">
      <c r="A6" s="192" t="s">
        <v>429</v>
      </c>
      <c r="B6" s="209" t="s">
        <v>231</v>
      </c>
      <c r="C6" s="192" t="s">
        <v>238</v>
      </c>
      <c r="D6" s="209" t="s">
        <v>239</v>
      </c>
      <c r="E6" s="708" t="s">
        <v>241</v>
      </c>
      <c r="F6" s="709"/>
      <c r="G6" s="709"/>
      <c r="J6" s="201"/>
    </row>
    <row r="7" spans="1:10" s="83" customFormat="1" ht="23.1" customHeight="1">
      <c r="A7" s="193"/>
      <c r="B7" s="200"/>
      <c r="C7" s="193"/>
      <c r="D7" s="200"/>
      <c r="E7" s="200"/>
      <c r="F7" s="202" t="s">
        <v>234</v>
      </c>
      <c r="G7" s="202" t="s">
        <v>235</v>
      </c>
    </row>
    <row r="8" spans="1:10" s="83" customFormat="1" ht="23.1" customHeight="1">
      <c r="A8" s="194"/>
      <c r="B8" s="208" t="s">
        <v>1</v>
      </c>
      <c r="C8" s="194" t="s">
        <v>175</v>
      </c>
      <c r="D8" s="208" t="s">
        <v>176</v>
      </c>
      <c r="E8" s="208"/>
      <c r="F8" s="195" t="s">
        <v>175</v>
      </c>
      <c r="G8" s="195" t="s">
        <v>176</v>
      </c>
    </row>
    <row r="9" spans="1:10" s="129" customFormat="1" ht="24.95" customHeight="1">
      <c r="A9" s="203">
        <v>2016</v>
      </c>
      <c r="B9" s="205">
        <v>21959</v>
      </c>
      <c r="C9" s="206">
        <v>14471</v>
      </c>
      <c r="D9" s="206">
        <v>7488</v>
      </c>
      <c r="E9" s="207">
        <f>SUM(F9:G9)</f>
        <v>212.63677737968433</v>
      </c>
      <c r="F9" s="207">
        <f>C9/10327*100</f>
        <v>140.12782027694394</v>
      </c>
      <c r="G9" s="207">
        <f>D9/10327*100</f>
        <v>72.508957102740396</v>
      </c>
    </row>
    <row r="10" spans="1:10" s="129" customFormat="1" ht="24.95" customHeight="1">
      <c r="A10" s="203">
        <v>2017</v>
      </c>
      <c r="B10" s="205">
        <v>21663</v>
      </c>
      <c r="C10" s="206">
        <v>14192</v>
      </c>
      <c r="D10" s="206">
        <v>7471</v>
      </c>
      <c r="E10" s="207">
        <f t="shared" ref="E10:E14" si="0">SUM(F10:G10)</f>
        <v>232.21138385679063</v>
      </c>
      <c r="F10" s="207">
        <f>C10/9329*100</f>
        <v>152.12777360917568</v>
      </c>
      <c r="G10" s="207">
        <f>D10/9329*100</f>
        <v>80.08361024761497</v>
      </c>
    </row>
    <row r="11" spans="1:10" s="129" customFormat="1" ht="24.95" customHeight="1">
      <c r="A11" s="203">
        <v>2018</v>
      </c>
      <c r="B11" s="205">
        <v>21449</v>
      </c>
      <c r="C11" s="206">
        <v>13997</v>
      </c>
      <c r="D11" s="206">
        <v>7452</v>
      </c>
      <c r="E11" s="207">
        <f t="shared" si="0"/>
        <v>223.91690155548596</v>
      </c>
      <c r="F11" s="207">
        <f>C11/9579*100</f>
        <v>146.12172460590875</v>
      </c>
      <c r="G11" s="207">
        <f>D11/9579*100</f>
        <v>77.795176949577211</v>
      </c>
    </row>
    <row r="12" spans="1:10" s="129" customFormat="1" ht="24.95" customHeight="1">
      <c r="A12" s="203">
        <v>2019</v>
      </c>
      <c r="B12" s="205">
        <v>21286</v>
      </c>
      <c r="C12" s="206">
        <v>13629</v>
      </c>
      <c r="D12" s="206">
        <v>7658</v>
      </c>
      <c r="E12" s="207">
        <f t="shared" si="0"/>
        <v>224.16807076663861</v>
      </c>
      <c r="F12" s="207">
        <f>C12/9496*100</f>
        <v>143.52358887952823</v>
      </c>
      <c r="G12" s="207">
        <f>D12/9496*100</f>
        <v>80.644481887110359</v>
      </c>
    </row>
    <row r="13" spans="1:10" s="84" customFormat="1" ht="24.95" customHeight="1">
      <c r="A13" s="203">
        <v>2020</v>
      </c>
      <c r="B13" s="205">
        <v>21193</v>
      </c>
      <c r="C13" s="206">
        <v>13651</v>
      </c>
      <c r="D13" s="206">
        <v>7542</v>
      </c>
      <c r="E13" s="207">
        <f t="shared" si="0"/>
        <v>233.2232860129856</v>
      </c>
      <c r="F13" s="207">
        <f>C13/9087*100</f>
        <v>150.22559700671289</v>
      </c>
      <c r="G13" s="207">
        <f>D13/9087*100</f>
        <v>82.997689006272708</v>
      </c>
    </row>
    <row r="14" spans="1:10" s="84" customFormat="1" ht="35.1" customHeight="1">
      <c r="A14" s="204">
        <v>2021</v>
      </c>
      <c r="B14" s="216">
        <v>21035</v>
      </c>
      <c r="C14" s="217">
        <v>12534</v>
      </c>
      <c r="D14" s="217">
        <v>8501</v>
      </c>
      <c r="E14" s="669">
        <f t="shared" si="0"/>
        <v>209.09542743538768</v>
      </c>
      <c r="F14" s="218">
        <f>C14/10060*100</f>
        <v>124.59244532803181</v>
      </c>
      <c r="G14" s="218">
        <f>D14/10060*100</f>
        <v>84.502982107355862</v>
      </c>
    </row>
    <row r="15" spans="1:10" s="197" customFormat="1" ht="13.5" customHeight="1">
      <c r="A15" s="705" t="s">
        <v>237</v>
      </c>
      <c r="B15" s="705"/>
      <c r="C15" s="705"/>
      <c r="D15" s="705"/>
      <c r="E15" s="705"/>
      <c r="F15" s="705"/>
      <c r="G15" s="705"/>
    </row>
    <row r="16" spans="1:10" s="197" customFormat="1" ht="13.5" customHeight="1">
      <c r="A16" s="198" t="s">
        <v>236</v>
      </c>
      <c r="C16" s="190"/>
      <c r="D16" s="188"/>
      <c r="E16" s="199"/>
      <c r="F16" s="190"/>
      <c r="G16" s="199" t="s">
        <v>158</v>
      </c>
    </row>
    <row r="17" spans="1:4" s="86" customFormat="1" ht="11.25">
      <c r="A17" s="87"/>
    </row>
    <row r="18" spans="1:4">
      <c r="C18" s="11"/>
      <c r="D18" s="11"/>
    </row>
    <row r="19" spans="1:4">
      <c r="C19" s="11"/>
      <c r="D19" s="11"/>
    </row>
    <row r="20" spans="1:4">
      <c r="C20" s="11"/>
      <c r="D20" s="11"/>
    </row>
    <row r="21" spans="1:4">
      <c r="C21" s="11"/>
      <c r="D21" s="11"/>
    </row>
    <row r="22" spans="1:4">
      <c r="C22" s="11"/>
      <c r="D22" s="11"/>
    </row>
    <row r="23" spans="1:4">
      <c r="C23" s="11"/>
      <c r="D23" s="11"/>
    </row>
    <row r="24" spans="1:4">
      <c r="C24" s="11"/>
      <c r="D24" s="11"/>
    </row>
    <row r="25" spans="1:4">
      <c r="C25" s="11"/>
      <c r="D25" s="11"/>
    </row>
    <row r="26" spans="1:4">
      <c r="C26" s="11"/>
      <c r="D26" s="11"/>
    </row>
    <row r="27" spans="1:4">
      <c r="C27" s="11"/>
      <c r="D27" s="11"/>
    </row>
    <row r="28" spans="1:4">
      <c r="C28" s="11"/>
      <c r="D28" s="11"/>
    </row>
    <row r="29" spans="1:4">
      <c r="C29" s="11"/>
      <c r="D29" s="11"/>
    </row>
    <row r="30" spans="1:4">
      <c r="C30" s="11"/>
      <c r="D30" s="11"/>
    </row>
    <row r="31" spans="1:4">
      <c r="C31" s="11"/>
      <c r="D31" s="11"/>
    </row>
    <row r="32" spans="1:4">
      <c r="C32" s="11"/>
      <c r="D32" s="11"/>
    </row>
    <row r="33" spans="3:4">
      <c r="C33" s="11"/>
      <c r="D33" s="11"/>
    </row>
    <row r="34" spans="3:4">
      <c r="C34" s="11"/>
      <c r="D34" s="11"/>
    </row>
    <row r="35" spans="3:4">
      <c r="C35" s="11"/>
      <c r="D35" s="11"/>
    </row>
    <row r="36" spans="3:4">
      <c r="C36" s="11"/>
      <c r="D36" s="11"/>
    </row>
    <row r="37" spans="3:4">
      <c r="C37" s="11"/>
      <c r="D37" s="11"/>
    </row>
    <row r="38" spans="3:4">
      <c r="C38" s="11"/>
      <c r="D38" s="11"/>
    </row>
    <row r="39" spans="3:4">
      <c r="C39" s="11"/>
      <c r="D39" s="11"/>
    </row>
    <row r="40" spans="3:4">
      <c r="C40" s="11"/>
      <c r="D40" s="11"/>
    </row>
    <row r="41" spans="3:4">
      <c r="C41" s="11"/>
      <c r="D41" s="11"/>
    </row>
    <row r="42" spans="3:4">
      <c r="C42" s="11"/>
      <c r="D42" s="11"/>
    </row>
    <row r="43" spans="3:4">
      <c r="C43" s="11"/>
      <c r="D43" s="11"/>
    </row>
    <row r="44" spans="3:4">
      <c r="C44" s="11"/>
      <c r="D44" s="11"/>
    </row>
    <row r="45" spans="3:4">
      <c r="C45" s="11"/>
      <c r="D45" s="11"/>
    </row>
    <row r="46" spans="3:4">
      <c r="C46" s="11"/>
      <c r="D46" s="11"/>
    </row>
    <row r="47" spans="3:4">
      <c r="C47" s="11"/>
      <c r="D47" s="11"/>
    </row>
    <row r="48" spans="3:4">
      <c r="C48" s="11"/>
      <c r="D48" s="11"/>
    </row>
    <row r="49" spans="3:4">
      <c r="C49" s="11"/>
      <c r="D49" s="11"/>
    </row>
    <row r="50" spans="3:4">
      <c r="C50" s="11"/>
      <c r="D50" s="11"/>
    </row>
    <row r="51" spans="3:4">
      <c r="C51" s="11"/>
      <c r="D51" s="11"/>
    </row>
    <row r="52" spans="3:4">
      <c r="C52" s="11"/>
      <c r="D52" s="11"/>
    </row>
    <row r="53" spans="3:4">
      <c r="C53" s="11"/>
      <c r="D53" s="11"/>
    </row>
    <row r="54" spans="3:4">
      <c r="C54" s="11"/>
      <c r="D54" s="11"/>
    </row>
    <row r="55" spans="3:4">
      <c r="C55" s="11"/>
      <c r="D55" s="11"/>
    </row>
  </sheetData>
  <mergeCells count="4">
    <mergeCell ref="A15:G15"/>
    <mergeCell ref="A3:G3"/>
    <mergeCell ref="A2:G2"/>
    <mergeCell ref="E6:G6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Normal="100" zoomScaleSheetLayoutView="100" workbookViewId="0">
      <selection activeCell="I17" sqref="I17"/>
    </sheetView>
  </sheetViews>
  <sheetFormatPr defaultRowHeight="12"/>
  <cols>
    <col min="1" max="1" width="10.7109375" style="11" customWidth="1"/>
    <col min="2" max="13" width="17.7109375" style="10" customWidth="1"/>
    <col min="14" max="16384" width="9.140625" style="10"/>
  </cols>
  <sheetData>
    <row r="1" spans="1:13" ht="24.95" customHeight="1">
      <c r="A1" s="685" t="s">
        <v>211</v>
      </c>
      <c r="B1" s="685"/>
      <c r="F1" s="11"/>
      <c r="G1" s="11"/>
      <c r="H1" s="11"/>
    </row>
    <row r="2" spans="1:13" s="111" customFormat="1" ht="24.95" customHeight="1">
      <c r="A2" s="711" t="s">
        <v>98</v>
      </c>
      <c r="B2" s="711"/>
      <c r="C2" s="711"/>
      <c r="D2" s="711"/>
      <c r="E2" s="711"/>
      <c r="F2" s="711"/>
      <c r="G2" s="711"/>
      <c r="H2" s="710" t="s">
        <v>274</v>
      </c>
      <c r="I2" s="710"/>
      <c r="J2" s="710"/>
      <c r="K2" s="710"/>
      <c r="L2" s="710"/>
      <c r="M2" s="710"/>
    </row>
    <row r="3" spans="1:13" s="111" customFormat="1" ht="23.1" customHeight="1">
      <c r="A3" s="26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s="227" customFormat="1" ht="15" customHeight="1" thickBot="1">
      <c r="A4" s="262" t="s">
        <v>242</v>
      </c>
      <c r="F4" s="228"/>
      <c r="G4" s="228"/>
      <c r="H4" s="228"/>
      <c r="M4" s="229" t="s">
        <v>243</v>
      </c>
    </row>
    <row r="5" spans="1:13" s="85" customFormat="1" ht="23.1" customHeight="1">
      <c r="A5" s="230" t="s">
        <v>429</v>
      </c>
      <c r="B5" s="233" t="s">
        <v>5</v>
      </c>
      <c r="C5" s="234" t="s">
        <v>254</v>
      </c>
      <c r="D5" s="235" t="s">
        <v>244</v>
      </c>
      <c r="E5" s="236"/>
      <c r="F5" s="236"/>
      <c r="G5" s="236"/>
      <c r="H5" s="237"/>
      <c r="I5" s="237"/>
      <c r="J5" s="237"/>
      <c r="K5" s="237"/>
      <c r="L5" s="237"/>
      <c r="M5" s="237"/>
    </row>
    <row r="6" spans="1:13" s="85" customFormat="1" ht="35.1" customHeight="1">
      <c r="A6" s="231"/>
      <c r="B6" s="238"/>
      <c r="C6" s="239"/>
      <c r="D6" s="240"/>
      <c r="E6" s="241" t="s">
        <v>245</v>
      </c>
      <c r="F6" s="241" t="s">
        <v>246</v>
      </c>
      <c r="G6" s="241" t="s">
        <v>247</v>
      </c>
      <c r="H6" s="241" t="s">
        <v>248</v>
      </c>
      <c r="I6" s="242" t="s">
        <v>249</v>
      </c>
      <c r="J6" s="241" t="s">
        <v>250</v>
      </c>
      <c r="K6" s="241" t="s">
        <v>251</v>
      </c>
      <c r="L6" s="241" t="s">
        <v>252</v>
      </c>
      <c r="M6" s="241" t="s">
        <v>253</v>
      </c>
    </row>
    <row r="7" spans="1:13" s="85" customFormat="1" ht="35.1" customHeight="1">
      <c r="A7" s="232"/>
      <c r="B7" s="243" t="s">
        <v>1</v>
      </c>
      <c r="C7" s="244" t="s">
        <v>151</v>
      </c>
      <c r="D7" s="245" t="s">
        <v>257</v>
      </c>
      <c r="E7" s="244" t="s">
        <v>12</v>
      </c>
      <c r="F7" s="244" t="s">
        <v>258</v>
      </c>
      <c r="G7" s="244" t="s">
        <v>259</v>
      </c>
      <c r="H7" s="244" t="s">
        <v>260</v>
      </c>
      <c r="I7" s="246" t="s">
        <v>261</v>
      </c>
      <c r="J7" s="244" t="s">
        <v>262</v>
      </c>
      <c r="K7" s="244" t="s">
        <v>263</v>
      </c>
      <c r="L7" s="244" t="s">
        <v>264</v>
      </c>
      <c r="M7" s="244" t="s">
        <v>11</v>
      </c>
    </row>
    <row r="8" spans="1:13" s="86" customFormat="1" ht="24.95" customHeight="1">
      <c r="A8" s="247">
        <v>2005</v>
      </c>
      <c r="B8" s="253">
        <v>14732</v>
      </c>
      <c r="C8" s="254">
        <v>327</v>
      </c>
      <c r="D8" s="255">
        <f>SUM(E8:M8)</f>
        <v>13853</v>
      </c>
      <c r="E8" s="254">
        <v>207</v>
      </c>
      <c r="F8" s="254">
        <v>4015</v>
      </c>
      <c r="G8" s="254">
        <v>3994</v>
      </c>
      <c r="H8" s="254">
        <v>2265</v>
      </c>
      <c r="I8" s="254">
        <v>1348</v>
      </c>
      <c r="J8" s="254">
        <v>1301</v>
      </c>
      <c r="K8" s="254">
        <v>286</v>
      </c>
      <c r="L8" s="254">
        <v>362</v>
      </c>
      <c r="M8" s="254">
        <v>75</v>
      </c>
    </row>
    <row r="9" spans="1:13" s="86" customFormat="1" ht="24.95" customHeight="1">
      <c r="A9" s="248">
        <v>2010</v>
      </c>
      <c r="B9" s="253">
        <v>11790</v>
      </c>
      <c r="C9" s="254">
        <v>255</v>
      </c>
      <c r="D9" s="255">
        <f>SUM(E9:M9)</f>
        <v>11535</v>
      </c>
      <c r="E9" s="254">
        <v>156</v>
      </c>
      <c r="F9" s="254">
        <v>3498</v>
      </c>
      <c r="G9" s="254">
        <v>3118</v>
      </c>
      <c r="H9" s="254">
        <v>1627</v>
      </c>
      <c r="I9" s="254">
        <v>1054</v>
      </c>
      <c r="J9" s="254">
        <v>927</v>
      </c>
      <c r="K9" s="254">
        <v>684</v>
      </c>
      <c r="L9" s="254">
        <v>376</v>
      </c>
      <c r="M9" s="254">
        <v>95</v>
      </c>
    </row>
    <row r="10" spans="1:13" s="86" customFormat="1" ht="24.95" customHeight="1">
      <c r="A10" s="248">
        <v>2015</v>
      </c>
      <c r="B10" s="256">
        <v>10124</v>
      </c>
      <c r="C10" s="257">
        <v>182</v>
      </c>
      <c r="D10" s="255">
        <f>SUM(E10:M10)</f>
        <v>9942</v>
      </c>
      <c r="E10" s="257">
        <v>100</v>
      </c>
      <c r="F10" s="257">
        <v>3207</v>
      </c>
      <c r="G10" s="257">
        <v>2608</v>
      </c>
      <c r="H10" s="257">
        <v>1270</v>
      </c>
      <c r="I10" s="257">
        <v>846</v>
      </c>
      <c r="J10" s="257">
        <v>819</v>
      </c>
      <c r="K10" s="257">
        <v>568</v>
      </c>
      <c r="L10" s="257">
        <v>398</v>
      </c>
      <c r="M10" s="257">
        <v>126</v>
      </c>
    </row>
    <row r="11" spans="1:13" s="86" customFormat="1" ht="35.1" customHeight="1">
      <c r="A11" s="263">
        <v>2020</v>
      </c>
      <c r="B11" s="249">
        <v>9087</v>
      </c>
      <c r="C11" s="250">
        <v>163</v>
      </c>
      <c r="D11" s="251">
        <v>8924</v>
      </c>
      <c r="E11" s="250">
        <v>68</v>
      </c>
      <c r="F11" s="250">
        <v>3320</v>
      </c>
      <c r="G11" s="250">
        <v>2332</v>
      </c>
      <c r="H11" s="250">
        <v>1065</v>
      </c>
      <c r="I11" s="250">
        <v>659</v>
      </c>
      <c r="J11" s="250">
        <v>602</v>
      </c>
      <c r="K11" s="250">
        <v>479</v>
      </c>
      <c r="L11" s="250">
        <v>305</v>
      </c>
      <c r="M11" s="252">
        <v>94</v>
      </c>
    </row>
    <row r="12" spans="1:13" s="258" customFormat="1" ht="13.5" customHeight="1">
      <c r="A12" s="198" t="s">
        <v>255</v>
      </c>
      <c r="B12" s="198"/>
      <c r="F12" s="259"/>
      <c r="G12" s="259"/>
      <c r="H12" s="260" t="s">
        <v>256</v>
      </c>
      <c r="L12" s="197"/>
      <c r="M12" s="197"/>
    </row>
    <row r="13" spans="1:13" s="86" customFormat="1" ht="11.25">
      <c r="A13" s="264"/>
    </row>
    <row r="14" spans="1:13">
      <c r="F14" s="11"/>
      <c r="G14" s="11"/>
      <c r="H14" s="11"/>
    </row>
    <row r="15" spans="1:13">
      <c r="F15" s="11"/>
      <c r="G15" s="11"/>
      <c r="H15" s="11"/>
    </row>
    <row r="16" spans="1:13">
      <c r="F16" s="11"/>
      <c r="G16" s="11"/>
      <c r="H16" s="11"/>
    </row>
    <row r="17" spans="6:8">
      <c r="F17" s="11"/>
      <c r="G17" s="11"/>
      <c r="H17" s="11"/>
    </row>
    <row r="18" spans="6:8">
      <c r="F18" s="11"/>
      <c r="G18" s="11"/>
      <c r="H18" s="11"/>
    </row>
    <row r="19" spans="6:8">
      <c r="F19" s="11"/>
      <c r="G19" s="11"/>
      <c r="H19" s="11"/>
    </row>
    <row r="20" spans="6:8">
      <c r="F20" s="11"/>
      <c r="G20" s="11"/>
      <c r="H20" s="11"/>
    </row>
    <row r="21" spans="6:8">
      <c r="F21" s="11"/>
      <c r="G21" s="11"/>
      <c r="H21" s="11"/>
    </row>
    <row r="22" spans="6:8">
      <c r="F22" s="11"/>
      <c r="G22" s="11"/>
      <c r="H22" s="11"/>
    </row>
    <row r="23" spans="6:8">
      <c r="F23" s="11"/>
      <c r="G23" s="11"/>
      <c r="H23" s="11"/>
    </row>
    <row r="24" spans="6:8">
      <c r="F24" s="11"/>
      <c r="G24" s="11"/>
      <c r="H24" s="11"/>
    </row>
    <row r="25" spans="6:8">
      <c r="F25" s="11"/>
      <c r="G25" s="11"/>
      <c r="H25" s="11"/>
    </row>
    <row r="26" spans="6:8">
      <c r="F26" s="11"/>
      <c r="G26" s="11"/>
      <c r="H26" s="11"/>
    </row>
    <row r="27" spans="6:8">
      <c r="F27" s="11"/>
      <c r="G27" s="11"/>
      <c r="H27" s="11"/>
    </row>
    <row r="28" spans="6:8">
      <c r="F28" s="11"/>
      <c r="G28" s="11"/>
      <c r="H28" s="11"/>
    </row>
    <row r="29" spans="6:8">
      <c r="F29" s="11"/>
      <c r="G29" s="11"/>
      <c r="H29" s="11"/>
    </row>
    <row r="30" spans="6:8">
      <c r="F30" s="11"/>
      <c r="G30" s="11"/>
      <c r="H30" s="11"/>
    </row>
    <row r="31" spans="6:8">
      <c r="F31" s="11"/>
      <c r="G31" s="11"/>
      <c r="H31" s="11"/>
    </row>
    <row r="32" spans="6:8">
      <c r="F32" s="11"/>
      <c r="G32" s="11"/>
      <c r="H32" s="11"/>
    </row>
    <row r="33" spans="6:8">
      <c r="F33" s="11"/>
      <c r="G33" s="11"/>
      <c r="H33" s="11"/>
    </row>
    <row r="34" spans="6:8">
      <c r="F34" s="11"/>
      <c r="G34" s="11"/>
      <c r="H34" s="11"/>
    </row>
    <row r="35" spans="6:8">
      <c r="F35" s="11"/>
      <c r="G35" s="11"/>
      <c r="H35" s="11"/>
    </row>
    <row r="36" spans="6:8">
      <c r="F36" s="11"/>
      <c r="G36" s="11"/>
      <c r="H36" s="11"/>
    </row>
    <row r="37" spans="6:8">
      <c r="F37" s="11"/>
      <c r="G37" s="11"/>
      <c r="H37" s="11"/>
    </row>
    <row r="38" spans="6:8">
      <c r="F38" s="11"/>
      <c r="G38" s="11"/>
      <c r="H38" s="11"/>
    </row>
    <row r="39" spans="6:8">
      <c r="F39" s="11"/>
      <c r="G39" s="11"/>
      <c r="H39" s="11"/>
    </row>
    <row r="40" spans="6:8">
      <c r="F40" s="11"/>
      <c r="G40" s="11"/>
      <c r="H40" s="11"/>
    </row>
    <row r="41" spans="6:8">
      <c r="F41" s="11"/>
      <c r="G41" s="11"/>
      <c r="H41" s="11"/>
    </row>
    <row r="42" spans="6:8">
      <c r="F42" s="11"/>
      <c r="G42" s="11"/>
      <c r="H42" s="11"/>
    </row>
    <row r="43" spans="6:8">
      <c r="F43" s="11"/>
      <c r="G43" s="11"/>
      <c r="H43" s="11"/>
    </row>
    <row r="44" spans="6:8">
      <c r="F44" s="11"/>
      <c r="G44" s="11"/>
      <c r="H44" s="11"/>
    </row>
    <row r="45" spans="6:8">
      <c r="F45" s="11"/>
      <c r="G45" s="11"/>
      <c r="H45" s="11"/>
    </row>
    <row r="46" spans="6:8">
      <c r="F46" s="11"/>
      <c r="G46" s="11"/>
      <c r="H46" s="11"/>
    </row>
    <row r="47" spans="6:8">
      <c r="F47" s="11"/>
      <c r="G47" s="11"/>
      <c r="H47" s="11"/>
    </row>
    <row r="48" spans="6:8">
      <c r="F48" s="11"/>
      <c r="G48" s="11"/>
      <c r="H48" s="11"/>
    </row>
    <row r="49" spans="6:8">
      <c r="F49" s="11"/>
      <c r="G49" s="11"/>
      <c r="H49" s="11"/>
    </row>
    <row r="50" spans="6:8">
      <c r="F50" s="11"/>
      <c r="G50" s="11"/>
      <c r="H50" s="11"/>
    </row>
    <row r="51" spans="6:8">
      <c r="F51" s="11"/>
      <c r="G51" s="11"/>
      <c r="H51" s="11"/>
    </row>
  </sheetData>
  <mergeCells count="3">
    <mergeCell ref="H2:M2"/>
    <mergeCell ref="A1:B1"/>
    <mergeCell ref="A2:G2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1" fitToHeight="0" orientation="portrait" r:id="rId1"/>
  <headerFooter alignWithMargins="0"/>
  <colBreaks count="1" manualBreakCount="1">
    <brk id="7" max="1048575" man="1"/>
  </colBreaks>
  <ignoredErrors>
    <ignoredError sqref="D8:D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Normal="100" zoomScaleSheetLayoutView="100" workbookViewId="0">
      <selection activeCell="P15" sqref="P15:S15"/>
    </sheetView>
  </sheetViews>
  <sheetFormatPr defaultRowHeight="12"/>
  <cols>
    <col min="1" max="1" width="10.7109375" style="5" customWidth="1"/>
    <col min="2" max="12" width="17.7109375" style="5" customWidth="1"/>
    <col min="13" max="13" width="17.7109375" style="6" customWidth="1"/>
    <col min="14" max="16384" width="9.140625" style="5"/>
  </cols>
  <sheetData>
    <row r="1" spans="1:13" ht="24.95" customHeight="1">
      <c r="A1" s="685" t="s">
        <v>211</v>
      </c>
      <c r="B1" s="685"/>
    </row>
    <row r="2" spans="1:13" s="109" customFormat="1" ht="24.95" customHeight="1">
      <c r="A2" s="290" t="s">
        <v>179</v>
      </c>
      <c r="B2" s="110"/>
      <c r="C2" s="110"/>
      <c r="D2" s="110"/>
      <c r="E2" s="110"/>
      <c r="F2" s="110"/>
      <c r="G2" s="110"/>
      <c r="H2" s="690" t="s">
        <v>273</v>
      </c>
      <c r="I2" s="690"/>
      <c r="J2" s="690"/>
      <c r="K2" s="690"/>
      <c r="L2" s="690"/>
      <c r="M2" s="690"/>
    </row>
    <row r="3" spans="1:13" s="13" customFormat="1" ht="23.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0"/>
    </row>
    <row r="4" spans="1:13" s="151" customFormat="1" ht="15" customHeight="1" thickBot="1">
      <c r="A4" s="147" t="s">
        <v>265</v>
      </c>
      <c r="M4" s="163" t="s">
        <v>266</v>
      </c>
    </row>
    <row r="5" spans="1:13" s="271" customFormat="1" ht="23.1" customHeight="1">
      <c r="A5" s="267" t="s">
        <v>429</v>
      </c>
      <c r="B5" s="268" t="s">
        <v>267</v>
      </c>
      <c r="C5" s="268"/>
      <c r="D5" s="268" t="s">
        <v>268</v>
      </c>
      <c r="E5" s="268"/>
      <c r="F5" s="268" t="s">
        <v>269</v>
      </c>
      <c r="G5" s="269"/>
      <c r="H5" s="270" t="s">
        <v>270</v>
      </c>
      <c r="I5" s="268"/>
      <c r="J5" s="268" t="s">
        <v>271</v>
      </c>
      <c r="K5" s="268"/>
      <c r="L5" s="268" t="s">
        <v>272</v>
      </c>
      <c r="M5" s="269"/>
    </row>
    <row r="6" spans="1:13" s="271" customFormat="1" ht="23.1" customHeight="1">
      <c r="A6" s="272"/>
      <c r="B6" s="273" t="s">
        <v>18</v>
      </c>
      <c r="C6" s="273" t="s">
        <v>21</v>
      </c>
      <c r="D6" s="273" t="s">
        <v>18</v>
      </c>
      <c r="E6" s="273" t="s">
        <v>21</v>
      </c>
      <c r="F6" s="273" t="s">
        <v>18</v>
      </c>
      <c r="G6" s="274" t="s">
        <v>21</v>
      </c>
      <c r="H6" s="272" t="s">
        <v>18</v>
      </c>
      <c r="I6" s="273" t="s">
        <v>21</v>
      </c>
      <c r="J6" s="273" t="s">
        <v>18</v>
      </c>
      <c r="K6" s="273" t="s">
        <v>21</v>
      </c>
      <c r="L6" s="273" t="s">
        <v>18</v>
      </c>
      <c r="M6" s="274" t="s">
        <v>21</v>
      </c>
    </row>
    <row r="7" spans="1:13" s="271" customFormat="1" ht="23.1" customHeight="1">
      <c r="A7" s="275"/>
      <c r="B7" s="276" t="s">
        <v>20</v>
      </c>
      <c r="C7" s="276" t="s">
        <v>22</v>
      </c>
      <c r="D7" s="276" t="s">
        <v>20</v>
      </c>
      <c r="E7" s="276" t="s">
        <v>22</v>
      </c>
      <c r="F7" s="276" t="s">
        <v>20</v>
      </c>
      <c r="G7" s="277" t="s">
        <v>22</v>
      </c>
      <c r="H7" s="275" t="s">
        <v>20</v>
      </c>
      <c r="I7" s="276" t="s">
        <v>22</v>
      </c>
      <c r="J7" s="276" t="s">
        <v>20</v>
      </c>
      <c r="K7" s="276" t="s">
        <v>22</v>
      </c>
      <c r="L7" s="276" t="s">
        <v>20</v>
      </c>
      <c r="M7" s="277" t="s">
        <v>22</v>
      </c>
    </row>
    <row r="8" spans="1:13" s="17" customFormat="1" ht="24.95" customHeight="1">
      <c r="A8" s="278">
        <v>2016</v>
      </c>
      <c r="B8" s="182">
        <f t="shared" ref="B8:C11" si="0">SUM(D8,F8,H8,J8,L8)</f>
        <v>14697</v>
      </c>
      <c r="C8" s="182">
        <f t="shared" si="0"/>
        <v>72392</v>
      </c>
      <c r="D8" s="282">
        <v>13039</v>
      </c>
      <c r="E8" s="282">
        <v>67639</v>
      </c>
      <c r="F8" s="283">
        <v>1181</v>
      </c>
      <c r="G8" s="283">
        <v>2660</v>
      </c>
      <c r="H8" s="283">
        <v>59</v>
      </c>
      <c r="I8" s="283">
        <v>59</v>
      </c>
      <c r="J8" s="283">
        <v>355</v>
      </c>
      <c r="K8" s="283">
        <v>549</v>
      </c>
      <c r="L8" s="283">
        <v>63</v>
      </c>
      <c r="M8" s="283">
        <v>1485</v>
      </c>
    </row>
    <row r="9" spans="1:13" s="17" customFormat="1" ht="24.95" customHeight="1">
      <c r="A9" s="278">
        <v>2017</v>
      </c>
      <c r="B9" s="182">
        <f t="shared" si="0"/>
        <v>14148</v>
      </c>
      <c r="C9" s="182">
        <f t="shared" si="0"/>
        <v>71524</v>
      </c>
      <c r="D9" s="282">
        <v>12648</v>
      </c>
      <c r="E9" s="282">
        <v>66969</v>
      </c>
      <c r="F9" s="284">
        <v>1176</v>
      </c>
      <c r="G9" s="284">
        <v>2737</v>
      </c>
      <c r="H9" s="285">
        <v>72</v>
      </c>
      <c r="I9" s="285">
        <v>74</v>
      </c>
      <c r="J9" s="285">
        <v>191</v>
      </c>
      <c r="K9" s="285">
        <v>372</v>
      </c>
      <c r="L9" s="285">
        <v>61</v>
      </c>
      <c r="M9" s="285">
        <v>1372</v>
      </c>
    </row>
    <row r="10" spans="1:13" s="17" customFormat="1" ht="24.95" customHeight="1">
      <c r="A10" s="278">
        <v>2018</v>
      </c>
      <c r="B10" s="182">
        <f t="shared" si="0"/>
        <v>14363</v>
      </c>
      <c r="C10" s="182">
        <f t="shared" si="0"/>
        <v>70409.3</v>
      </c>
      <c r="D10" s="282">
        <v>12199</v>
      </c>
      <c r="E10" s="282">
        <v>61276</v>
      </c>
      <c r="F10" s="284">
        <v>1289</v>
      </c>
      <c r="G10" s="284">
        <v>3681</v>
      </c>
      <c r="H10" s="285">
        <v>110</v>
      </c>
      <c r="I10" s="285">
        <v>194.3</v>
      </c>
      <c r="J10" s="285">
        <v>490</v>
      </c>
      <c r="K10" s="285">
        <v>680</v>
      </c>
      <c r="L10" s="285">
        <v>275</v>
      </c>
      <c r="M10" s="285">
        <v>4578</v>
      </c>
    </row>
    <row r="11" spans="1:13" s="17" customFormat="1" ht="24.95" customHeight="1">
      <c r="A11" s="278">
        <v>2019</v>
      </c>
      <c r="B11" s="286">
        <f t="shared" si="0"/>
        <v>14739</v>
      </c>
      <c r="C11" s="182">
        <f t="shared" si="0"/>
        <v>75778</v>
      </c>
      <c r="D11" s="287">
        <v>12384</v>
      </c>
      <c r="E11" s="287">
        <v>59406</v>
      </c>
      <c r="F11" s="288">
        <v>1723</v>
      </c>
      <c r="G11" s="288">
        <v>3877</v>
      </c>
      <c r="H11" s="289">
        <v>102</v>
      </c>
      <c r="I11" s="289">
        <v>382</v>
      </c>
      <c r="J11" s="289">
        <v>54</v>
      </c>
      <c r="K11" s="289">
        <v>78</v>
      </c>
      <c r="L11" s="289">
        <v>476</v>
      </c>
      <c r="M11" s="289">
        <v>12035</v>
      </c>
    </row>
    <row r="12" spans="1:13" s="27" customFormat="1" ht="24.95" customHeight="1">
      <c r="A12" s="278">
        <v>2020</v>
      </c>
      <c r="B12" s="182">
        <v>14796</v>
      </c>
      <c r="C12" s="182">
        <v>67337</v>
      </c>
      <c r="D12" s="287">
        <v>12390</v>
      </c>
      <c r="E12" s="287">
        <v>54603</v>
      </c>
      <c r="F12" s="288">
        <v>1075</v>
      </c>
      <c r="G12" s="288">
        <v>3093</v>
      </c>
      <c r="H12" s="289">
        <v>97</v>
      </c>
      <c r="I12" s="289">
        <v>315</v>
      </c>
      <c r="J12" s="289">
        <v>777</v>
      </c>
      <c r="K12" s="289">
        <v>1081</v>
      </c>
      <c r="L12" s="289">
        <v>457</v>
      </c>
      <c r="M12" s="289">
        <v>8245</v>
      </c>
    </row>
    <row r="13" spans="1:13" s="27" customFormat="1" ht="35.1" customHeight="1">
      <c r="A13" s="279">
        <v>2021</v>
      </c>
      <c r="B13" s="184">
        <v>14187</v>
      </c>
      <c r="C13" s="184">
        <v>73121</v>
      </c>
      <c r="D13" s="217">
        <v>11763</v>
      </c>
      <c r="E13" s="217">
        <v>57879</v>
      </c>
      <c r="F13" s="280">
        <v>1013</v>
      </c>
      <c r="G13" s="280">
        <v>3309</v>
      </c>
      <c r="H13" s="281">
        <v>101</v>
      </c>
      <c r="I13" s="281">
        <v>472</v>
      </c>
      <c r="J13" s="281">
        <v>758</v>
      </c>
      <c r="K13" s="281">
        <v>1307</v>
      </c>
      <c r="L13" s="281">
        <v>552</v>
      </c>
      <c r="M13" s="281">
        <v>10154</v>
      </c>
    </row>
    <row r="14" spans="1:13" s="151" customFormat="1" ht="13.5" customHeight="1">
      <c r="A14" s="291" t="s">
        <v>559</v>
      </c>
      <c r="H14" s="712" t="s">
        <v>317</v>
      </c>
      <c r="I14" s="712"/>
      <c r="J14" s="712"/>
      <c r="K14" s="712"/>
      <c r="M14" s="163"/>
    </row>
  </sheetData>
  <mergeCells count="3">
    <mergeCell ref="A1:B1"/>
    <mergeCell ref="H14:K14"/>
    <mergeCell ref="H2:M2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9" fitToHeight="0" orientation="portrait" r:id="rId1"/>
  <headerFooter alignWithMargins="0"/>
  <colBreaks count="1" manualBreakCount="1">
    <brk id="7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Normal="100" zoomScaleSheetLayoutView="100" workbookViewId="0">
      <selection activeCell="P15" sqref="P15:S15"/>
    </sheetView>
  </sheetViews>
  <sheetFormatPr defaultRowHeight="12"/>
  <cols>
    <col min="1" max="1" width="10.7109375" style="6" customWidth="1"/>
    <col min="2" max="7" width="20.7109375" style="5" customWidth="1"/>
    <col min="8" max="16384" width="9.140625" style="5"/>
  </cols>
  <sheetData>
    <row r="1" spans="1:13" ht="24.95" customHeight="1">
      <c r="A1" s="685" t="s">
        <v>211</v>
      </c>
      <c r="B1" s="685"/>
    </row>
    <row r="2" spans="1:13" s="109" customFormat="1" ht="24.95" customHeight="1">
      <c r="A2" s="689" t="s">
        <v>279</v>
      </c>
      <c r="B2" s="689"/>
      <c r="C2" s="689"/>
      <c r="D2" s="689"/>
      <c r="E2" s="689"/>
      <c r="F2" s="689"/>
      <c r="G2" s="689"/>
    </row>
    <row r="3" spans="1:13" s="109" customFormat="1" ht="24.95" customHeight="1">
      <c r="A3" s="690" t="s">
        <v>278</v>
      </c>
      <c r="B3" s="690"/>
      <c r="C3" s="690"/>
      <c r="D3" s="690"/>
      <c r="E3" s="690"/>
      <c r="F3" s="690"/>
      <c r="G3" s="690"/>
    </row>
    <row r="4" spans="1:13" ht="23.1" customHeight="1">
      <c r="A4" s="20"/>
      <c r="B4" s="14"/>
      <c r="C4" s="14"/>
      <c r="D4" s="14"/>
      <c r="E4" s="14"/>
      <c r="F4" s="14"/>
    </row>
    <row r="5" spans="1:13" s="292" customFormat="1" ht="15" customHeight="1" thickBot="1">
      <c r="A5" s="297" t="s">
        <v>265</v>
      </c>
      <c r="B5" s="151"/>
      <c r="C5" s="151"/>
      <c r="D5" s="151"/>
      <c r="E5" s="151"/>
      <c r="F5" s="151"/>
      <c r="G5" s="266" t="s">
        <v>266</v>
      </c>
    </row>
    <row r="6" spans="1:13" s="30" customFormat="1" ht="23.1" customHeight="1">
      <c r="A6" s="165" t="s">
        <v>429</v>
      </c>
      <c r="B6" s="713" t="s">
        <v>267</v>
      </c>
      <c r="C6" s="714"/>
      <c r="D6" s="713" t="s">
        <v>276</v>
      </c>
      <c r="E6" s="714"/>
      <c r="F6" s="713" t="s">
        <v>275</v>
      </c>
      <c r="G6" s="715"/>
    </row>
    <row r="7" spans="1:13" s="30" customFormat="1" ht="23.1" customHeight="1">
      <c r="A7" s="136"/>
      <c r="B7" s="143" t="s">
        <v>18</v>
      </c>
      <c r="C7" s="144" t="s">
        <v>21</v>
      </c>
      <c r="D7" s="144" t="s">
        <v>18</v>
      </c>
      <c r="E7" s="178" t="s">
        <v>21</v>
      </c>
      <c r="F7" s="144" t="s">
        <v>18</v>
      </c>
      <c r="G7" s="676" t="s">
        <v>21</v>
      </c>
    </row>
    <row r="8" spans="1:13" s="30" customFormat="1" ht="23.1" customHeight="1">
      <c r="A8" s="167"/>
      <c r="B8" s="145" t="s">
        <v>20</v>
      </c>
      <c r="C8" s="146" t="s">
        <v>22</v>
      </c>
      <c r="D8" s="146" t="s">
        <v>20</v>
      </c>
      <c r="E8" s="169" t="s">
        <v>22</v>
      </c>
      <c r="F8" s="146" t="s">
        <v>20</v>
      </c>
      <c r="G8" s="677" t="s">
        <v>22</v>
      </c>
    </row>
    <row r="9" spans="1:13" s="27" customFormat="1" ht="24.95" customHeight="1">
      <c r="A9" s="300">
        <v>2016</v>
      </c>
      <c r="B9" s="301">
        <v>13039</v>
      </c>
      <c r="C9" s="302">
        <v>67639</v>
      </c>
      <c r="D9" s="282">
        <v>13039</v>
      </c>
      <c r="E9" s="282">
        <v>67639</v>
      </c>
      <c r="F9" s="303">
        <v>0</v>
      </c>
      <c r="G9" s="304">
        <v>0</v>
      </c>
    </row>
    <row r="10" spans="1:13" s="27" customFormat="1" ht="24.95" customHeight="1">
      <c r="A10" s="300">
        <v>2017</v>
      </c>
      <c r="B10" s="301">
        <v>12648</v>
      </c>
      <c r="C10" s="302">
        <v>66969</v>
      </c>
      <c r="D10" s="282">
        <v>12648</v>
      </c>
      <c r="E10" s="282">
        <v>66969</v>
      </c>
      <c r="F10" s="303">
        <v>0</v>
      </c>
      <c r="G10" s="304">
        <v>0</v>
      </c>
    </row>
    <row r="11" spans="1:13" s="27" customFormat="1" ht="24.95" customHeight="1">
      <c r="A11" s="300">
        <v>2018</v>
      </c>
      <c r="B11" s="301">
        <v>12199</v>
      </c>
      <c r="C11" s="302">
        <v>61276</v>
      </c>
      <c r="D11" s="282">
        <v>12199</v>
      </c>
      <c r="E11" s="282">
        <v>61276</v>
      </c>
      <c r="F11" s="303">
        <v>0</v>
      </c>
      <c r="G11" s="304">
        <v>0</v>
      </c>
    </row>
    <row r="12" spans="1:13" s="27" customFormat="1" ht="24.95" customHeight="1">
      <c r="A12" s="300">
        <v>2019</v>
      </c>
      <c r="B12" s="305">
        <v>12384</v>
      </c>
      <c r="C12" s="306">
        <v>59406</v>
      </c>
      <c r="D12" s="287">
        <v>12384</v>
      </c>
      <c r="E12" s="287">
        <v>59406</v>
      </c>
      <c r="F12" s="307">
        <v>0</v>
      </c>
      <c r="G12" s="308">
        <v>0</v>
      </c>
    </row>
    <row r="13" spans="1:13" s="27" customFormat="1" ht="24.95" customHeight="1">
      <c r="A13" s="300">
        <v>2020</v>
      </c>
      <c r="B13" s="306">
        <v>12390</v>
      </c>
      <c r="C13" s="306">
        <v>54603</v>
      </c>
      <c r="D13" s="287">
        <v>12390</v>
      </c>
      <c r="E13" s="287">
        <v>54603</v>
      </c>
      <c r="F13" s="307">
        <v>0</v>
      </c>
      <c r="G13" s="308">
        <v>0</v>
      </c>
    </row>
    <row r="14" spans="1:13" s="27" customFormat="1" ht="35.1" customHeight="1">
      <c r="A14" s="309">
        <v>2021</v>
      </c>
      <c r="B14" s="310">
        <v>11763</v>
      </c>
      <c r="C14" s="310">
        <v>57879</v>
      </c>
      <c r="D14" s="217">
        <v>11763</v>
      </c>
      <c r="E14" s="217">
        <v>57879</v>
      </c>
      <c r="F14" s="311">
        <v>0</v>
      </c>
      <c r="G14" s="312">
        <v>0</v>
      </c>
    </row>
    <row r="15" spans="1:13" s="151" customFormat="1" ht="13.5" customHeight="1">
      <c r="A15" s="297" t="s">
        <v>277</v>
      </c>
    </row>
    <row r="16" spans="1:13" s="292" customFormat="1" ht="13.5" customHeight="1">
      <c r="A16" s="291" t="s">
        <v>559</v>
      </c>
      <c r="B16" s="298"/>
      <c r="C16" s="298"/>
      <c r="D16" s="298"/>
      <c r="E16" s="691" t="s">
        <v>317</v>
      </c>
      <c r="F16" s="691"/>
      <c r="G16" s="691"/>
      <c r="H16" s="149"/>
      <c r="I16" s="149"/>
      <c r="J16" s="149"/>
      <c r="K16" s="298"/>
      <c r="L16" s="298"/>
      <c r="M16" s="298"/>
    </row>
  </sheetData>
  <mergeCells count="7">
    <mergeCell ref="E16:G16"/>
    <mergeCell ref="A2:G2"/>
    <mergeCell ref="A3:G3"/>
    <mergeCell ref="A1:B1"/>
    <mergeCell ref="D6:E6"/>
    <mergeCell ref="F6:G6"/>
    <mergeCell ref="B6:C6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view="pageBreakPreview" zoomScaleNormal="100" zoomScaleSheetLayoutView="100" workbookViewId="0">
      <selection activeCell="P15" sqref="P15:S15"/>
    </sheetView>
  </sheetViews>
  <sheetFormatPr defaultRowHeight="12"/>
  <cols>
    <col min="1" max="1" width="10.7109375" style="6" customWidth="1"/>
    <col min="2" max="14" width="11.7109375" style="5" customWidth="1"/>
    <col min="15" max="15" width="11.7109375" style="6" customWidth="1"/>
    <col min="16" max="16" width="9.28515625" style="5" customWidth="1"/>
    <col min="17" max="17" width="11.42578125" style="5" customWidth="1"/>
    <col min="18" max="18" width="9.28515625" style="5" customWidth="1"/>
    <col min="19" max="16384" width="9.140625" style="5"/>
  </cols>
  <sheetData>
    <row r="1" spans="1:18" ht="24.95" customHeight="1">
      <c r="A1" s="685" t="s">
        <v>211</v>
      </c>
      <c r="B1" s="685"/>
    </row>
    <row r="2" spans="1:18" s="119" customFormat="1" ht="24.95" customHeight="1">
      <c r="A2" s="702" t="s">
        <v>286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299"/>
      <c r="Q2" s="299"/>
      <c r="R2" s="299"/>
    </row>
    <row r="3" spans="1:18" s="119" customFormat="1" ht="24.95" customHeight="1">
      <c r="A3" s="690" t="s">
        <v>23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299"/>
      <c r="Q3" s="299"/>
      <c r="R3" s="299"/>
    </row>
    <row r="4" spans="1:18" ht="18.75">
      <c r="A4" s="13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1"/>
      <c r="R4" s="14"/>
    </row>
    <row r="5" spans="1:18" ht="15" customHeight="1" thickBot="1">
      <c r="A5" s="78" t="s">
        <v>265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4" t="s">
        <v>266</v>
      </c>
    </row>
    <row r="6" spans="1:18" s="30" customFormat="1" ht="23.1" customHeight="1">
      <c r="A6" s="313" t="s">
        <v>429</v>
      </c>
      <c r="B6" s="716" t="s">
        <v>267</v>
      </c>
      <c r="C6" s="718"/>
      <c r="D6" s="716" t="s">
        <v>280</v>
      </c>
      <c r="E6" s="717"/>
      <c r="F6" s="718"/>
      <c r="G6" s="716" t="s">
        <v>281</v>
      </c>
      <c r="H6" s="717"/>
      <c r="I6" s="718"/>
      <c r="J6" s="716" t="s">
        <v>282</v>
      </c>
      <c r="K6" s="717"/>
      <c r="L6" s="718"/>
      <c r="M6" s="716" t="s">
        <v>283</v>
      </c>
      <c r="N6" s="717"/>
      <c r="O6" s="718"/>
    </row>
    <row r="7" spans="1:18" s="30" customFormat="1" ht="23.1" customHeight="1">
      <c r="A7" s="314"/>
      <c r="B7" s="315" t="s">
        <v>18</v>
      </c>
      <c r="C7" s="315" t="s">
        <v>21</v>
      </c>
      <c r="D7" s="315" t="s">
        <v>18</v>
      </c>
      <c r="E7" s="319" t="s">
        <v>21</v>
      </c>
      <c r="F7" s="320"/>
      <c r="G7" s="315" t="s">
        <v>18</v>
      </c>
      <c r="H7" s="319" t="s">
        <v>21</v>
      </c>
      <c r="I7" s="320"/>
      <c r="J7" s="314" t="s">
        <v>18</v>
      </c>
      <c r="K7" s="319" t="s">
        <v>21</v>
      </c>
      <c r="L7" s="320"/>
      <c r="M7" s="314" t="s">
        <v>18</v>
      </c>
      <c r="N7" s="319" t="s">
        <v>21</v>
      </c>
      <c r="O7" s="335"/>
    </row>
    <row r="8" spans="1:18" s="30" customFormat="1" ht="23.1" customHeight="1">
      <c r="A8" s="316"/>
      <c r="B8" s="317" t="s">
        <v>20</v>
      </c>
      <c r="C8" s="334" t="s">
        <v>22</v>
      </c>
      <c r="D8" s="317" t="s">
        <v>20</v>
      </c>
      <c r="E8" s="334" t="s">
        <v>22</v>
      </c>
      <c r="F8" s="318" t="s">
        <v>284</v>
      </c>
      <c r="G8" s="317" t="s">
        <v>20</v>
      </c>
      <c r="H8" s="334" t="s">
        <v>22</v>
      </c>
      <c r="I8" s="318" t="s">
        <v>284</v>
      </c>
      <c r="J8" s="316" t="s">
        <v>20</v>
      </c>
      <c r="K8" s="334" t="s">
        <v>22</v>
      </c>
      <c r="L8" s="318" t="s">
        <v>284</v>
      </c>
      <c r="M8" s="316" t="s">
        <v>20</v>
      </c>
      <c r="N8" s="334" t="s">
        <v>22</v>
      </c>
      <c r="O8" s="336" t="s">
        <v>284</v>
      </c>
    </row>
    <row r="9" spans="1:18" s="3" customFormat="1" ht="24.95" customHeight="1">
      <c r="A9" s="300">
        <v>2016</v>
      </c>
      <c r="B9" s="327">
        <f>D9+G9+J9+M9</f>
        <v>1181.4000000000001</v>
      </c>
      <c r="C9" s="327">
        <f>E9+H9+K9+N9</f>
        <v>2660</v>
      </c>
      <c r="D9" s="328">
        <v>59</v>
      </c>
      <c r="E9" s="328">
        <v>118</v>
      </c>
      <c r="F9" s="328">
        <f>E9/D9*100</f>
        <v>200</v>
      </c>
      <c r="G9" s="328">
        <v>698</v>
      </c>
      <c r="H9" s="328">
        <v>1396</v>
      </c>
      <c r="I9" s="328">
        <f>H9/G9*100</f>
        <v>200</v>
      </c>
      <c r="J9" s="328">
        <v>216.4</v>
      </c>
      <c r="K9" s="328">
        <v>522</v>
      </c>
      <c r="L9" s="328">
        <f>K9/J9*100</f>
        <v>241.2199630314233</v>
      </c>
      <c r="M9" s="328">
        <v>208</v>
      </c>
      <c r="N9" s="328">
        <v>624</v>
      </c>
      <c r="O9" s="328">
        <f>N9/M9*100</f>
        <v>300</v>
      </c>
    </row>
    <row r="10" spans="1:18" s="3" customFormat="1" ht="24.95" customHeight="1">
      <c r="A10" s="300">
        <v>2017</v>
      </c>
      <c r="B10" s="327">
        <v>1176</v>
      </c>
      <c r="C10" s="327">
        <v>2737</v>
      </c>
      <c r="D10" s="328">
        <v>22</v>
      </c>
      <c r="E10" s="328">
        <v>44</v>
      </c>
      <c r="F10" s="328">
        <f>E10/D10*100</f>
        <v>200</v>
      </c>
      <c r="G10" s="328">
        <v>679</v>
      </c>
      <c r="H10" s="328">
        <v>1358</v>
      </c>
      <c r="I10" s="328">
        <f>H10/G10*100</f>
        <v>200</v>
      </c>
      <c r="J10" s="328">
        <v>154</v>
      </c>
      <c r="K10" s="328">
        <v>372</v>
      </c>
      <c r="L10" s="328">
        <f t="shared" ref="L10" si="0">K10/J10*100</f>
        <v>241.55844155844159</v>
      </c>
      <c r="M10" s="328">
        <v>321</v>
      </c>
      <c r="N10" s="328">
        <v>963</v>
      </c>
      <c r="O10" s="328">
        <f>N10/M10*100</f>
        <v>300</v>
      </c>
    </row>
    <row r="11" spans="1:18" s="3" customFormat="1" ht="24.95" customHeight="1">
      <c r="A11" s="300">
        <v>2018</v>
      </c>
      <c r="B11" s="327">
        <v>1289</v>
      </c>
      <c r="C11" s="127">
        <v>3681</v>
      </c>
      <c r="D11" s="328">
        <v>35</v>
      </c>
      <c r="E11" s="328">
        <v>93</v>
      </c>
      <c r="F11" s="328">
        <v>265.71428571428572</v>
      </c>
      <c r="G11" s="328">
        <v>676</v>
      </c>
      <c r="H11" s="328">
        <v>2000</v>
      </c>
      <c r="I11" s="328">
        <v>295.85798816568047</v>
      </c>
      <c r="J11" s="328">
        <v>166</v>
      </c>
      <c r="K11" s="328">
        <v>629</v>
      </c>
      <c r="L11" s="328">
        <v>378.91566265060243</v>
      </c>
      <c r="M11" s="328">
        <v>412</v>
      </c>
      <c r="N11" s="328">
        <v>959</v>
      </c>
      <c r="O11" s="328">
        <v>232.76699029126212</v>
      </c>
    </row>
    <row r="12" spans="1:18" s="3" customFormat="1" ht="24.95" customHeight="1">
      <c r="A12" s="300">
        <v>2019</v>
      </c>
      <c r="B12" s="329">
        <v>1723</v>
      </c>
      <c r="C12" s="127">
        <v>3877</v>
      </c>
      <c r="D12" s="330">
        <v>2</v>
      </c>
      <c r="E12" s="330">
        <v>6</v>
      </c>
      <c r="F12" s="330">
        <v>299</v>
      </c>
      <c r="G12" s="282">
        <v>1201</v>
      </c>
      <c r="H12" s="322">
        <v>1932</v>
      </c>
      <c r="I12" s="322">
        <v>161</v>
      </c>
      <c r="J12" s="328">
        <v>17</v>
      </c>
      <c r="K12" s="328">
        <v>68</v>
      </c>
      <c r="L12" s="328">
        <v>389</v>
      </c>
      <c r="M12" s="322">
        <v>503</v>
      </c>
      <c r="N12" s="322">
        <v>1871</v>
      </c>
      <c r="O12" s="322">
        <v>372</v>
      </c>
    </row>
    <row r="13" spans="1:18" s="3" customFormat="1" ht="24.95" customHeight="1">
      <c r="A13" s="300">
        <v>2020</v>
      </c>
      <c r="B13" s="327">
        <v>1075</v>
      </c>
      <c r="C13" s="127">
        <v>3093</v>
      </c>
      <c r="D13" s="330">
        <v>3</v>
      </c>
      <c r="E13" s="330">
        <v>8</v>
      </c>
      <c r="F13" s="330">
        <v>281</v>
      </c>
      <c r="G13" s="282">
        <v>658</v>
      </c>
      <c r="H13" s="322">
        <v>1862</v>
      </c>
      <c r="I13" s="322">
        <v>283</v>
      </c>
      <c r="J13" s="328">
        <v>108</v>
      </c>
      <c r="K13" s="328">
        <v>266</v>
      </c>
      <c r="L13" s="328">
        <v>247</v>
      </c>
      <c r="M13" s="322">
        <v>306</v>
      </c>
      <c r="N13" s="322">
        <v>957</v>
      </c>
      <c r="O13" s="322">
        <v>313</v>
      </c>
    </row>
    <row r="14" spans="1:18" s="3" customFormat="1" ht="35.1" customHeight="1">
      <c r="A14" s="309">
        <v>2021</v>
      </c>
      <c r="B14" s="323">
        <v>1013</v>
      </c>
      <c r="C14" s="324">
        <v>3309</v>
      </c>
      <c r="D14" s="325">
        <v>7.86</v>
      </c>
      <c r="E14" s="325">
        <v>25.4</v>
      </c>
      <c r="F14" s="325">
        <v>312</v>
      </c>
      <c r="G14" s="331">
        <v>603</v>
      </c>
      <c r="H14" s="332">
        <v>1801</v>
      </c>
      <c r="I14" s="332">
        <v>299</v>
      </c>
      <c r="J14" s="326">
        <v>118</v>
      </c>
      <c r="K14" s="326">
        <v>496</v>
      </c>
      <c r="L14" s="326">
        <v>420</v>
      </c>
      <c r="M14" s="332">
        <v>284</v>
      </c>
      <c r="N14" s="332">
        <v>987</v>
      </c>
      <c r="O14" s="332">
        <v>348</v>
      </c>
    </row>
    <row r="15" spans="1:18" s="333" customFormat="1" ht="13.5" customHeight="1">
      <c r="A15" s="297" t="s">
        <v>285</v>
      </c>
    </row>
    <row r="16" spans="1:18" s="292" customFormat="1" ht="13.5" customHeight="1">
      <c r="A16" s="291" t="s">
        <v>559</v>
      </c>
      <c r="K16" s="691" t="s">
        <v>317</v>
      </c>
      <c r="L16" s="691"/>
      <c r="M16" s="691"/>
      <c r="N16" s="691"/>
      <c r="O16" s="691"/>
    </row>
  </sheetData>
  <mergeCells count="9">
    <mergeCell ref="K16:O16"/>
    <mergeCell ref="M6:O6"/>
    <mergeCell ref="A3:O3"/>
    <mergeCell ref="A2:O2"/>
    <mergeCell ref="A1:B1"/>
    <mergeCell ref="G6:I6"/>
    <mergeCell ref="D6:F6"/>
    <mergeCell ref="B6:C6"/>
    <mergeCell ref="J6:L6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5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view="pageBreakPreview" zoomScaleNormal="100" zoomScaleSheetLayoutView="100" workbookViewId="0">
      <selection activeCell="P15" sqref="P15:S15"/>
    </sheetView>
  </sheetViews>
  <sheetFormatPr defaultRowHeight="12"/>
  <cols>
    <col min="1" max="1" width="10.7109375" style="6" customWidth="1"/>
    <col min="2" max="8" width="12.7109375" style="5" customWidth="1"/>
    <col min="9" max="9" width="12.7109375" style="6" customWidth="1"/>
    <col min="10" max="17" width="12.7109375" style="5" customWidth="1"/>
    <col min="18" max="18" width="12.7109375" style="6" customWidth="1"/>
    <col min="19" max="16384" width="9.140625" style="5"/>
  </cols>
  <sheetData>
    <row r="1" spans="1:18" ht="24.95" customHeight="1">
      <c r="A1" s="685" t="s">
        <v>211</v>
      </c>
      <c r="B1" s="685"/>
    </row>
    <row r="2" spans="1:18" s="109" customFormat="1" ht="24.95" customHeight="1">
      <c r="A2" s="689" t="s">
        <v>287</v>
      </c>
      <c r="B2" s="689"/>
      <c r="C2" s="689"/>
      <c r="D2" s="689"/>
      <c r="E2" s="689"/>
      <c r="F2" s="689"/>
      <c r="G2" s="689"/>
      <c r="H2" s="689"/>
      <c r="I2" s="689"/>
      <c r="J2" s="690" t="s">
        <v>293</v>
      </c>
      <c r="K2" s="690"/>
      <c r="L2" s="690"/>
      <c r="M2" s="690"/>
      <c r="N2" s="690"/>
      <c r="O2" s="690"/>
      <c r="P2" s="690"/>
      <c r="Q2" s="690"/>
      <c r="R2" s="690"/>
    </row>
    <row r="3" spans="1:18" ht="18.75">
      <c r="A3" s="20"/>
      <c r="B3" s="14"/>
      <c r="C3" s="14"/>
      <c r="D3" s="14"/>
      <c r="E3" s="14"/>
      <c r="F3" s="14"/>
      <c r="G3" s="14"/>
      <c r="H3" s="14"/>
      <c r="I3" s="20"/>
      <c r="J3" s="14"/>
      <c r="K3" s="14"/>
      <c r="L3" s="14"/>
      <c r="M3" s="14"/>
      <c r="N3" s="14"/>
      <c r="O3" s="14"/>
    </row>
    <row r="4" spans="1:18" ht="12.75" thickBot="1">
      <c r="A4" s="78" t="s">
        <v>265</v>
      </c>
      <c r="B4" s="15"/>
      <c r="C4" s="15"/>
      <c r="D4" s="15"/>
      <c r="E4" s="15"/>
      <c r="F4" s="15"/>
      <c r="G4" s="15"/>
      <c r="H4" s="15"/>
      <c r="I4" s="21"/>
      <c r="J4" s="15"/>
      <c r="K4" s="15"/>
      <c r="L4" s="15"/>
      <c r="M4" s="15"/>
      <c r="N4" s="15"/>
      <c r="O4" s="15"/>
      <c r="R4" s="4" t="s">
        <v>266</v>
      </c>
    </row>
    <row r="5" spans="1:18" s="337" customFormat="1" ht="23.1" customHeight="1">
      <c r="A5" s="313" t="s">
        <v>429</v>
      </c>
      <c r="B5" s="716" t="s">
        <v>267</v>
      </c>
      <c r="C5" s="718"/>
      <c r="D5" s="716" t="s">
        <v>288</v>
      </c>
      <c r="E5" s="717"/>
      <c r="F5" s="718"/>
      <c r="G5" s="716" t="s">
        <v>289</v>
      </c>
      <c r="H5" s="717"/>
      <c r="I5" s="717"/>
      <c r="J5" s="717" t="s">
        <v>290</v>
      </c>
      <c r="K5" s="717"/>
      <c r="L5" s="717"/>
      <c r="M5" s="716" t="s">
        <v>291</v>
      </c>
      <c r="N5" s="717"/>
      <c r="O5" s="718"/>
      <c r="P5" s="716" t="s">
        <v>292</v>
      </c>
      <c r="Q5" s="717"/>
      <c r="R5" s="717"/>
    </row>
    <row r="6" spans="1:18" s="337" customFormat="1" ht="23.1" customHeight="1">
      <c r="A6" s="314"/>
      <c r="B6" s="315" t="s">
        <v>18</v>
      </c>
      <c r="C6" s="315" t="s">
        <v>21</v>
      </c>
      <c r="D6" s="315" t="s">
        <v>18</v>
      </c>
      <c r="E6" s="719" t="s">
        <v>21</v>
      </c>
      <c r="F6" s="720"/>
      <c r="G6" s="315" t="s">
        <v>18</v>
      </c>
      <c r="H6" s="719" t="s">
        <v>21</v>
      </c>
      <c r="I6" s="721"/>
      <c r="J6" s="314" t="s">
        <v>18</v>
      </c>
      <c r="K6" s="719" t="s">
        <v>21</v>
      </c>
      <c r="L6" s="720"/>
      <c r="M6" s="314" t="s">
        <v>18</v>
      </c>
      <c r="N6" s="719" t="s">
        <v>21</v>
      </c>
      <c r="O6" s="720"/>
      <c r="P6" s="315" t="s">
        <v>18</v>
      </c>
      <c r="Q6" s="719" t="s">
        <v>21</v>
      </c>
      <c r="R6" s="721"/>
    </row>
    <row r="7" spans="1:18" s="337" customFormat="1" ht="23.1" customHeight="1">
      <c r="A7" s="316"/>
      <c r="B7" s="317" t="s">
        <v>20</v>
      </c>
      <c r="C7" s="317" t="s">
        <v>22</v>
      </c>
      <c r="D7" s="317" t="s">
        <v>20</v>
      </c>
      <c r="E7" s="317" t="s">
        <v>22</v>
      </c>
      <c r="F7" s="318" t="s">
        <v>284</v>
      </c>
      <c r="G7" s="317" t="s">
        <v>20</v>
      </c>
      <c r="H7" s="317" t="s">
        <v>22</v>
      </c>
      <c r="I7" s="336" t="s">
        <v>284</v>
      </c>
      <c r="J7" s="316" t="s">
        <v>20</v>
      </c>
      <c r="K7" s="317" t="s">
        <v>22</v>
      </c>
      <c r="L7" s="318" t="s">
        <v>284</v>
      </c>
      <c r="M7" s="316" t="s">
        <v>20</v>
      </c>
      <c r="N7" s="317" t="s">
        <v>22</v>
      </c>
      <c r="O7" s="318" t="s">
        <v>284</v>
      </c>
      <c r="P7" s="316" t="s">
        <v>20</v>
      </c>
      <c r="Q7" s="317" t="s">
        <v>22</v>
      </c>
      <c r="R7" s="336" t="s">
        <v>284</v>
      </c>
    </row>
    <row r="8" spans="1:18" s="29" customFormat="1" ht="24.95" customHeight="1">
      <c r="A8" s="300">
        <v>2016</v>
      </c>
      <c r="B8" s="338">
        <f>D8+G8+J8+M8+P8</f>
        <v>59</v>
      </c>
      <c r="C8" s="338">
        <f>E8+H8+K8+N8+Q8</f>
        <v>66</v>
      </c>
      <c r="D8" s="339">
        <v>5</v>
      </c>
      <c r="E8" s="339">
        <v>5</v>
      </c>
      <c r="F8" s="339">
        <f>E8/D8*100</f>
        <v>100</v>
      </c>
      <c r="G8" s="339">
        <v>4</v>
      </c>
      <c r="H8" s="339">
        <v>4</v>
      </c>
      <c r="I8" s="339">
        <f>H8/G8*100</f>
        <v>100</v>
      </c>
      <c r="J8" s="339">
        <v>3</v>
      </c>
      <c r="K8" s="339">
        <v>8</v>
      </c>
      <c r="L8" s="339">
        <f>K8/J8*100</f>
        <v>266.66666666666663</v>
      </c>
      <c r="M8" s="339">
        <v>17</v>
      </c>
      <c r="N8" s="339">
        <v>12</v>
      </c>
      <c r="O8" s="339">
        <f>N8/M8*100</f>
        <v>70.588235294117652</v>
      </c>
      <c r="P8" s="339">
        <v>30</v>
      </c>
      <c r="Q8" s="339">
        <v>37</v>
      </c>
      <c r="R8" s="339">
        <f>Q8/P8*100</f>
        <v>123.33333333333334</v>
      </c>
    </row>
    <row r="9" spans="1:18" s="29" customFormat="1" ht="24.95" customHeight="1">
      <c r="A9" s="300">
        <v>2017</v>
      </c>
      <c r="B9" s="338">
        <v>72</v>
      </c>
      <c r="C9" s="338">
        <v>74</v>
      </c>
      <c r="D9" s="339">
        <v>5</v>
      </c>
      <c r="E9" s="339">
        <v>5</v>
      </c>
      <c r="F9" s="339">
        <f t="shared" ref="F9" si="0">E9/D9*100</f>
        <v>100</v>
      </c>
      <c r="G9" s="339">
        <v>4</v>
      </c>
      <c r="H9" s="339">
        <v>4</v>
      </c>
      <c r="I9" s="339">
        <f t="shared" ref="I9" si="1">H9/G9*100</f>
        <v>100</v>
      </c>
      <c r="J9" s="339">
        <v>1</v>
      </c>
      <c r="K9" s="339">
        <v>3</v>
      </c>
      <c r="L9" s="339">
        <f t="shared" ref="L9" si="2">K9/J9*100</f>
        <v>300</v>
      </c>
      <c r="M9" s="339">
        <v>17</v>
      </c>
      <c r="N9" s="339">
        <v>12</v>
      </c>
      <c r="O9" s="339">
        <f t="shared" ref="O9" si="3">N9/M9*100</f>
        <v>70.588235294117652</v>
      </c>
      <c r="P9" s="339">
        <v>45</v>
      </c>
      <c r="Q9" s="339">
        <v>50</v>
      </c>
      <c r="R9" s="339">
        <f t="shared" ref="R9" si="4">Q9/P9*100</f>
        <v>111.11111111111111</v>
      </c>
    </row>
    <row r="10" spans="1:18" s="29" customFormat="1" ht="24.95" customHeight="1">
      <c r="A10" s="300">
        <v>2018</v>
      </c>
      <c r="B10" s="338">
        <v>110</v>
      </c>
      <c r="C10" s="338">
        <v>194.3</v>
      </c>
      <c r="D10" s="339">
        <v>4</v>
      </c>
      <c r="E10" s="339">
        <v>4</v>
      </c>
      <c r="F10" s="339">
        <v>100</v>
      </c>
      <c r="G10" s="339">
        <v>3</v>
      </c>
      <c r="H10" s="339">
        <v>3</v>
      </c>
      <c r="I10" s="339">
        <v>100</v>
      </c>
      <c r="J10" s="339">
        <v>30</v>
      </c>
      <c r="K10" s="339">
        <v>117</v>
      </c>
      <c r="L10" s="339">
        <v>390</v>
      </c>
      <c r="M10" s="339">
        <v>10</v>
      </c>
      <c r="N10" s="339">
        <v>7.3</v>
      </c>
      <c r="O10" s="339">
        <v>73</v>
      </c>
      <c r="P10" s="339">
        <v>63</v>
      </c>
      <c r="Q10" s="339">
        <v>63</v>
      </c>
      <c r="R10" s="339">
        <v>100</v>
      </c>
    </row>
    <row r="11" spans="1:18" s="29" customFormat="1" ht="24.95" customHeight="1">
      <c r="A11" s="300">
        <v>2019</v>
      </c>
      <c r="B11" s="338">
        <v>102</v>
      </c>
      <c r="C11" s="338">
        <v>382</v>
      </c>
      <c r="D11" s="339">
        <v>16</v>
      </c>
      <c r="E11" s="340">
        <v>16</v>
      </c>
      <c r="F11" s="340">
        <v>100</v>
      </c>
      <c r="G11" s="340">
        <v>10</v>
      </c>
      <c r="H11" s="340">
        <v>10</v>
      </c>
      <c r="I11" s="340">
        <v>100</v>
      </c>
      <c r="J11" s="340">
        <v>63</v>
      </c>
      <c r="K11" s="340">
        <v>341</v>
      </c>
      <c r="L11" s="340">
        <v>541</v>
      </c>
      <c r="M11" s="340">
        <v>10</v>
      </c>
      <c r="N11" s="340">
        <v>7</v>
      </c>
      <c r="O11" s="340">
        <v>70</v>
      </c>
      <c r="P11" s="340">
        <v>3</v>
      </c>
      <c r="Q11" s="339">
        <v>8</v>
      </c>
      <c r="R11" s="339">
        <v>255</v>
      </c>
    </row>
    <row r="12" spans="1:18" s="29" customFormat="1" ht="24.95" customHeight="1">
      <c r="A12" s="300">
        <v>2020</v>
      </c>
      <c r="B12" s="338">
        <v>97</v>
      </c>
      <c r="C12" s="338">
        <v>315</v>
      </c>
      <c r="D12" s="339">
        <v>13</v>
      </c>
      <c r="E12" s="340">
        <v>13</v>
      </c>
      <c r="F12" s="340">
        <v>100</v>
      </c>
      <c r="G12" s="340">
        <v>10</v>
      </c>
      <c r="H12" s="340">
        <v>10</v>
      </c>
      <c r="I12" s="340">
        <v>100</v>
      </c>
      <c r="J12" s="340">
        <v>64</v>
      </c>
      <c r="K12" s="340">
        <v>280</v>
      </c>
      <c r="L12" s="340">
        <v>438</v>
      </c>
      <c r="M12" s="340">
        <v>7</v>
      </c>
      <c r="N12" s="340">
        <v>5</v>
      </c>
      <c r="O12" s="340">
        <v>79</v>
      </c>
      <c r="P12" s="340">
        <v>3</v>
      </c>
      <c r="Q12" s="339">
        <v>7</v>
      </c>
      <c r="R12" s="339">
        <v>238</v>
      </c>
    </row>
    <row r="13" spans="1:18" s="29" customFormat="1" ht="35.1" customHeight="1">
      <c r="A13" s="321">
        <v>2021</v>
      </c>
      <c r="B13" s="341">
        <v>101</v>
      </c>
      <c r="C13" s="341">
        <v>472</v>
      </c>
      <c r="D13" s="342">
        <v>12</v>
      </c>
      <c r="E13" s="343">
        <v>12</v>
      </c>
      <c r="F13" s="343">
        <v>100</v>
      </c>
      <c r="G13" s="343">
        <v>11</v>
      </c>
      <c r="H13" s="343">
        <v>11</v>
      </c>
      <c r="I13" s="343">
        <v>100</v>
      </c>
      <c r="J13" s="343">
        <v>68</v>
      </c>
      <c r="K13" s="343">
        <v>436</v>
      </c>
      <c r="L13" s="343">
        <v>642</v>
      </c>
      <c r="M13" s="343">
        <v>7</v>
      </c>
      <c r="N13" s="343">
        <v>5</v>
      </c>
      <c r="O13" s="343">
        <v>78</v>
      </c>
      <c r="P13" s="343">
        <v>3</v>
      </c>
      <c r="Q13" s="342">
        <v>8</v>
      </c>
      <c r="R13" s="342">
        <v>253</v>
      </c>
    </row>
    <row r="14" spans="1:18" s="151" customFormat="1" ht="13.5" customHeight="1">
      <c r="A14" s="291" t="s">
        <v>559</v>
      </c>
      <c r="I14" s="265"/>
      <c r="J14" s="712" t="s">
        <v>317</v>
      </c>
      <c r="K14" s="712"/>
      <c r="L14" s="712"/>
      <c r="M14" s="712"/>
      <c r="N14" s="265"/>
      <c r="O14" s="297"/>
      <c r="P14" s="265"/>
      <c r="Q14" s="265"/>
      <c r="R14" s="163"/>
    </row>
  </sheetData>
  <mergeCells count="15">
    <mergeCell ref="J14:M14"/>
    <mergeCell ref="A1:B1"/>
    <mergeCell ref="A2:I2"/>
    <mergeCell ref="J2:R2"/>
    <mergeCell ref="P5:R5"/>
    <mergeCell ref="B5:C5"/>
    <mergeCell ref="D5:F5"/>
    <mergeCell ref="G5:I5"/>
    <mergeCell ref="J5:L5"/>
    <mergeCell ref="M5:O5"/>
    <mergeCell ref="E6:F6"/>
    <mergeCell ref="H6:I6"/>
    <mergeCell ref="K6:L6"/>
    <mergeCell ref="N6:O6"/>
    <mergeCell ref="Q6:R6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6" fitToHeight="0" orientation="portrait" r:id="rId1"/>
  <headerFooter alignWithMargins="0"/>
  <colBreaks count="1" manualBreakCount="1">
    <brk id="9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BreakPreview" zoomScaleNormal="100" zoomScaleSheetLayoutView="100" workbookViewId="0">
      <selection activeCell="P15" sqref="P15:S15"/>
    </sheetView>
  </sheetViews>
  <sheetFormatPr defaultRowHeight="12"/>
  <cols>
    <col min="1" max="1" width="9" style="6" customWidth="1"/>
    <col min="2" max="3" width="10.7109375" style="5" customWidth="1"/>
    <col min="4" max="4" width="10.7109375" style="6" customWidth="1"/>
    <col min="5" max="14" width="10.7109375" style="5" customWidth="1"/>
    <col min="15" max="15" width="10.7109375" style="6" customWidth="1"/>
    <col min="16" max="16384" width="9.140625" style="5"/>
  </cols>
  <sheetData>
    <row r="1" spans="1:19" ht="24.95" customHeight="1">
      <c r="A1" s="685" t="s">
        <v>211</v>
      </c>
      <c r="B1" s="685"/>
    </row>
    <row r="2" spans="1:19" s="109" customFormat="1" ht="24.95" customHeight="1">
      <c r="A2" s="689" t="s">
        <v>298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</row>
    <row r="3" spans="1:19" s="109" customFormat="1" ht="24.95" customHeight="1">
      <c r="A3" s="690" t="s">
        <v>152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</row>
    <row r="4" spans="1:19" ht="23.1" customHeight="1">
      <c r="A4" s="20"/>
      <c r="B4" s="14"/>
      <c r="C4" s="14"/>
      <c r="D4" s="14"/>
      <c r="E4" s="14"/>
      <c r="F4" s="14"/>
    </row>
    <row r="5" spans="1:19" ht="15" customHeight="1" thickBot="1">
      <c r="A5" s="78" t="s">
        <v>265</v>
      </c>
      <c r="B5" s="15"/>
      <c r="C5" s="15"/>
      <c r="E5" s="15"/>
      <c r="G5" s="15"/>
      <c r="I5" s="21"/>
      <c r="J5" s="15"/>
      <c r="K5" s="15"/>
      <c r="L5" s="15"/>
      <c r="M5" s="15"/>
      <c r="N5" s="15"/>
      <c r="O5" s="4" t="s">
        <v>266</v>
      </c>
    </row>
    <row r="6" spans="1:19" s="351" customFormat="1" ht="23.1" customHeight="1">
      <c r="A6" s="313" t="s">
        <v>429</v>
      </c>
      <c r="B6" s="716" t="s">
        <v>267</v>
      </c>
      <c r="C6" s="717"/>
      <c r="D6" s="716" t="s">
        <v>294</v>
      </c>
      <c r="E6" s="717"/>
      <c r="F6" s="717"/>
      <c r="G6" s="716" t="s">
        <v>295</v>
      </c>
      <c r="H6" s="717"/>
      <c r="I6" s="717"/>
      <c r="J6" s="344" t="s">
        <v>296</v>
      </c>
      <c r="K6" s="345"/>
      <c r="L6" s="346"/>
      <c r="M6" s="345" t="s">
        <v>297</v>
      </c>
      <c r="N6" s="345"/>
      <c r="O6" s="346"/>
    </row>
    <row r="7" spans="1:19" s="337" customFormat="1" ht="23.1" customHeight="1">
      <c r="A7" s="314"/>
      <c r="B7" s="319" t="s">
        <v>18</v>
      </c>
      <c r="C7" s="319" t="s">
        <v>21</v>
      </c>
      <c r="D7" s="347" t="s">
        <v>18</v>
      </c>
      <c r="E7" s="719" t="s">
        <v>21</v>
      </c>
      <c r="F7" s="721"/>
      <c r="G7" s="319" t="s">
        <v>18</v>
      </c>
      <c r="H7" s="719" t="s">
        <v>21</v>
      </c>
      <c r="I7" s="721"/>
      <c r="J7" s="314" t="s">
        <v>18</v>
      </c>
      <c r="K7" s="719" t="s">
        <v>21</v>
      </c>
      <c r="L7" s="720"/>
      <c r="M7" s="319" t="s">
        <v>18</v>
      </c>
      <c r="N7" s="719" t="s">
        <v>21</v>
      </c>
      <c r="O7" s="721"/>
    </row>
    <row r="8" spans="1:19" s="337" customFormat="1" ht="23.1" customHeight="1">
      <c r="A8" s="316"/>
      <c r="B8" s="348" t="s">
        <v>20</v>
      </c>
      <c r="C8" s="352" t="s">
        <v>22</v>
      </c>
      <c r="D8" s="348" t="s">
        <v>20</v>
      </c>
      <c r="E8" s="352" t="s">
        <v>22</v>
      </c>
      <c r="F8" s="336" t="s">
        <v>284</v>
      </c>
      <c r="G8" s="348" t="s">
        <v>20</v>
      </c>
      <c r="H8" s="352" t="s">
        <v>22</v>
      </c>
      <c r="I8" s="336" t="s">
        <v>284</v>
      </c>
      <c r="J8" s="316" t="s">
        <v>20</v>
      </c>
      <c r="K8" s="352" t="s">
        <v>22</v>
      </c>
      <c r="L8" s="318" t="s">
        <v>284</v>
      </c>
      <c r="M8" s="349" t="s">
        <v>20</v>
      </c>
      <c r="N8" s="352" t="s">
        <v>22</v>
      </c>
      <c r="O8" s="336" t="s">
        <v>284</v>
      </c>
      <c r="P8" s="350"/>
    </row>
    <row r="9" spans="1:19" s="17" customFormat="1" ht="24.95" customHeight="1">
      <c r="A9" s="361">
        <v>2016</v>
      </c>
      <c r="B9" s="353">
        <f>D9+G9+J9+M9</f>
        <v>355</v>
      </c>
      <c r="C9" s="353">
        <f>E9+H9+K9+N9</f>
        <v>549</v>
      </c>
      <c r="D9" s="354">
        <v>115</v>
      </c>
      <c r="E9" s="355">
        <v>310</v>
      </c>
      <c r="F9" s="354">
        <f>E9/D9*100</f>
        <v>269.56521739130437</v>
      </c>
      <c r="G9" s="355">
        <v>130</v>
      </c>
      <c r="H9" s="355">
        <v>115</v>
      </c>
      <c r="I9" s="354">
        <f>H9/G9*100</f>
        <v>88.461538461538453</v>
      </c>
      <c r="J9" s="354">
        <v>9</v>
      </c>
      <c r="K9" s="354">
        <v>9</v>
      </c>
      <c r="L9" s="354">
        <f>K9/J9*100</f>
        <v>100</v>
      </c>
      <c r="M9" s="354">
        <v>101</v>
      </c>
      <c r="N9" s="354">
        <v>115</v>
      </c>
      <c r="O9" s="354">
        <f>N9/M9*100</f>
        <v>113.86138613861385</v>
      </c>
    </row>
    <row r="10" spans="1:19" s="17" customFormat="1" ht="24.95" customHeight="1">
      <c r="A10" s="361">
        <v>2017</v>
      </c>
      <c r="B10" s="353">
        <v>191</v>
      </c>
      <c r="C10" s="353">
        <v>372</v>
      </c>
      <c r="D10" s="354">
        <v>103</v>
      </c>
      <c r="E10" s="355">
        <v>277</v>
      </c>
      <c r="F10" s="354">
        <f t="shared" ref="F10" si="0">E10/D10*100</f>
        <v>268.93203883495147</v>
      </c>
      <c r="G10" s="355">
        <v>14</v>
      </c>
      <c r="H10" s="355">
        <v>12</v>
      </c>
      <c r="I10" s="354">
        <f t="shared" ref="I10" si="1">H10/G10*100</f>
        <v>85.714285714285708</v>
      </c>
      <c r="J10" s="354">
        <v>4</v>
      </c>
      <c r="K10" s="354">
        <v>3</v>
      </c>
      <c r="L10" s="354">
        <f t="shared" ref="L10" si="2">K10/J10*100</f>
        <v>75</v>
      </c>
      <c r="M10" s="354">
        <v>70</v>
      </c>
      <c r="N10" s="354">
        <v>80</v>
      </c>
      <c r="O10" s="354">
        <f t="shared" ref="O10" si="3">N10/M10*100</f>
        <v>114.28571428571428</v>
      </c>
    </row>
    <row r="11" spans="1:19" s="17" customFormat="1" ht="24.95" customHeight="1">
      <c r="A11" s="361">
        <v>2018</v>
      </c>
      <c r="B11" s="353">
        <v>490</v>
      </c>
      <c r="C11" s="353">
        <v>680</v>
      </c>
      <c r="D11" s="354">
        <v>350</v>
      </c>
      <c r="E11" s="355">
        <v>507</v>
      </c>
      <c r="F11" s="354">
        <v>144.85714285714286</v>
      </c>
      <c r="G11" s="355">
        <v>90</v>
      </c>
      <c r="H11" s="355">
        <v>110</v>
      </c>
      <c r="I11" s="354">
        <v>122.22222222222223</v>
      </c>
      <c r="J11" s="354">
        <v>10</v>
      </c>
      <c r="K11" s="354">
        <v>13</v>
      </c>
      <c r="L11" s="354">
        <v>130</v>
      </c>
      <c r="M11" s="354">
        <v>40</v>
      </c>
      <c r="N11" s="354">
        <v>50</v>
      </c>
      <c r="O11" s="354">
        <v>125</v>
      </c>
    </row>
    <row r="12" spans="1:19" s="17" customFormat="1" ht="24.95" customHeight="1">
      <c r="A12" s="361">
        <v>2019</v>
      </c>
      <c r="B12" s="356">
        <v>54</v>
      </c>
      <c r="C12" s="353">
        <v>78</v>
      </c>
      <c r="D12" s="354">
        <v>21</v>
      </c>
      <c r="E12" s="355">
        <v>30</v>
      </c>
      <c r="F12" s="355">
        <v>145</v>
      </c>
      <c r="G12" s="355">
        <v>17</v>
      </c>
      <c r="H12" s="355">
        <v>19</v>
      </c>
      <c r="I12" s="355">
        <v>110</v>
      </c>
      <c r="J12" s="354">
        <v>1.5</v>
      </c>
      <c r="K12" s="354">
        <v>2</v>
      </c>
      <c r="L12" s="355">
        <v>135</v>
      </c>
      <c r="M12" s="354">
        <v>14</v>
      </c>
      <c r="N12" s="354">
        <v>27</v>
      </c>
      <c r="O12" s="355">
        <v>169</v>
      </c>
    </row>
    <row r="13" spans="1:19" s="18" customFormat="1" ht="24.95" customHeight="1">
      <c r="A13" s="361">
        <v>2020</v>
      </c>
      <c r="B13" s="353">
        <v>777</v>
      </c>
      <c r="C13" s="353">
        <v>1081</v>
      </c>
      <c r="D13" s="354">
        <v>642</v>
      </c>
      <c r="E13" s="355">
        <v>931</v>
      </c>
      <c r="F13" s="355">
        <v>124</v>
      </c>
      <c r="G13" s="355">
        <v>97</v>
      </c>
      <c r="H13" s="355">
        <v>95</v>
      </c>
      <c r="I13" s="355">
        <v>98</v>
      </c>
      <c r="J13" s="354">
        <v>25</v>
      </c>
      <c r="K13" s="354">
        <v>36</v>
      </c>
      <c r="L13" s="355">
        <v>144</v>
      </c>
      <c r="M13" s="354">
        <v>13</v>
      </c>
      <c r="N13" s="354">
        <v>19</v>
      </c>
      <c r="O13" s="355">
        <v>152</v>
      </c>
    </row>
    <row r="14" spans="1:19" s="18" customFormat="1" ht="35.1" customHeight="1">
      <c r="A14" s="360">
        <v>2021</v>
      </c>
      <c r="B14" s="357">
        <v>758</v>
      </c>
      <c r="C14" s="357">
        <v>1307</v>
      </c>
      <c r="D14" s="358">
        <v>627</v>
      </c>
      <c r="E14" s="359">
        <v>1133</v>
      </c>
      <c r="F14" s="359">
        <v>181</v>
      </c>
      <c r="G14" s="359">
        <v>93</v>
      </c>
      <c r="H14" s="359">
        <v>105</v>
      </c>
      <c r="I14" s="359">
        <v>113</v>
      </c>
      <c r="J14" s="358">
        <v>25</v>
      </c>
      <c r="K14" s="358">
        <v>48</v>
      </c>
      <c r="L14" s="359">
        <v>191</v>
      </c>
      <c r="M14" s="358">
        <v>13</v>
      </c>
      <c r="N14" s="358">
        <v>21</v>
      </c>
      <c r="O14" s="359">
        <v>165</v>
      </c>
    </row>
    <row r="15" spans="1:19" s="266" customFormat="1" ht="13.5" customHeight="1">
      <c r="A15" s="291" t="s">
        <v>559</v>
      </c>
      <c r="D15" s="163"/>
      <c r="G15" s="163"/>
      <c r="H15" s="163"/>
      <c r="I15" s="722" t="s">
        <v>317</v>
      </c>
      <c r="J15" s="722"/>
      <c r="K15" s="722"/>
      <c r="L15" s="722"/>
      <c r="M15" s="722"/>
      <c r="N15" s="722"/>
      <c r="O15" s="722"/>
      <c r="P15" s="149"/>
      <c r="Q15" s="149"/>
      <c r="R15" s="149"/>
      <c r="S15" s="149"/>
    </row>
  </sheetData>
  <mergeCells count="11">
    <mergeCell ref="A1:B1"/>
    <mergeCell ref="A3:O3"/>
    <mergeCell ref="A2:O2"/>
    <mergeCell ref="B6:C6"/>
    <mergeCell ref="D6:F6"/>
    <mergeCell ref="G6:I6"/>
    <mergeCell ref="I15:O15"/>
    <mergeCell ref="E7:F7"/>
    <mergeCell ref="H7:I7"/>
    <mergeCell ref="K7:L7"/>
    <mergeCell ref="N7:O7"/>
  </mergeCells>
  <phoneticPr fontId="5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28</vt:i4>
      </vt:variant>
      <vt:variant>
        <vt:lpstr>이름이 지정된 범위</vt:lpstr>
      </vt:variant>
      <vt:variant>
        <vt:i4>14</vt:i4>
      </vt:variant>
    </vt:vector>
  </HeadingPairs>
  <TitlesOfParts>
    <vt:vector size="42" baseType="lpstr">
      <vt:lpstr>1.농가 및 농가인구</vt:lpstr>
      <vt:lpstr>2.연령별 농가인구</vt:lpstr>
      <vt:lpstr>3. 경지면적</vt:lpstr>
      <vt:lpstr>4.경지규모별 농가</vt:lpstr>
      <vt:lpstr>5.식량작물생산량(정곡)</vt:lpstr>
      <vt:lpstr>5-1.미곡</vt:lpstr>
      <vt:lpstr>5-2.맥류</vt:lpstr>
      <vt:lpstr>5-3.잡곡</vt:lpstr>
      <vt:lpstr>5-4.두류</vt:lpstr>
      <vt:lpstr>5-5. 서류</vt:lpstr>
      <vt:lpstr>6-1.채소류 생산량(과채류)</vt:lpstr>
      <vt:lpstr>6-2.채소류 생산량(엽채류)</vt:lpstr>
      <vt:lpstr>6-3.채소류 생산량(근채류, 조미채소)</vt:lpstr>
      <vt:lpstr>7.특용작물생산량</vt:lpstr>
      <vt:lpstr>8.농업용 기계보유</vt:lpstr>
      <vt:lpstr>9.가축사육(1)</vt:lpstr>
      <vt:lpstr>9.가축사육(2)</vt:lpstr>
      <vt:lpstr>10.가축전염병발생</vt:lpstr>
      <vt:lpstr>11.임산물생산량</vt:lpstr>
      <vt:lpstr>12.입목벌채 허가(신고)</vt:lpstr>
      <vt:lpstr>13.조림</vt:lpstr>
      <vt:lpstr>14.불법 산림훼손 피해현황</vt:lpstr>
      <vt:lpstr>15.산림형질변경</vt:lpstr>
      <vt:lpstr>16. 보안림지정</vt:lpstr>
      <vt:lpstr>17.어가 및 어가인구</vt:lpstr>
      <vt:lpstr>18.어선보유 </vt:lpstr>
      <vt:lpstr>19.친환경농·축산물출하현황</vt:lpstr>
      <vt:lpstr>20.화훼류재배현황</vt:lpstr>
      <vt:lpstr>'12.입목벌채 허가(신고)'!Print_Area</vt:lpstr>
      <vt:lpstr>'13.조림'!Print_Area</vt:lpstr>
      <vt:lpstr>'16. 보안림지정'!Print_Area</vt:lpstr>
      <vt:lpstr>'5.식량작물생산량(정곡)'!Print_Area</vt:lpstr>
      <vt:lpstr>'5-1.미곡'!Print_Area</vt:lpstr>
      <vt:lpstr>'5-2.맥류'!Print_Area</vt:lpstr>
      <vt:lpstr>'5-3.잡곡'!Print_Area</vt:lpstr>
      <vt:lpstr>'5-4.두류'!Print_Area</vt:lpstr>
      <vt:lpstr>'5-5. 서류'!Print_Area</vt:lpstr>
      <vt:lpstr>'6-1.채소류 생산량(과채류)'!Print_Area</vt:lpstr>
      <vt:lpstr>'6-2.채소류 생산량(엽채류)'!Print_Area</vt:lpstr>
      <vt:lpstr>'6-3.채소류 생산량(근채류, 조미채소)'!Print_Area</vt:lpstr>
      <vt:lpstr>'7.특용작물생산량'!Print_Area</vt:lpstr>
      <vt:lpstr>'8.농업용 기계보유'!Print_Area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naju</dc:creator>
  <cp:lastModifiedBy>user</cp:lastModifiedBy>
  <cp:lastPrinted>2023-03-13T08:31:09Z</cp:lastPrinted>
  <dcterms:created xsi:type="dcterms:W3CDTF">2015-09-21T01:44:39Z</dcterms:created>
  <dcterms:modified xsi:type="dcterms:W3CDTF">2023-03-13T08:36:37Z</dcterms:modified>
</cp:coreProperties>
</file>