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통계\2021 통계연보 수정자료    (★매우중요★)\2022. 1. 11. 기준 통계연보\"/>
    </mc:Choice>
  </mc:AlternateContent>
  <bookViews>
    <workbookView xWindow="0" yWindow="0" windowWidth="15105" windowHeight="9420" tabRatio="947" firstSheet="10" activeTab="18"/>
  </bookViews>
  <sheets>
    <sheet name="1.인구추이" sheetId="4" r:id="rId1"/>
    <sheet name="2.세대 및 인구(주민등록인구)" sheetId="36" r:id="rId2"/>
    <sheet name="3.읍면동별 세대 및 인구(1)" sheetId="16" r:id="rId3"/>
    <sheet name="3.읍면동별 세대 및 인구 (2)" sheetId="17" r:id="rId4"/>
    <sheet name="3.읍면동별 세대 및 인구 (3)" sheetId="18" r:id="rId5"/>
    <sheet name="3.읍면동별 세대 및 인구 (4)" sheetId="19" r:id="rId6"/>
    <sheet name="3.읍면동별 세대 및 인구 (5)" sheetId="20" r:id="rId7"/>
    <sheet name="3.읍면동별 세대 및 인구 (6)" sheetId="21" r:id="rId8"/>
    <sheet name="4.연령(5세 계급)및성별인구(1)" sheetId="6" r:id="rId9"/>
    <sheet name="4.연령(5세 계급)및성별인구 (2)" sheetId="30" r:id="rId10"/>
    <sheet name="4.연령(5세 계급)및성별인구 (3)" sheetId="31" r:id="rId11"/>
    <sheet name="4.연령(5세 계급)및성별인구 (4)" sheetId="32" r:id="rId12"/>
    <sheet name="5.인구동태5-1.읍면동별 인구동태" sheetId="10" r:id="rId13"/>
    <sheet name="6.인구이동" sheetId="29" r:id="rId14"/>
    <sheet name="7.외국인 국적별 등록현황 " sheetId="11" r:id="rId15"/>
    <sheet name="8.외국인과의 혼인" sheetId="37" r:id="rId16"/>
    <sheet name="9. 여성가구주현황" sheetId="26" r:id="rId17"/>
    <sheet name="10. 다문화 가구 및 가구원" sheetId="34" r:id="rId18"/>
    <sheet name="11. 가구원수별 가구" sheetId="35" r:id="rId19"/>
  </sheets>
  <externalReferences>
    <externalReference r:id="rId20"/>
    <externalReference r:id="rId21"/>
  </externalReferences>
  <definedNames>
    <definedName name="aaa" localSheetId="0">#REF!</definedName>
    <definedName name="aaa" localSheetId="17">#REF!</definedName>
    <definedName name="aaa" localSheetId="1">#REF!</definedName>
    <definedName name="aaa" localSheetId="7">#REF!</definedName>
    <definedName name="aaa" localSheetId="8">#REF!</definedName>
    <definedName name="aaa" localSheetId="12">#REF!</definedName>
    <definedName name="aaa" localSheetId="13">#REF!</definedName>
    <definedName name="aaa" localSheetId="14">#REF!</definedName>
    <definedName name="aaa" localSheetId="15">#REF!</definedName>
    <definedName name="aaa" localSheetId="16">#REF!</definedName>
    <definedName name="aaa">#REF!</definedName>
    <definedName name="bbb" localSheetId="0">#REF!</definedName>
    <definedName name="bbb" localSheetId="17">#REF!</definedName>
    <definedName name="bbb" localSheetId="1">#REF!</definedName>
    <definedName name="bbb" localSheetId="8">#REF!</definedName>
    <definedName name="bbb" localSheetId="12">#REF!</definedName>
    <definedName name="bbb" localSheetId="15">#REF!</definedName>
    <definedName name="bbb">#REF!</definedName>
    <definedName name="Document_array" localSheetId="0">{"Book1"}</definedName>
    <definedName name="Document_array" localSheetId="17">{"Book1"}</definedName>
    <definedName name="Document_array" localSheetId="1">{"Book1"}</definedName>
    <definedName name="Document_array" localSheetId="3">{"Book1"}</definedName>
    <definedName name="Document_array" localSheetId="4">{"Book1"}</definedName>
    <definedName name="Document_array" localSheetId="5">{"Book1"}</definedName>
    <definedName name="Document_array" localSheetId="6">{"Book1"}</definedName>
    <definedName name="Document_array" localSheetId="7">{"Book1"}</definedName>
    <definedName name="Document_array" localSheetId="8">{"Book1"}</definedName>
    <definedName name="Document_array" localSheetId="12">{"Book1"}</definedName>
    <definedName name="Document_array" localSheetId="13">{"Book1"}</definedName>
    <definedName name="Document_array" localSheetId="14">{"Book1"}</definedName>
    <definedName name="Document_array" localSheetId="15">{"Book1"}</definedName>
    <definedName name="Document_array" localSheetId="16">{"Book1"}</definedName>
    <definedName name="Document_array">{"Book1"}</definedName>
    <definedName name="G" localSheetId="0">'[1] 견적서'!#REF!</definedName>
    <definedName name="G" localSheetId="17">'[1] 견적서'!#REF!</definedName>
    <definedName name="G" localSheetId="1">'[1] 견적서'!#REF!</definedName>
    <definedName name="G" localSheetId="7">'[1] 견적서'!#REF!</definedName>
    <definedName name="G" localSheetId="8">'[1] 견적서'!#REF!</definedName>
    <definedName name="G" localSheetId="12">'[1] 견적서'!#REF!</definedName>
    <definedName name="G" localSheetId="13">'[1] 견적서'!#REF!</definedName>
    <definedName name="G" localSheetId="14">'[1] 견적서'!#REF!</definedName>
    <definedName name="G" localSheetId="15">'[1] 견적서'!#REF!</definedName>
    <definedName name="G" localSheetId="16">'[1] 견적서'!#REF!</definedName>
    <definedName name="G">'[1] 견적서'!#REF!</definedName>
    <definedName name="_xlnm.Print_Area" localSheetId="0">'1.인구추이'!$A$1:$R$47</definedName>
    <definedName name="_xlnm.Print_Area" localSheetId="17">'10. 다문화 가구 및 가구원'!$A$1:$Q$13</definedName>
    <definedName name="_xlnm.Print_Area" localSheetId="3">'3.읍면동별 세대 및 인구 (2)'!$A$1:$T$58</definedName>
    <definedName name="_xlnm.Print_Area" localSheetId="4">'3.읍면동별 세대 및 인구 (3)'!$A$1:$T$40</definedName>
    <definedName name="_xlnm.Print_Area" localSheetId="5">'3.읍면동별 세대 및 인구 (4)'!$A$1:$S$45</definedName>
    <definedName name="_xlnm.Print_Area" localSheetId="6">'3.읍면동별 세대 및 인구 (5)'!$A$1:$S$46</definedName>
    <definedName name="_xlnm.Print_Area" localSheetId="7">'3.읍면동별 세대 및 인구 (6)'!$A$1:$S$43</definedName>
    <definedName name="_xlnm.Print_Area" localSheetId="2">'3.읍면동별 세대 및 인구(1)'!$A$1:$S$44</definedName>
    <definedName name="_xlnm.Print_Area" localSheetId="9">'4.연령(5세 계급)및성별인구 (2)'!$A$1:$R$44</definedName>
    <definedName name="_xlnm.Print_Area" localSheetId="10">'4.연령(5세 계급)및성별인구 (3)'!$A$1:$Q$44</definedName>
    <definedName name="_xlnm.Print_Area" localSheetId="8">'4.연령(5세 계급)및성별인구(1)'!$A$1:$S$45</definedName>
    <definedName name="_xlnm.Print_Area" localSheetId="14">'7.외국인 국적별 등록현황 '!$A$1:$AL$34</definedName>
    <definedName name="_xlnm.Print_Area" localSheetId="16">'9. 여성가구주현황'!$A$1:$F$14</definedName>
    <definedName name="_xlnm.Print_Area">'[2]2-1포천(각세)(외제)'!#REF!</definedName>
    <definedName name="_xlnm.Print_Titles">#N/A</definedName>
    <definedName name="기본급테이블" localSheetId="0">#REF!</definedName>
    <definedName name="기본급테이블" localSheetId="17">#REF!</definedName>
    <definedName name="기본급테이블" localSheetId="1">#REF!</definedName>
    <definedName name="기본급테이블" localSheetId="7">#REF!</definedName>
    <definedName name="기본급테이블" localSheetId="8">#REF!</definedName>
    <definedName name="기본급테이블" localSheetId="12">#REF!</definedName>
    <definedName name="기본급테이블" localSheetId="13">#REF!</definedName>
    <definedName name="기본급테이블" localSheetId="14">#REF!</definedName>
    <definedName name="기본급테이블" localSheetId="15">#REF!</definedName>
    <definedName name="기본급테이블" localSheetId="16">#REF!</definedName>
    <definedName name="기본급테이블">#REF!</definedName>
    <definedName name="다문화가구" localSheetId="1">#REF!</definedName>
    <definedName name="다문화가구" localSheetId="15">#REF!</definedName>
    <definedName name="다문화가구">#REF!</definedName>
    <definedName name="보고용" localSheetId="0">{"Book1"}</definedName>
    <definedName name="보고용" localSheetId="17">{"Book1"}</definedName>
    <definedName name="보고용" localSheetId="1">{"Book1"}</definedName>
    <definedName name="보고용" localSheetId="3">{"Book1"}</definedName>
    <definedName name="보고용" localSheetId="4">{"Book1"}</definedName>
    <definedName name="보고용" localSheetId="5">{"Book1"}</definedName>
    <definedName name="보고용" localSheetId="6">{"Book1"}</definedName>
    <definedName name="보고용" localSheetId="7">{"Book1"}</definedName>
    <definedName name="보고용" localSheetId="8">{"Book1"}</definedName>
    <definedName name="보고용" localSheetId="12">{"Book1"}</definedName>
    <definedName name="보고용" localSheetId="13">{"Book1"}</definedName>
    <definedName name="보고용" localSheetId="14">{"Book1"}</definedName>
    <definedName name="보고용" localSheetId="15">{"Book1"}</definedName>
    <definedName name="보고용" localSheetId="16">{"Book1"}</definedName>
    <definedName name="보고용">{"Book1"}</definedName>
    <definedName name="사원테이블" localSheetId="0">#REF!</definedName>
    <definedName name="사원테이블" localSheetId="17">#REF!</definedName>
    <definedName name="사원테이블" localSheetId="1">#REF!</definedName>
    <definedName name="사원테이블" localSheetId="7">#REF!</definedName>
    <definedName name="사원테이블" localSheetId="8">#REF!</definedName>
    <definedName name="사원테이블" localSheetId="12">#REF!</definedName>
    <definedName name="사원테이블" localSheetId="13">#REF!</definedName>
    <definedName name="사원테이블" localSheetId="14">#REF!</definedName>
    <definedName name="사원테이블" localSheetId="15">#REF!</definedName>
    <definedName name="사원테이블" localSheetId="16">#REF!</definedName>
    <definedName name="사원테이블">#REF!</definedName>
    <definedName name="수당테이블" localSheetId="0">#REF!</definedName>
    <definedName name="수당테이블" localSheetId="17">#REF!</definedName>
    <definedName name="수당테이블" localSheetId="1">#REF!</definedName>
    <definedName name="수당테이블" localSheetId="7">#REF!</definedName>
    <definedName name="수당테이블" localSheetId="8">#REF!</definedName>
    <definedName name="수당테이블" localSheetId="12">#REF!</definedName>
    <definedName name="수당테이블" localSheetId="13">#REF!</definedName>
    <definedName name="수당테이블" localSheetId="14">#REF!</definedName>
    <definedName name="수당테이블" localSheetId="15">#REF!</definedName>
    <definedName name="수당테이블" localSheetId="16">#REF!</definedName>
    <definedName name="수당테이블">#REF!</definedName>
    <definedName name="ㅇㅎ" localSheetId="1">'[2]2-1포천(각세)(외제)'!#REF!</definedName>
    <definedName name="ㅇㅎ" localSheetId="15">'[2]2-1포천(각세)(외제)'!#REF!</definedName>
    <definedName name="ㅇㅎ">'[2]2-1포천(각세)(외제)'!#REF!</definedName>
    <definedName name="외국인국적2" localSheetId="0">#REF!</definedName>
    <definedName name="외국인국적2" localSheetId="17">#REF!</definedName>
    <definedName name="외국인국적2" localSheetId="1">#REF!</definedName>
    <definedName name="외국인국적2" localSheetId="8">#REF!</definedName>
    <definedName name="외국인국적2" localSheetId="12">#REF!</definedName>
    <definedName name="외국인국적2" localSheetId="15">#REF!</definedName>
    <definedName name="외국인국적2">#REF!</definedName>
    <definedName name="직책테이블" localSheetId="0">#REF!</definedName>
    <definedName name="직책테이블" localSheetId="17">#REF!</definedName>
    <definedName name="직책테이블" localSheetId="1">#REF!</definedName>
    <definedName name="직책테이블" localSheetId="7">#REF!</definedName>
    <definedName name="직책테이블" localSheetId="8">#REF!</definedName>
    <definedName name="직책테이블" localSheetId="12">#REF!</definedName>
    <definedName name="직책테이블" localSheetId="13">#REF!</definedName>
    <definedName name="직책테이블" localSheetId="14">#REF!</definedName>
    <definedName name="직책테이블" localSheetId="15">#REF!</definedName>
    <definedName name="직책테이블" localSheetId="16">#REF!</definedName>
    <definedName name="직책테이블">#REF!</definedName>
  </definedNames>
  <calcPr calcId="162913"/>
</workbook>
</file>

<file path=xl/calcChain.xml><?xml version="1.0" encoding="utf-8"?>
<calcChain xmlns="http://schemas.openxmlformats.org/spreadsheetml/2006/main">
  <c r="P8" i="18" l="1"/>
  <c r="P9" i="18"/>
  <c r="P9" i="19" l="1"/>
  <c r="P10" i="19"/>
  <c r="P11" i="19"/>
  <c r="P12" i="19"/>
  <c r="P13" i="19"/>
  <c r="P14" i="19"/>
  <c r="P15" i="19"/>
  <c r="P16" i="19"/>
  <c r="P17" i="19"/>
  <c r="P18" i="19"/>
  <c r="P19" i="19"/>
  <c r="P20" i="19"/>
  <c r="P21" i="19"/>
  <c r="P8" i="19"/>
  <c r="Q30" i="36" l="1"/>
  <c r="Q28" i="36"/>
  <c r="Q20" i="36"/>
  <c r="Q19" i="36"/>
  <c r="Q18" i="36"/>
  <c r="Q17" i="36"/>
  <c r="Q16" i="36"/>
  <c r="Q15" i="36"/>
  <c r="Q21" i="36"/>
  <c r="Q22" i="36"/>
  <c r="Q23" i="36"/>
  <c r="Q24" i="36"/>
  <c r="Q25" i="36"/>
  <c r="Q26" i="36"/>
  <c r="Q27" i="36"/>
  <c r="Q29" i="36"/>
  <c r="Q31" i="36"/>
  <c r="Q32" i="36"/>
  <c r="Q33" i="36"/>
  <c r="Q14" i="36"/>
  <c r="P20" i="21" l="1"/>
  <c r="P21" i="21"/>
  <c r="P22" i="21"/>
  <c r="P23" i="21"/>
  <c r="P24" i="21"/>
  <c r="P25" i="21"/>
  <c r="P26" i="21"/>
  <c r="P27" i="21"/>
  <c r="P28" i="21"/>
  <c r="P29" i="21"/>
  <c r="P30" i="21"/>
  <c r="P31" i="21"/>
  <c r="P32" i="21"/>
  <c r="P33" i="21"/>
  <c r="P35" i="21"/>
  <c r="P36" i="21"/>
  <c r="P37" i="21"/>
  <c r="P38" i="21"/>
  <c r="P39" i="21"/>
  <c r="P40" i="21"/>
  <c r="P41" i="21"/>
  <c r="P9" i="21"/>
  <c r="P10" i="21"/>
  <c r="P11" i="21"/>
  <c r="P12" i="21"/>
  <c r="P13" i="21"/>
  <c r="P14" i="21"/>
  <c r="P15" i="21"/>
  <c r="P16" i="21"/>
  <c r="P17" i="21"/>
  <c r="P18" i="21"/>
  <c r="P19" i="21"/>
  <c r="P8" i="21"/>
  <c r="P21" i="20"/>
  <c r="P22" i="20"/>
  <c r="P23" i="20"/>
  <c r="P24" i="20"/>
  <c r="P25" i="20"/>
  <c r="P26" i="20"/>
  <c r="P27" i="20"/>
  <c r="P28" i="20"/>
  <c r="P29" i="20"/>
  <c r="P30" i="20"/>
  <c r="P31" i="20"/>
  <c r="P32" i="20"/>
  <c r="P33" i="20"/>
  <c r="P34" i="20"/>
  <c r="P35" i="20"/>
  <c r="P36" i="20"/>
  <c r="P37" i="20"/>
  <c r="P38" i="20"/>
  <c r="P39" i="20"/>
  <c r="P40" i="20"/>
  <c r="P41" i="20"/>
  <c r="P42" i="20"/>
  <c r="P43" i="20"/>
  <c r="P44" i="20"/>
  <c r="P20" i="20"/>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10" i="18"/>
  <c r="P29" i="17"/>
  <c r="P30" i="17"/>
  <c r="P31" i="17"/>
  <c r="P32" i="17"/>
  <c r="P33" i="17"/>
  <c r="P34" i="17"/>
  <c r="P35" i="17"/>
  <c r="P36" i="17"/>
  <c r="P37" i="17"/>
  <c r="P38" i="17"/>
  <c r="P39" i="17"/>
  <c r="P40" i="17"/>
  <c r="P41" i="17"/>
  <c r="P42" i="17"/>
  <c r="P43" i="17"/>
  <c r="P44" i="17"/>
  <c r="P45" i="17"/>
  <c r="P46" i="17"/>
  <c r="P47" i="17"/>
  <c r="P48" i="17"/>
  <c r="P49" i="17"/>
  <c r="P50" i="17"/>
  <c r="P51" i="17"/>
  <c r="P52" i="17"/>
  <c r="P53" i="17"/>
  <c r="P54" i="17"/>
  <c r="P55" i="17"/>
  <c r="P56" i="17"/>
  <c r="P28" i="17"/>
  <c r="P10" i="16"/>
  <c r="P11" i="16"/>
  <c r="P12" i="16"/>
  <c r="P13" i="16"/>
  <c r="P14" i="16"/>
  <c r="P15" i="16"/>
  <c r="P16" i="16"/>
  <c r="P17" i="16"/>
  <c r="P18" i="16"/>
  <c r="P19" i="16"/>
  <c r="P20" i="16"/>
  <c r="P21" i="16"/>
  <c r="P22" i="16"/>
  <c r="P23" i="16"/>
  <c r="P24" i="16"/>
  <c r="P25" i="16"/>
  <c r="P26" i="16"/>
  <c r="P27" i="16"/>
  <c r="P28" i="16"/>
  <c r="P29" i="16"/>
  <c r="P30" i="16"/>
  <c r="P31" i="16"/>
  <c r="P32" i="16"/>
  <c r="P33" i="16"/>
  <c r="P34" i="16"/>
  <c r="P35" i="16"/>
  <c r="P36" i="16"/>
  <c r="P37" i="16"/>
  <c r="P38" i="16"/>
  <c r="P39" i="16"/>
  <c r="P40" i="16"/>
  <c r="P41" i="16"/>
  <c r="P42" i="16"/>
  <c r="C9" i="16"/>
  <c r="P9" i="16" s="1"/>
  <c r="E9" i="16"/>
  <c r="D9" i="16"/>
  <c r="E41" i="21"/>
  <c r="D41" i="21"/>
  <c r="C41" i="21"/>
  <c r="E34" i="21"/>
  <c r="D34" i="21"/>
  <c r="E28" i="21"/>
  <c r="D28" i="21"/>
  <c r="C28" i="21" s="1"/>
  <c r="E20" i="21"/>
  <c r="D20" i="21"/>
  <c r="C20" i="21" s="1"/>
  <c r="E8" i="21"/>
  <c r="D8" i="21"/>
  <c r="C8" i="21" s="1"/>
  <c r="E42" i="20"/>
  <c r="D42" i="20"/>
  <c r="C42" i="20" s="1"/>
  <c r="E39" i="20"/>
  <c r="D39" i="20"/>
  <c r="C39" i="20" s="1"/>
  <c r="E20" i="20"/>
  <c r="D20" i="20"/>
  <c r="C20" i="20" s="1"/>
  <c r="E8" i="20"/>
  <c r="D8" i="20"/>
  <c r="C8" i="20"/>
  <c r="E34" i="19"/>
  <c r="D34" i="19"/>
  <c r="C34" i="19" s="1"/>
  <c r="E22" i="19"/>
  <c r="D22" i="19"/>
  <c r="C22" i="19" s="1"/>
  <c r="E8" i="19"/>
  <c r="D8" i="19"/>
  <c r="C8" i="19" s="1"/>
  <c r="E26" i="18"/>
  <c r="D26" i="18"/>
  <c r="C26" i="18" s="1"/>
  <c r="E10" i="18"/>
  <c r="D10" i="18"/>
  <c r="C10" i="18" s="1"/>
  <c r="E47" i="17"/>
  <c r="D47" i="17"/>
  <c r="C47" i="17" s="1"/>
  <c r="E36" i="17"/>
  <c r="D36" i="17"/>
  <c r="C36" i="17"/>
  <c r="C28" i="17"/>
  <c r="E28" i="17"/>
  <c r="D28" i="17"/>
  <c r="C36" i="16"/>
  <c r="E36" i="16"/>
  <c r="D36" i="16"/>
  <c r="C26" i="16"/>
  <c r="E26" i="16"/>
  <c r="D26" i="16"/>
  <c r="Q34" i="21"/>
  <c r="Q20" i="20"/>
  <c r="Q34" i="19"/>
  <c r="Q22" i="19"/>
  <c r="C34" i="21" l="1"/>
  <c r="P34" i="21" s="1"/>
  <c r="M41" i="20"/>
  <c r="M40" i="20"/>
  <c r="M39" i="20"/>
  <c r="M9" i="19" l="1"/>
  <c r="M10" i="19"/>
  <c r="M11" i="19"/>
  <c r="M12" i="19"/>
  <c r="M13" i="19"/>
  <c r="M14" i="19"/>
  <c r="M15" i="19"/>
  <c r="M16" i="19"/>
  <c r="M17" i="19"/>
  <c r="M18" i="19"/>
  <c r="M19" i="19"/>
  <c r="M20" i="19"/>
  <c r="M21" i="19"/>
  <c r="M8" i="19"/>
  <c r="M43" i="20" l="1"/>
  <c r="M44" i="20"/>
  <c r="M42" i="20"/>
  <c r="M37" i="17"/>
  <c r="M38" i="17"/>
  <c r="M39" i="17"/>
  <c r="M40" i="17"/>
  <c r="M41" i="17"/>
  <c r="M42" i="17"/>
  <c r="M43" i="17"/>
  <c r="M44" i="17"/>
  <c r="M45" i="17"/>
  <c r="M46" i="17"/>
  <c r="M36" i="17"/>
  <c r="M21" i="20"/>
  <c r="M22" i="20"/>
  <c r="M23" i="20"/>
  <c r="M24" i="20"/>
  <c r="M25" i="20"/>
  <c r="M26" i="20"/>
  <c r="M27" i="20"/>
  <c r="M28" i="20"/>
  <c r="M29" i="20"/>
  <c r="M30" i="20"/>
  <c r="M31" i="20"/>
  <c r="M32" i="20"/>
  <c r="M33" i="20"/>
  <c r="M34" i="20"/>
  <c r="M35" i="20"/>
  <c r="M36" i="20"/>
  <c r="M37" i="20"/>
  <c r="M38" i="20"/>
  <c r="M20" i="20"/>
  <c r="O8" i="21"/>
  <c r="M8" i="21"/>
  <c r="G35" i="21" l="1"/>
  <c r="G36" i="21"/>
  <c r="G37" i="21"/>
  <c r="G38" i="21"/>
  <c r="G39" i="21"/>
  <c r="M39" i="21" s="1"/>
  <c r="G40" i="21"/>
  <c r="M40" i="21" s="1"/>
  <c r="G34" i="21"/>
  <c r="M35" i="21"/>
  <c r="M36" i="21"/>
  <c r="M37" i="21"/>
  <c r="M38" i="21"/>
  <c r="M29" i="21" l="1"/>
  <c r="M30" i="21"/>
  <c r="M31" i="21"/>
  <c r="M32" i="21"/>
  <c r="M33" i="21"/>
  <c r="M34" i="21"/>
  <c r="M28" i="21"/>
  <c r="M8" i="20"/>
  <c r="P19" i="20" l="1"/>
  <c r="M19" i="20"/>
  <c r="P18" i="20"/>
  <c r="M18" i="20"/>
  <c r="P17" i="20"/>
  <c r="M17" i="20"/>
  <c r="P16" i="20"/>
  <c r="M16" i="20"/>
  <c r="P15" i="20"/>
  <c r="M15" i="20"/>
  <c r="P14" i="20"/>
  <c r="M14" i="20"/>
  <c r="P13" i="20"/>
  <c r="M13" i="20"/>
  <c r="P12" i="20"/>
  <c r="M12" i="20"/>
  <c r="P11" i="20"/>
  <c r="M11" i="20"/>
  <c r="P10" i="20"/>
  <c r="M10" i="20"/>
  <c r="P9" i="20"/>
  <c r="M9" i="20"/>
  <c r="P8" i="20"/>
  <c r="G8" i="21" l="1"/>
  <c r="H8" i="21"/>
  <c r="I8" i="21"/>
  <c r="F8" i="21"/>
  <c r="C13" i="36"/>
  <c r="G13" i="36"/>
  <c r="H13" i="36"/>
  <c r="E13" i="36" s="1"/>
  <c r="I13" i="36"/>
  <c r="J13" i="36"/>
  <c r="K13" i="36"/>
  <c r="F13" i="36"/>
  <c r="O25" i="29" l="1"/>
  <c r="N25" i="29"/>
  <c r="E25" i="29"/>
  <c r="B25" i="29"/>
  <c r="O24" i="29"/>
  <c r="N24" i="29"/>
  <c r="E24" i="29"/>
  <c r="B24" i="29"/>
  <c r="M24" i="29" s="1"/>
  <c r="O23" i="29"/>
  <c r="N23" i="29"/>
  <c r="E23" i="29"/>
  <c r="B23" i="29"/>
  <c r="O22" i="29"/>
  <c r="N22" i="29"/>
  <c r="E22" i="29"/>
  <c r="B22" i="29"/>
  <c r="O21" i="29"/>
  <c r="N21" i="29"/>
  <c r="E21" i="29"/>
  <c r="B21" i="29"/>
  <c r="M21" i="29" s="1"/>
  <c r="O20" i="29"/>
  <c r="N20" i="29"/>
  <c r="E20" i="29"/>
  <c r="M20" i="29" s="1"/>
  <c r="B20" i="29"/>
  <c r="O19" i="29"/>
  <c r="N19" i="29"/>
  <c r="E19" i="29"/>
  <c r="B19" i="29"/>
  <c r="M19" i="29" s="1"/>
  <c r="O18" i="29"/>
  <c r="N18" i="29"/>
  <c r="E18" i="29"/>
  <c r="B18" i="29"/>
  <c r="M18" i="29" s="1"/>
  <c r="O17" i="29"/>
  <c r="N17" i="29"/>
  <c r="E17" i="29"/>
  <c r="B17" i="29"/>
  <c r="O16" i="29"/>
  <c r="N16" i="29"/>
  <c r="E16" i="29"/>
  <c r="B16" i="29"/>
  <c r="M16" i="29" s="1"/>
  <c r="O15" i="29"/>
  <c r="N15" i="29"/>
  <c r="M15" i="29"/>
  <c r="O14" i="29"/>
  <c r="N14" i="29"/>
  <c r="M14" i="29"/>
  <c r="O13" i="29"/>
  <c r="N13" i="29"/>
  <c r="M13" i="29"/>
  <c r="P35" i="10"/>
  <c r="M35" i="10"/>
  <c r="P34" i="10"/>
  <c r="M34" i="10"/>
  <c r="P33" i="10"/>
  <c r="M33" i="10"/>
  <c r="P32" i="10"/>
  <c r="M32" i="10"/>
  <c r="P31" i="10"/>
  <c r="M31" i="10"/>
  <c r="P30" i="10"/>
  <c r="M30" i="10"/>
  <c r="P29" i="10"/>
  <c r="M29" i="10"/>
  <c r="P28" i="10"/>
  <c r="M28" i="10"/>
  <c r="P27" i="10"/>
  <c r="M27" i="10"/>
  <c r="P26" i="10"/>
  <c r="M26" i="10"/>
  <c r="P25" i="10"/>
  <c r="M25" i="10"/>
  <c r="P24" i="10"/>
  <c r="M24" i="10"/>
  <c r="P23" i="10"/>
  <c r="M23" i="10"/>
  <c r="P22" i="10"/>
  <c r="M22" i="10"/>
  <c r="P21" i="10"/>
  <c r="P14" i="10" s="1"/>
  <c r="M21" i="10"/>
  <c r="P20" i="10"/>
  <c r="M20" i="10"/>
  <c r="P19" i="10"/>
  <c r="M19" i="10"/>
  <c r="P18" i="10"/>
  <c r="M18" i="10"/>
  <c r="P17" i="10"/>
  <c r="M17" i="10"/>
  <c r="P16" i="10"/>
  <c r="M16" i="10"/>
  <c r="P15" i="10"/>
  <c r="M15" i="10"/>
  <c r="M14" i="10" s="1"/>
  <c r="T14" i="10"/>
  <c r="S14" i="10"/>
  <c r="R14" i="10"/>
  <c r="Q14" i="10"/>
  <c r="O14" i="10"/>
  <c r="N14" i="10"/>
  <c r="E26" i="10"/>
  <c r="B26" i="10"/>
  <c r="E25" i="10"/>
  <c r="B25" i="10"/>
  <c r="E24" i="10"/>
  <c r="B24" i="10"/>
  <c r="E23" i="10"/>
  <c r="B23" i="10"/>
  <c r="E22" i="10"/>
  <c r="B22" i="10"/>
  <c r="E21" i="10"/>
  <c r="B21" i="10"/>
  <c r="E20" i="10"/>
  <c r="B20" i="10"/>
  <c r="E19" i="10"/>
  <c r="B19" i="10"/>
  <c r="E18" i="10"/>
  <c r="B18" i="10"/>
  <c r="E17" i="10"/>
  <c r="B17" i="10"/>
  <c r="E16" i="10"/>
  <c r="B16" i="10"/>
  <c r="E15" i="10"/>
  <c r="B15" i="10"/>
  <c r="I14" i="10"/>
  <c r="H14" i="10"/>
  <c r="G14" i="10"/>
  <c r="F14" i="10"/>
  <c r="E14" i="10"/>
  <c r="D14" i="10"/>
  <c r="C14" i="10"/>
  <c r="B14" i="10"/>
  <c r="Q43" i="32"/>
  <c r="P43" i="32"/>
  <c r="L43" i="32"/>
  <c r="Q41" i="32"/>
  <c r="P41" i="32"/>
  <c r="L41" i="32"/>
  <c r="Q40" i="32"/>
  <c r="P40" i="32"/>
  <c r="L40" i="32"/>
  <c r="Q39" i="32"/>
  <c r="P39" i="32"/>
  <c r="L39" i="32"/>
  <c r="Q38" i="32"/>
  <c r="P38" i="32"/>
  <c r="L38" i="32"/>
  <c r="Q37" i="32"/>
  <c r="P37" i="32"/>
  <c r="L37" i="32"/>
  <c r="Q36" i="32"/>
  <c r="P36" i="32"/>
  <c r="Q34" i="32"/>
  <c r="P34" i="32"/>
  <c r="L34" i="32"/>
  <c r="Q33" i="32"/>
  <c r="P33" i="32"/>
  <c r="L33" i="32"/>
  <c r="Q32" i="32"/>
  <c r="P32" i="32"/>
  <c r="L32" i="32"/>
  <c r="Q31" i="32"/>
  <c r="P31" i="32"/>
  <c r="L31" i="32"/>
  <c r="Q30" i="32"/>
  <c r="P30" i="32"/>
  <c r="L30" i="32"/>
  <c r="Q29" i="32"/>
  <c r="P29" i="32"/>
  <c r="Q27" i="32"/>
  <c r="P27" i="32"/>
  <c r="L27" i="32"/>
  <c r="Q26" i="32"/>
  <c r="P26" i="32"/>
  <c r="L26" i="32"/>
  <c r="Q25" i="32"/>
  <c r="P25" i="32"/>
  <c r="L25" i="32"/>
  <c r="Q24" i="32"/>
  <c r="P24" i="32"/>
  <c r="L24" i="32"/>
  <c r="Q23" i="32"/>
  <c r="P23" i="32"/>
  <c r="L23" i="32"/>
  <c r="Q22" i="32"/>
  <c r="P22" i="32"/>
  <c r="Q20" i="32"/>
  <c r="P20" i="32"/>
  <c r="L20" i="32"/>
  <c r="Q19" i="32"/>
  <c r="P19" i="32"/>
  <c r="L19" i="32"/>
  <c r="Q18" i="32"/>
  <c r="P18" i="32"/>
  <c r="L18" i="32"/>
  <c r="Q17" i="32"/>
  <c r="P17" i="32"/>
  <c r="L17" i="32"/>
  <c r="Q16" i="32"/>
  <c r="P16" i="32"/>
  <c r="L16" i="32"/>
  <c r="Q15" i="32"/>
  <c r="P15" i="32"/>
  <c r="Q13" i="32"/>
  <c r="P13" i="32"/>
  <c r="L13" i="32"/>
  <c r="Q12" i="32"/>
  <c r="P12" i="32"/>
  <c r="L12" i="32"/>
  <c r="Q11" i="32"/>
  <c r="P11" i="32"/>
  <c r="L11" i="32"/>
  <c r="Q10" i="32"/>
  <c r="P10" i="32"/>
  <c r="L10" i="32"/>
  <c r="Q9" i="32"/>
  <c r="P9" i="32"/>
  <c r="L9" i="32"/>
  <c r="Q8" i="32"/>
  <c r="P8" i="32"/>
  <c r="Q41" i="31"/>
  <c r="P41" i="31"/>
  <c r="L41" i="31"/>
  <c r="Q40" i="31"/>
  <c r="P40" i="31"/>
  <c r="L40" i="31"/>
  <c r="Q39" i="31"/>
  <c r="P39" i="31"/>
  <c r="L39" i="31"/>
  <c r="Q38" i="31"/>
  <c r="P38" i="31"/>
  <c r="L38" i="31"/>
  <c r="Q37" i="31"/>
  <c r="P37" i="31"/>
  <c r="L37" i="31"/>
  <c r="Q36" i="31"/>
  <c r="P36" i="31"/>
  <c r="Q34" i="31"/>
  <c r="P34" i="31"/>
  <c r="L34" i="31"/>
  <c r="Q33" i="31"/>
  <c r="P33" i="31"/>
  <c r="L33" i="31"/>
  <c r="Q32" i="31"/>
  <c r="P32" i="31"/>
  <c r="L32" i="31"/>
  <c r="Q31" i="31"/>
  <c r="P31" i="31"/>
  <c r="L31" i="31"/>
  <c r="Q30" i="31"/>
  <c r="P30" i="31"/>
  <c r="L30" i="31"/>
  <c r="Q29" i="31"/>
  <c r="P29" i="31"/>
  <c r="Q27" i="31"/>
  <c r="P27" i="31"/>
  <c r="L27" i="31"/>
  <c r="Q26" i="31"/>
  <c r="P26" i="31"/>
  <c r="L26" i="31"/>
  <c r="Q25" i="31"/>
  <c r="P25" i="31"/>
  <c r="L25" i="31"/>
  <c r="Q24" i="31"/>
  <c r="P24" i="31"/>
  <c r="L24" i="31"/>
  <c r="Q23" i="31"/>
  <c r="P23" i="31"/>
  <c r="L23" i="31"/>
  <c r="Q22" i="31"/>
  <c r="P22" i="31"/>
  <c r="Q20" i="31"/>
  <c r="P20" i="31"/>
  <c r="L20" i="31"/>
  <c r="Q19" i="31"/>
  <c r="P19" i="31"/>
  <c r="L19" i="31"/>
  <c r="Q18" i="31"/>
  <c r="P18" i="31"/>
  <c r="L18" i="31"/>
  <c r="Q17" i="31"/>
  <c r="P17" i="31"/>
  <c r="L17" i="31"/>
  <c r="Q16" i="31"/>
  <c r="P16" i="31"/>
  <c r="L16" i="31"/>
  <c r="Q15" i="31"/>
  <c r="P15" i="31"/>
  <c r="Q13" i="31"/>
  <c r="P13" i="31"/>
  <c r="L13" i="31"/>
  <c r="Q12" i="31"/>
  <c r="P12" i="31"/>
  <c r="L12" i="31"/>
  <c r="Q11" i="31"/>
  <c r="P11" i="31"/>
  <c r="L11" i="31"/>
  <c r="Q10" i="31"/>
  <c r="P10" i="31"/>
  <c r="L10" i="31"/>
  <c r="Q9" i="31"/>
  <c r="P9" i="31"/>
  <c r="L9" i="31"/>
  <c r="Q8" i="31"/>
  <c r="P8" i="31"/>
  <c r="Q41" i="30"/>
  <c r="P41" i="30"/>
  <c r="L41" i="30"/>
  <c r="Q40" i="30"/>
  <c r="P40" i="30"/>
  <c r="L40" i="30"/>
  <c r="Q39" i="30"/>
  <c r="P39" i="30"/>
  <c r="L39" i="30"/>
  <c r="Q38" i="30"/>
  <c r="P38" i="30"/>
  <c r="L38" i="30"/>
  <c r="Q37" i="30"/>
  <c r="P37" i="30"/>
  <c r="L37" i="30"/>
  <c r="Q36" i="30"/>
  <c r="P36" i="30"/>
  <c r="Q34" i="30"/>
  <c r="P34" i="30"/>
  <c r="L34" i="30"/>
  <c r="Q33" i="30"/>
  <c r="P33" i="30"/>
  <c r="L33" i="30"/>
  <c r="Q32" i="30"/>
  <c r="P32" i="30"/>
  <c r="L32" i="30"/>
  <c r="Q31" i="30"/>
  <c r="P31" i="30"/>
  <c r="L31" i="30"/>
  <c r="Q30" i="30"/>
  <c r="P30" i="30"/>
  <c r="L30" i="30"/>
  <c r="Q29" i="30"/>
  <c r="P29" i="30"/>
  <c r="Q27" i="30"/>
  <c r="P27" i="30"/>
  <c r="L27" i="30"/>
  <c r="Q26" i="30"/>
  <c r="P26" i="30"/>
  <c r="L26" i="30"/>
  <c r="Q25" i="30"/>
  <c r="P25" i="30"/>
  <c r="L25" i="30"/>
  <c r="Q24" i="30"/>
  <c r="P24" i="30"/>
  <c r="L24" i="30"/>
  <c r="Q23" i="30"/>
  <c r="P23" i="30"/>
  <c r="L23" i="30"/>
  <c r="Q22" i="30"/>
  <c r="P22" i="30"/>
  <c r="Q20" i="30"/>
  <c r="P20" i="30"/>
  <c r="L20" i="30"/>
  <c r="Q19" i="30"/>
  <c r="P19" i="30"/>
  <c r="L19" i="30"/>
  <c r="Q18" i="30"/>
  <c r="P18" i="30"/>
  <c r="L18" i="30"/>
  <c r="Q17" i="30"/>
  <c r="P17" i="30"/>
  <c r="L17" i="30"/>
  <c r="Q16" i="30"/>
  <c r="P16" i="30"/>
  <c r="L16" i="30"/>
  <c r="Q15" i="30"/>
  <c r="P15" i="30"/>
  <c r="Q13" i="30"/>
  <c r="P13" i="30"/>
  <c r="L13" i="30"/>
  <c r="Q12" i="30"/>
  <c r="P12" i="30"/>
  <c r="L12" i="30"/>
  <c r="Q11" i="30"/>
  <c r="P11" i="30"/>
  <c r="L11" i="30"/>
  <c r="Q10" i="30"/>
  <c r="P10" i="30"/>
  <c r="L10" i="30"/>
  <c r="Q9" i="30"/>
  <c r="P9" i="30"/>
  <c r="L9" i="30"/>
  <c r="Q8" i="30"/>
  <c r="P8" i="30"/>
  <c r="Q42" i="6"/>
  <c r="P42" i="6"/>
  <c r="L42" i="6"/>
  <c r="Q41" i="6"/>
  <c r="P41" i="6"/>
  <c r="L41" i="6"/>
  <c r="Q40" i="6"/>
  <c r="P40" i="6"/>
  <c r="L40" i="6"/>
  <c r="Q39" i="6"/>
  <c r="P39" i="6"/>
  <c r="L39" i="6"/>
  <c r="Q38" i="6"/>
  <c r="P38" i="6"/>
  <c r="L38" i="6"/>
  <c r="Q37" i="6"/>
  <c r="P37" i="6"/>
  <c r="L37" i="6"/>
  <c r="I37" i="6"/>
  <c r="H37" i="6"/>
  <c r="Q35" i="6"/>
  <c r="P35" i="6"/>
  <c r="L35" i="6"/>
  <c r="Q34" i="6"/>
  <c r="P34" i="6"/>
  <c r="L34" i="6"/>
  <c r="Q33" i="6"/>
  <c r="P33" i="6"/>
  <c r="L33" i="6"/>
  <c r="Q32" i="6"/>
  <c r="P32" i="6"/>
  <c r="L32" i="6"/>
  <c r="Q31" i="6"/>
  <c r="P31" i="6"/>
  <c r="L31" i="6"/>
  <c r="Q30" i="6"/>
  <c r="P30" i="6"/>
  <c r="L30" i="6"/>
  <c r="I30" i="6"/>
  <c r="H30" i="6"/>
  <c r="Q28" i="6"/>
  <c r="P28" i="6"/>
  <c r="L28" i="6"/>
  <c r="Q27" i="6"/>
  <c r="P27" i="6"/>
  <c r="L27" i="6"/>
  <c r="Q26" i="6"/>
  <c r="P26" i="6"/>
  <c r="L26" i="6"/>
  <c r="Q25" i="6"/>
  <c r="P25" i="6"/>
  <c r="L25" i="6"/>
  <c r="Q24" i="6"/>
  <c r="P24" i="6"/>
  <c r="L24" i="6"/>
  <c r="Q23" i="6"/>
  <c r="P23" i="6"/>
  <c r="L23" i="6"/>
  <c r="I23" i="6"/>
  <c r="H23" i="6"/>
  <c r="L22" i="6"/>
  <c r="Q21" i="6"/>
  <c r="P21" i="6"/>
  <c r="L21" i="6"/>
  <c r="Q20" i="6"/>
  <c r="P20" i="6"/>
  <c r="L20" i="6"/>
  <c r="Q19" i="6"/>
  <c r="P19" i="6"/>
  <c r="L19" i="6"/>
  <c r="Q18" i="6"/>
  <c r="P18" i="6"/>
  <c r="L18" i="6"/>
  <c r="Q17" i="6"/>
  <c r="P17" i="6"/>
  <c r="L17" i="6"/>
  <c r="Q16" i="6"/>
  <c r="P16" i="6"/>
  <c r="L16" i="6"/>
  <c r="I16" i="6"/>
  <c r="H16" i="6"/>
  <c r="Q14" i="6"/>
  <c r="P14" i="6"/>
  <c r="L14" i="6"/>
  <c r="Q13" i="6"/>
  <c r="P13" i="6"/>
  <c r="L13" i="6"/>
  <c r="Q12" i="6"/>
  <c r="P12" i="6"/>
  <c r="L12" i="6"/>
  <c r="Q11" i="6"/>
  <c r="P11" i="6"/>
  <c r="L11" i="6"/>
  <c r="Q10" i="6"/>
  <c r="P10" i="6"/>
  <c r="L10" i="6"/>
  <c r="Q9" i="6"/>
  <c r="P9" i="6"/>
  <c r="L9" i="6"/>
  <c r="I9" i="6"/>
  <c r="H9" i="6"/>
  <c r="E33" i="36"/>
  <c r="D33" i="36"/>
  <c r="C33" i="36"/>
  <c r="E32" i="36"/>
  <c r="D32" i="36"/>
  <c r="C32" i="36"/>
  <c r="E31" i="36"/>
  <c r="D31" i="36"/>
  <c r="C31" i="36"/>
  <c r="E30" i="36"/>
  <c r="D30" i="36"/>
  <c r="C30" i="36"/>
  <c r="E29" i="36"/>
  <c r="D29" i="36"/>
  <c r="C29" i="36"/>
  <c r="E28" i="36"/>
  <c r="D28" i="36"/>
  <c r="C28" i="36"/>
  <c r="E27" i="36"/>
  <c r="D27" i="36"/>
  <c r="C27" i="36"/>
  <c r="E26" i="36"/>
  <c r="D26" i="36"/>
  <c r="C26" i="36"/>
  <c r="E25" i="36"/>
  <c r="D25" i="36"/>
  <c r="C25" i="36"/>
  <c r="E24" i="36"/>
  <c r="D24" i="36"/>
  <c r="C24" i="36"/>
  <c r="E23" i="36"/>
  <c r="D23" i="36"/>
  <c r="C23" i="36"/>
  <c r="E22" i="36"/>
  <c r="D22" i="36"/>
  <c r="C22" i="36"/>
  <c r="E21" i="36"/>
  <c r="D21" i="36"/>
  <c r="C21" i="36"/>
  <c r="E20" i="36"/>
  <c r="D20" i="36"/>
  <c r="C20" i="36"/>
  <c r="E19" i="36"/>
  <c r="D19" i="36"/>
  <c r="C19" i="36"/>
  <c r="E18" i="36"/>
  <c r="D18" i="36"/>
  <c r="C18" i="36"/>
  <c r="E17" i="36"/>
  <c r="D17" i="36"/>
  <c r="C17" i="36"/>
  <c r="E16" i="36"/>
  <c r="D16" i="36"/>
  <c r="C16" i="36"/>
  <c r="E15" i="36"/>
  <c r="D15" i="36"/>
  <c r="C15" i="36"/>
  <c r="E14" i="36"/>
  <c r="D14" i="36"/>
  <c r="C14" i="36"/>
  <c r="D13" i="36"/>
  <c r="Q10" i="36"/>
  <c r="L10" i="36"/>
  <c r="E43" i="4"/>
  <c r="D43" i="4"/>
  <c r="C43" i="4"/>
  <c r="P43" i="4" s="1"/>
  <c r="P42" i="4"/>
  <c r="L42" i="4"/>
  <c r="P41" i="4"/>
  <c r="L41" i="4"/>
  <c r="P40" i="4"/>
  <c r="L40" i="4"/>
  <c r="E40" i="4"/>
  <c r="D40" i="4"/>
  <c r="C40" i="4"/>
  <c r="P39" i="4"/>
  <c r="M39" i="4"/>
  <c r="L39" i="4"/>
  <c r="I39" i="4"/>
  <c r="F39" i="4"/>
  <c r="P38" i="4"/>
  <c r="L38" i="4"/>
  <c r="P37" i="4"/>
  <c r="L37" i="4"/>
  <c r="P36" i="4"/>
  <c r="I35" i="4"/>
  <c r="F35" i="4"/>
  <c r="E35" i="4"/>
  <c r="D35" i="4"/>
  <c r="C35" i="4" s="1"/>
  <c r="P35" i="4" s="1"/>
  <c r="P34" i="4"/>
  <c r="P33" i="4"/>
  <c r="P32" i="4"/>
  <c r="P31" i="4"/>
  <c r="P30" i="4"/>
  <c r="M30" i="4"/>
  <c r="M29" i="4"/>
  <c r="E29" i="4"/>
  <c r="D29" i="4"/>
  <c r="C29" i="4"/>
  <c r="P29" i="4" s="1"/>
  <c r="M28" i="4"/>
  <c r="E28" i="4"/>
  <c r="D28" i="4"/>
  <c r="C28" i="4"/>
  <c r="P28" i="4" s="1"/>
  <c r="P27" i="4"/>
  <c r="M27" i="4"/>
  <c r="E27" i="4"/>
  <c r="D27" i="4"/>
  <c r="C27" i="4"/>
  <c r="M26" i="4"/>
  <c r="I26" i="4"/>
  <c r="F26" i="4"/>
  <c r="E26" i="4"/>
  <c r="D26" i="4"/>
  <c r="C26" i="4"/>
  <c r="P26" i="4" s="1"/>
  <c r="I25" i="4"/>
  <c r="F25" i="4"/>
  <c r="M25" i="4" s="1"/>
  <c r="E25" i="4"/>
  <c r="D25" i="4"/>
  <c r="C25" i="4"/>
  <c r="P25" i="4" s="1"/>
  <c r="I24" i="4"/>
  <c r="F24" i="4"/>
  <c r="M24" i="4" s="1"/>
  <c r="E24" i="4"/>
  <c r="D24" i="4"/>
  <c r="C24" i="4" s="1"/>
  <c r="P24" i="4" s="1"/>
  <c r="P23" i="4"/>
  <c r="M23" i="4"/>
  <c r="P22" i="4"/>
  <c r="M22" i="4"/>
  <c r="P21" i="4"/>
  <c r="M21" i="4"/>
  <c r="P20" i="4"/>
  <c r="M20" i="4"/>
  <c r="P19" i="4"/>
  <c r="M19" i="4"/>
  <c r="P18" i="4"/>
  <c r="M18" i="4"/>
  <c r="P17" i="4"/>
  <c r="M17" i="4"/>
  <c r="P16" i="4"/>
  <c r="M16" i="4"/>
  <c r="P15" i="4"/>
  <c r="M15" i="4"/>
  <c r="P14" i="4"/>
  <c r="M14" i="4"/>
  <c r="P13" i="4"/>
  <c r="M13" i="4"/>
  <c r="P12" i="4"/>
  <c r="M12" i="4"/>
  <c r="P11" i="4"/>
  <c r="M11" i="4"/>
  <c r="P10" i="4"/>
  <c r="M10" i="4"/>
  <c r="P9" i="4"/>
  <c r="M9" i="4"/>
  <c r="M23" i="29" l="1"/>
  <c r="M22" i="29"/>
  <c r="M25" i="29"/>
  <c r="M17" i="29"/>
  <c r="L43" i="4"/>
  <c r="C21" i="19" l="1"/>
  <c r="C20" i="19"/>
  <c r="C19" i="19"/>
  <c r="C18" i="19"/>
  <c r="C17" i="19"/>
  <c r="C16" i="19"/>
  <c r="C15" i="19"/>
  <c r="C14" i="19"/>
  <c r="C13" i="19"/>
  <c r="C12" i="19"/>
  <c r="C11" i="19"/>
  <c r="C10" i="19"/>
  <c r="C9" i="19"/>
  <c r="Q8" i="19"/>
  <c r="N8" i="19"/>
  <c r="F8" i="19"/>
  <c r="C19" i="21" l="1"/>
  <c r="C18" i="21"/>
  <c r="C17" i="21"/>
  <c r="C16" i="21"/>
  <c r="C15" i="21"/>
  <c r="C14" i="21"/>
  <c r="C13" i="21"/>
  <c r="C12" i="21"/>
  <c r="C11" i="21"/>
  <c r="C10" i="21"/>
  <c r="C9" i="21"/>
  <c r="E11" i="26" l="1"/>
  <c r="G21" i="17" l="1"/>
  <c r="C21" i="17"/>
  <c r="G20" i="17"/>
  <c r="C20" i="17"/>
  <c r="G19" i="17"/>
  <c r="C19" i="17"/>
  <c r="G18" i="17"/>
  <c r="C18" i="17"/>
  <c r="G17" i="17"/>
  <c r="C17" i="17"/>
  <c r="G16" i="17"/>
  <c r="C16" i="17"/>
  <c r="G15" i="17"/>
  <c r="C15" i="17"/>
  <c r="J14" i="17"/>
  <c r="I14" i="17"/>
  <c r="E14" i="17" s="1"/>
  <c r="H14" i="17"/>
  <c r="D14" i="17" s="1"/>
  <c r="F14" i="17"/>
  <c r="G13" i="17"/>
  <c r="C13" i="17"/>
  <c r="G12" i="17"/>
  <c r="C12" i="17"/>
  <c r="G11" i="17"/>
  <c r="C11" i="17"/>
  <c r="G10" i="17"/>
  <c r="C10" i="17"/>
  <c r="G9" i="17"/>
  <c r="C9" i="17"/>
  <c r="G8" i="17"/>
  <c r="C8" i="17"/>
  <c r="C14" i="17" l="1"/>
  <c r="G14" i="17"/>
</calcChain>
</file>

<file path=xl/sharedStrings.xml><?xml version="1.0" encoding="utf-8"?>
<sst xmlns="http://schemas.openxmlformats.org/spreadsheetml/2006/main" count="2427" uniqueCount="1024">
  <si>
    <t>20 ~ 24</t>
    <phoneticPr fontId="9" type="noConversion"/>
  </si>
  <si>
    <t>75 ~ 79</t>
    <phoneticPr fontId="9" type="noConversion"/>
  </si>
  <si>
    <t>70 ~ 74</t>
    <phoneticPr fontId="9" type="noConversion"/>
  </si>
  <si>
    <t>65 ~ 69</t>
    <phoneticPr fontId="9" type="noConversion"/>
  </si>
  <si>
    <t>60 ~ 64</t>
    <phoneticPr fontId="9" type="noConversion"/>
  </si>
  <si>
    <t>55 ~ 59</t>
    <phoneticPr fontId="9" type="noConversion"/>
  </si>
  <si>
    <t>50 ~ 54</t>
    <phoneticPr fontId="9" type="noConversion"/>
  </si>
  <si>
    <t>45 ~ 49</t>
    <phoneticPr fontId="9" type="noConversion"/>
  </si>
  <si>
    <t>40 ~ 44</t>
    <phoneticPr fontId="9" type="noConversion"/>
  </si>
  <si>
    <t>35 ~ 39</t>
    <phoneticPr fontId="9" type="noConversion"/>
  </si>
  <si>
    <t>30 ~ 34</t>
    <phoneticPr fontId="9" type="noConversion"/>
  </si>
  <si>
    <t>25 ~ 29</t>
    <phoneticPr fontId="9" type="noConversion"/>
  </si>
  <si>
    <t>Male</t>
    <phoneticPr fontId="9" type="noConversion"/>
  </si>
  <si>
    <t>Year</t>
    <phoneticPr fontId="9" type="noConversion"/>
  </si>
  <si>
    <r>
      <t xml:space="preserve">  </t>
    </r>
    <r>
      <rPr>
        <sz val="9"/>
        <rFont val="바탕체"/>
        <family val="1"/>
        <charset val="129"/>
      </rPr>
      <t>주</t>
    </r>
    <r>
      <rPr>
        <sz val="9"/>
        <rFont val="Arial Narrow"/>
        <family val="2"/>
      </rPr>
      <t xml:space="preserve"> : 1) </t>
    </r>
    <r>
      <rPr>
        <sz val="9"/>
        <rFont val="바탕체"/>
        <family val="1"/>
        <charset val="129"/>
      </rPr>
      <t>일반가구를</t>
    </r>
    <r>
      <rPr>
        <sz val="9"/>
        <rFont val="Arial Narrow"/>
        <family val="2"/>
      </rPr>
      <t xml:space="preserve"> </t>
    </r>
    <r>
      <rPr>
        <sz val="9"/>
        <rFont val="바탕체"/>
        <family val="1"/>
        <charset val="129"/>
      </rPr>
      <t>대상으로</t>
    </r>
    <r>
      <rPr>
        <sz val="9"/>
        <rFont val="Arial Narrow"/>
        <family val="2"/>
      </rPr>
      <t xml:space="preserve"> </t>
    </r>
    <r>
      <rPr>
        <sz val="9"/>
        <rFont val="바탕체"/>
        <family val="1"/>
        <charset val="129"/>
      </rPr>
      <t>집계</t>
    </r>
    <r>
      <rPr>
        <sz val="9"/>
        <rFont val="Arial Narrow"/>
        <family val="2"/>
      </rPr>
      <t>(</t>
    </r>
    <r>
      <rPr>
        <sz val="9"/>
        <rFont val="바탕체"/>
        <family val="1"/>
        <charset val="129"/>
      </rPr>
      <t>비혈연가구</t>
    </r>
    <r>
      <rPr>
        <sz val="9"/>
        <rFont val="Arial Narrow"/>
        <family val="2"/>
      </rPr>
      <t>, 1</t>
    </r>
    <r>
      <rPr>
        <sz val="9"/>
        <rFont val="바탕체"/>
        <family val="1"/>
        <charset val="129"/>
      </rPr>
      <t>인가구</t>
    </r>
    <r>
      <rPr>
        <sz val="9"/>
        <rFont val="Arial Narrow"/>
        <family val="2"/>
      </rPr>
      <t xml:space="preserve"> </t>
    </r>
    <r>
      <rPr>
        <sz val="9"/>
        <rFont val="바탕체"/>
        <family val="1"/>
        <charset val="129"/>
      </rPr>
      <t>포함</t>
    </r>
    <r>
      <rPr>
        <sz val="9"/>
        <rFont val="Arial Narrow"/>
        <family val="2"/>
      </rPr>
      <t xml:space="preserve">), </t>
    </r>
    <r>
      <rPr>
        <sz val="9"/>
        <rFont val="바탕체"/>
        <family val="1"/>
        <charset val="129"/>
      </rPr>
      <t>단</t>
    </r>
    <r>
      <rPr>
        <sz val="9"/>
        <rFont val="Arial Narrow"/>
        <family val="2"/>
      </rPr>
      <t xml:space="preserve">, </t>
    </r>
    <r>
      <rPr>
        <sz val="9"/>
        <rFont val="바탕체"/>
        <family val="1"/>
        <charset val="129"/>
      </rPr>
      <t>집단가구</t>
    </r>
    <r>
      <rPr>
        <sz val="9"/>
        <rFont val="Arial Narrow"/>
        <family val="2"/>
      </rPr>
      <t>(6</t>
    </r>
    <r>
      <rPr>
        <sz val="9"/>
        <rFont val="바탕체"/>
        <family val="1"/>
        <charset val="129"/>
      </rPr>
      <t>인이상</t>
    </r>
    <r>
      <rPr>
        <sz val="9"/>
        <rFont val="Arial Narrow"/>
        <family val="2"/>
      </rPr>
      <t xml:space="preserve"> </t>
    </r>
    <r>
      <rPr>
        <sz val="9"/>
        <rFont val="바탕체"/>
        <family val="1"/>
        <charset val="129"/>
      </rPr>
      <t>비혈연가구</t>
    </r>
    <r>
      <rPr>
        <sz val="9"/>
        <rFont val="Arial Narrow"/>
        <family val="2"/>
      </rPr>
      <t xml:space="preserve">, </t>
    </r>
    <r>
      <rPr>
        <sz val="9"/>
        <rFont val="바탕체"/>
        <family val="1"/>
        <charset val="129"/>
      </rPr>
      <t>기숙사</t>
    </r>
    <r>
      <rPr>
        <sz val="9"/>
        <rFont val="Arial Narrow"/>
        <family val="2"/>
      </rPr>
      <t xml:space="preserve">, </t>
    </r>
    <r>
      <rPr>
        <sz val="9"/>
        <rFont val="바탕체"/>
        <family val="1"/>
        <charset val="129"/>
      </rPr>
      <t>사회시설</t>
    </r>
    <r>
      <rPr>
        <sz val="9"/>
        <rFont val="Arial Narrow"/>
        <family val="2"/>
      </rPr>
      <t xml:space="preserve"> </t>
    </r>
    <r>
      <rPr>
        <sz val="9"/>
        <rFont val="바탕체"/>
        <family val="1"/>
        <charset val="129"/>
      </rPr>
      <t>등</t>
    </r>
    <r>
      <rPr>
        <sz val="9"/>
        <rFont val="Arial Narrow"/>
        <family val="2"/>
      </rPr>
      <t xml:space="preserve">) </t>
    </r>
    <r>
      <rPr>
        <sz val="9"/>
        <rFont val="바탕체"/>
        <family val="1"/>
        <charset val="129"/>
      </rPr>
      <t>및</t>
    </r>
    <r>
      <rPr>
        <sz val="9"/>
        <rFont val="Arial Narrow"/>
        <family val="2"/>
      </rPr>
      <t xml:space="preserve"> </t>
    </r>
    <r>
      <rPr>
        <sz val="9"/>
        <rFont val="바탕체"/>
        <family val="1"/>
        <charset val="129"/>
      </rPr>
      <t>외국인</t>
    </r>
    <r>
      <rPr>
        <sz val="9"/>
        <rFont val="Arial Narrow"/>
        <family val="2"/>
      </rPr>
      <t xml:space="preserve"> </t>
    </r>
    <r>
      <rPr>
        <sz val="9"/>
        <rFont val="바탕체"/>
        <family val="1"/>
        <charset val="129"/>
      </rPr>
      <t>가구는</t>
    </r>
    <r>
      <rPr>
        <sz val="9"/>
        <rFont val="Arial Narrow"/>
        <family val="2"/>
      </rPr>
      <t xml:space="preserve">
              </t>
    </r>
    <r>
      <rPr>
        <sz val="9"/>
        <rFont val="바탕체"/>
        <family val="1"/>
        <charset val="129"/>
      </rPr>
      <t>제외</t>
    </r>
    <r>
      <rPr>
        <sz val="9"/>
        <rFont val="Arial Narrow"/>
        <family val="2"/>
      </rPr>
      <t>'</t>
    </r>
    <r>
      <rPr>
        <sz val="9"/>
        <rFont val="바탕체"/>
        <family val="1"/>
        <charset val="129"/>
      </rPr>
      <t>남편혼인건수</t>
    </r>
    <r>
      <rPr>
        <sz val="9"/>
        <rFont val="Arial Narrow"/>
        <family val="2"/>
      </rPr>
      <t>'</t>
    </r>
    <r>
      <rPr>
        <sz val="9"/>
        <rFont val="바탕체"/>
        <family val="1"/>
        <charset val="129"/>
      </rPr>
      <t>는</t>
    </r>
    <r>
      <rPr>
        <sz val="9"/>
        <rFont val="Arial Narrow"/>
        <family val="2"/>
      </rPr>
      <t xml:space="preserve"> </t>
    </r>
    <r>
      <rPr>
        <sz val="9"/>
        <rFont val="바탕체"/>
        <family val="1"/>
        <charset val="129"/>
      </rPr>
      <t>처의</t>
    </r>
    <r>
      <rPr>
        <sz val="9"/>
        <rFont val="Arial Narrow"/>
        <family val="2"/>
      </rPr>
      <t xml:space="preserve"> </t>
    </r>
    <r>
      <rPr>
        <sz val="9"/>
        <rFont val="바탕체"/>
        <family val="1"/>
        <charset val="129"/>
      </rPr>
      <t>국적과</t>
    </r>
    <r>
      <rPr>
        <sz val="9"/>
        <rFont val="Arial Narrow"/>
        <family val="2"/>
      </rPr>
      <t xml:space="preserve"> </t>
    </r>
    <r>
      <rPr>
        <sz val="9"/>
        <rFont val="바탕체"/>
        <family val="1"/>
        <charset val="129"/>
      </rPr>
      <t>상관없는</t>
    </r>
    <r>
      <rPr>
        <sz val="9"/>
        <rFont val="Arial Narrow"/>
        <family val="2"/>
      </rPr>
      <t xml:space="preserve"> </t>
    </r>
    <r>
      <rPr>
        <sz val="9"/>
        <rFont val="바탕체"/>
        <family val="1"/>
        <charset val="129"/>
      </rPr>
      <t>남자의</t>
    </r>
    <r>
      <rPr>
        <sz val="9"/>
        <rFont val="Arial Narrow"/>
        <family val="2"/>
      </rPr>
      <t xml:space="preserve"> </t>
    </r>
    <r>
      <rPr>
        <sz val="9"/>
        <rFont val="바탕체"/>
        <family val="1"/>
        <charset val="129"/>
      </rPr>
      <t>전체</t>
    </r>
    <r>
      <rPr>
        <sz val="9"/>
        <rFont val="Arial Narrow"/>
        <family val="2"/>
      </rPr>
      <t xml:space="preserve"> </t>
    </r>
    <r>
      <rPr>
        <sz val="9"/>
        <rFont val="바탕체"/>
        <family val="1"/>
        <charset val="129"/>
      </rPr>
      <t>혼인건수</t>
    </r>
    <r>
      <rPr>
        <sz val="9"/>
        <rFont val="Arial Narrow"/>
        <family val="2"/>
      </rPr>
      <t xml:space="preserve">, </t>
    </r>
    <r>
      <rPr>
        <sz val="9"/>
        <rFont val="바탕체"/>
        <family val="1"/>
        <charset val="129"/>
      </rPr>
      <t>처</t>
    </r>
    <r>
      <rPr>
        <sz val="9"/>
        <rFont val="Arial Narrow"/>
        <family val="2"/>
      </rPr>
      <t xml:space="preserve"> </t>
    </r>
    <r>
      <rPr>
        <sz val="9"/>
        <rFont val="바탕체"/>
        <family val="1"/>
        <charset val="129"/>
      </rPr>
      <t>혼인건수도</t>
    </r>
    <r>
      <rPr>
        <sz val="9"/>
        <rFont val="Arial Narrow"/>
        <family val="2"/>
      </rPr>
      <t xml:space="preserve"> </t>
    </r>
    <r>
      <rPr>
        <sz val="9"/>
        <rFont val="바탕체"/>
        <family val="1"/>
        <charset val="129"/>
      </rPr>
      <t xml:space="preserve">마찬가지임
</t>
    </r>
    <r>
      <rPr>
        <sz val="9"/>
        <rFont val="Arial Narrow"/>
        <family val="2"/>
      </rPr>
      <t xml:space="preserve">         2) </t>
    </r>
    <r>
      <rPr>
        <sz val="9"/>
        <rFont val="바탕체"/>
        <family val="1"/>
        <charset val="129"/>
      </rPr>
      <t>여성가구주</t>
    </r>
    <r>
      <rPr>
        <sz val="9"/>
        <rFont val="Arial Narrow"/>
        <family val="2"/>
      </rPr>
      <t xml:space="preserve"> </t>
    </r>
    <r>
      <rPr>
        <sz val="9"/>
        <rFont val="바탕체"/>
        <family val="1"/>
        <charset val="129"/>
      </rPr>
      <t>가구</t>
    </r>
    <r>
      <rPr>
        <sz val="9"/>
        <rFont val="Arial Narrow"/>
        <family val="2"/>
      </rPr>
      <t xml:space="preserve"> </t>
    </r>
    <r>
      <rPr>
        <sz val="9"/>
        <rFont val="바탕체"/>
        <family val="1"/>
        <charset val="129"/>
      </rPr>
      <t>비율</t>
    </r>
    <r>
      <rPr>
        <sz val="9"/>
        <rFont val="Arial Narrow"/>
        <family val="2"/>
      </rPr>
      <t xml:space="preserve"> = (B)/(A)*100</t>
    </r>
    <phoneticPr fontId="9" type="noConversion"/>
  </si>
  <si>
    <t>Female Household rate</t>
  </si>
  <si>
    <t>Male Households</t>
    <phoneticPr fontId="59" type="noConversion"/>
  </si>
  <si>
    <t>Female Households</t>
  </si>
  <si>
    <t>Households</t>
  </si>
  <si>
    <t>Year</t>
    <phoneticPr fontId="59" type="noConversion"/>
  </si>
  <si>
    <r>
      <t>여성가구주</t>
    </r>
    <r>
      <rPr>
        <sz val="10"/>
        <rFont val="Arial Narrow"/>
        <family val="2"/>
      </rPr>
      <t xml:space="preserve"> 
</t>
    </r>
    <r>
      <rPr>
        <sz val="10"/>
        <rFont val="바탕체"/>
        <family val="1"/>
        <charset val="129"/>
      </rPr>
      <t>가구</t>
    </r>
    <r>
      <rPr>
        <sz val="10"/>
        <rFont val="Arial Narrow"/>
        <family val="2"/>
      </rPr>
      <t xml:space="preserve"> </t>
    </r>
    <r>
      <rPr>
        <sz val="10"/>
        <rFont val="바탕체"/>
        <family val="1"/>
        <charset val="129"/>
      </rPr>
      <t>비율</t>
    </r>
    <r>
      <rPr>
        <sz val="10"/>
        <rFont val="Arial Narrow"/>
        <family val="2"/>
      </rPr>
      <t xml:space="preserve"> 2)</t>
    </r>
    <phoneticPr fontId="59" type="noConversion"/>
  </si>
  <si>
    <r>
      <t>남성가구주</t>
    </r>
    <r>
      <rPr>
        <sz val="10"/>
        <rFont val="Arial Narrow"/>
        <family val="2"/>
      </rPr>
      <t xml:space="preserve"> 
</t>
    </r>
    <r>
      <rPr>
        <sz val="10"/>
        <rFont val="바탕체"/>
        <family val="1"/>
        <charset val="129"/>
      </rPr>
      <t>가구수</t>
    </r>
    <r>
      <rPr>
        <sz val="10"/>
        <rFont val="Arial Narrow"/>
        <family val="2"/>
      </rPr>
      <t xml:space="preserve"> </t>
    </r>
    <phoneticPr fontId="59" type="noConversion"/>
  </si>
  <si>
    <r>
      <t>여성가구주
가구수</t>
    </r>
    <r>
      <rPr>
        <sz val="10"/>
        <rFont val="Arial Narrow"/>
        <family val="2"/>
      </rPr>
      <t xml:space="preserve"> (B)</t>
    </r>
    <phoneticPr fontId="59" type="noConversion"/>
  </si>
  <si>
    <r>
      <t>일반가구수</t>
    </r>
    <r>
      <rPr>
        <sz val="10"/>
        <rFont val="Arial Narrow"/>
        <family val="2"/>
      </rPr>
      <t>1) (A)</t>
    </r>
    <phoneticPr fontId="59" type="noConversion"/>
  </si>
  <si>
    <r>
      <t>연</t>
    </r>
    <r>
      <rPr>
        <sz val="10"/>
        <rFont val="Arial Narrow"/>
        <family val="2"/>
      </rPr>
      <t xml:space="preserve">  </t>
    </r>
    <r>
      <rPr>
        <sz val="10"/>
        <rFont val="바탕체"/>
        <family val="1"/>
        <charset val="129"/>
      </rPr>
      <t>별</t>
    </r>
    <phoneticPr fontId="59" type="noConversion"/>
  </si>
  <si>
    <t>Unit : household, %</t>
    <phoneticPr fontId="44" type="noConversion"/>
  </si>
  <si>
    <r>
      <t>단위</t>
    </r>
    <r>
      <rPr>
        <sz val="9"/>
        <color indexed="8"/>
        <rFont val="Arial Narrow"/>
        <family val="2"/>
      </rPr>
      <t xml:space="preserve"> : </t>
    </r>
    <r>
      <rPr>
        <sz val="9"/>
        <color indexed="8"/>
        <rFont val="바탕체"/>
        <family val="1"/>
        <charset val="129"/>
      </rPr>
      <t>가구</t>
    </r>
    <r>
      <rPr>
        <sz val="9"/>
        <color indexed="8"/>
        <rFont val="Arial Narrow"/>
        <family val="2"/>
      </rPr>
      <t>, %</t>
    </r>
    <phoneticPr fontId="44" type="noConversion"/>
  </si>
  <si>
    <t xml:space="preserve"> Female Households</t>
    <phoneticPr fontId="59" type="noConversion"/>
  </si>
  <si>
    <t xml:space="preserve">1. 인 구 추 이  </t>
    <phoneticPr fontId="44" type="noConversion"/>
  </si>
  <si>
    <t>단위:세대,명</t>
    <phoneticPr fontId="44" type="noConversion"/>
  </si>
  <si>
    <t>Unit:household,person</t>
    <phoneticPr fontId="44" type="noConversion"/>
  </si>
  <si>
    <r>
      <t>세대</t>
    </r>
    <r>
      <rPr>
        <vertAlign val="superscript"/>
        <sz val="9"/>
        <rFont val="Times New Roman"/>
        <family val="1"/>
      </rPr>
      <t>1)</t>
    </r>
    <rPh sb="0" eb="2">
      <t>1)</t>
    </rPh>
    <phoneticPr fontId="44" type="noConversion"/>
  </si>
  <si>
    <t>인구증가율</t>
    <phoneticPr fontId="44" type="noConversion"/>
  </si>
  <si>
    <r>
      <t>세대당</t>
    </r>
    <r>
      <rPr>
        <sz val="9"/>
        <rFont val="Times New Roman"/>
        <family val="1"/>
      </rPr>
      <t/>
    </r>
    <phoneticPr fontId="44" type="noConversion"/>
  </si>
  <si>
    <r>
      <t>65</t>
    </r>
    <r>
      <rPr>
        <sz val="9"/>
        <rFont val="바탕"/>
        <family val="1"/>
        <charset val="129"/>
      </rPr>
      <t>세이상</t>
    </r>
    <phoneticPr fontId="44" type="noConversion"/>
  </si>
  <si>
    <t>인구밀도</t>
    <phoneticPr fontId="44" type="noConversion"/>
  </si>
  <si>
    <t>Year</t>
    <phoneticPr fontId="44" type="noConversion"/>
  </si>
  <si>
    <t>총수</t>
    <phoneticPr fontId="44" type="noConversion"/>
  </si>
  <si>
    <t>한국인</t>
    <phoneticPr fontId="44" type="noConversion"/>
  </si>
  <si>
    <t>외국인</t>
    <phoneticPr fontId="44" type="noConversion"/>
  </si>
  <si>
    <r>
      <t xml:space="preserve"> </t>
    </r>
    <r>
      <rPr>
        <sz val="9"/>
        <rFont val="바탕"/>
        <family val="1"/>
        <charset val="129"/>
      </rPr>
      <t>인구</t>
    </r>
    <phoneticPr fontId="44" type="noConversion"/>
  </si>
  <si>
    <t>고령자</t>
    <phoneticPr fontId="44" type="noConversion"/>
  </si>
  <si>
    <r>
      <t>면적</t>
    </r>
    <r>
      <rPr>
        <sz val="9"/>
        <rFont val="Times New Roman"/>
        <family val="1"/>
      </rPr>
      <t>(</t>
    </r>
    <r>
      <rPr>
        <sz val="9"/>
        <rFont val="바탕"/>
        <family val="1"/>
        <charset val="129"/>
      </rPr>
      <t>㎢</t>
    </r>
    <r>
      <rPr>
        <sz val="9"/>
        <rFont val="Times New Roman"/>
        <family val="1"/>
      </rPr>
      <t>)</t>
    </r>
    <phoneticPr fontId="44" type="noConversion"/>
  </si>
  <si>
    <t>households</t>
    <phoneticPr fontId="44" type="noConversion"/>
  </si>
  <si>
    <t>Total</t>
    <phoneticPr fontId="44" type="noConversion"/>
  </si>
  <si>
    <t>남</t>
    <phoneticPr fontId="44" type="noConversion"/>
  </si>
  <si>
    <t>여</t>
    <phoneticPr fontId="44" type="noConversion"/>
  </si>
  <si>
    <t>Korean</t>
    <phoneticPr fontId="44" type="noConversion"/>
  </si>
  <si>
    <t>Foreigner</t>
  </si>
  <si>
    <t>Person per</t>
    <phoneticPr fontId="44" type="noConversion"/>
  </si>
  <si>
    <t>density</t>
    <phoneticPr fontId="44" type="noConversion"/>
  </si>
  <si>
    <t>Area</t>
    <phoneticPr fontId="44" type="noConversion"/>
  </si>
  <si>
    <t>Male</t>
    <phoneticPr fontId="44" type="noConversion"/>
  </si>
  <si>
    <t>Female</t>
    <phoneticPr fontId="44" type="noConversion"/>
  </si>
  <si>
    <t xml:space="preserve">househld
</t>
    <phoneticPr fontId="44" type="noConversion"/>
  </si>
  <si>
    <t>years old
and over</t>
    <phoneticPr fontId="44" type="noConversion"/>
  </si>
  <si>
    <t>…</t>
    <phoneticPr fontId="44" type="noConversion"/>
  </si>
  <si>
    <t>자료 : 시민봉사과</t>
    <phoneticPr fontId="7" type="noConversion"/>
  </si>
  <si>
    <t>Source : Depatrtment of Public Service</t>
    <phoneticPr fontId="7" type="noConversion"/>
  </si>
  <si>
    <t>2. 세대 및 인구 (주민등록인구)</t>
    <phoneticPr fontId="44" type="noConversion"/>
  </si>
  <si>
    <t>연도</t>
    <phoneticPr fontId="44" type="noConversion"/>
  </si>
  <si>
    <t>세대당인구</t>
  </si>
  <si>
    <t>인구밀도</t>
  </si>
  <si>
    <t xml:space="preserve">Year </t>
    <phoneticPr fontId="9" type="noConversion"/>
  </si>
  <si>
    <t>남</t>
  </si>
  <si>
    <t>여</t>
  </si>
  <si>
    <t>Person per</t>
  </si>
  <si>
    <t>계</t>
    <phoneticPr fontId="44" type="noConversion"/>
  </si>
  <si>
    <t>Population</t>
  </si>
  <si>
    <t>읍면동별</t>
    <phoneticPr fontId="44" type="noConversion"/>
  </si>
  <si>
    <t>Total</t>
  </si>
  <si>
    <t>Male</t>
  </si>
  <si>
    <t>Female</t>
  </si>
  <si>
    <t xml:space="preserve"> Korean</t>
    <phoneticPr fontId="44" type="noConversion"/>
  </si>
  <si>
    <t>Foreigner</t>
    <phoneticPr fontId="44" type="noConversion"/>
  </si>
  <si>
    <t>household</t>
  </si>
  <si>
    <t>Density</t>
  </si>
  <si>
    <t>Area</t>
  </si>
  <si>
    <t>남 평 읍</t>
    <phoneticPr fontId="44" type="noConversion"/>
  </si>
  <si>
    <t>Nampyeong-eup</t>
    <phoneticPr fontId="44" type="noConversion"/>
  </si>
  <si>
    <t>Seji-myeon</t>
    <phoneticPr fontId="44" type="noConversion"/>
  </si>
  <si>
    <t>왕 곡 면</t>
    <phoneticPr fontId="44" type="noConversion"/>
  </si>
  <si>
    <t>Wanggok-myeon</t>
    <phoneticPr fontId="44" type="noConversion"/>
  </si>
  <si>
    <t>반 남 면</t>
    <phoneticPr fontId="44" type="noConversion"/>
  </si>
  <si>
    <t>Bannam-myeon</t>
    <phoneticPr fontId="44" type="noConversion"/>
  </si>
  <si>
    <t>공 산 면</t>
    <phoneticPr fontId="44" type="noConversion"/>
  </si>
  <si>
    <t>Gongsan-myeon</t>
    <phoneticPr fontId="44" type="noConversion"/>
  </si>
  <si>
    <t>Donggang-myeon</t>
    <phoneticPr fontId="44" type="noConversion"/>
  </si>
  <si>
    <t>다 시 면</t>
    <phoneticPr fontId="44" type="noConversion"/>
  </si>
  <si>
    <t>Dasi-myeon</t>
    <phoneticPr fontId="44" type="noConversion"/>
  </si>
  <si>
    <t>문 평 면</t>
    <phoneticPr fontId="44" type="noConversion"/>
  </si>
  <si>
    <t>Munpyeong-myeon</t>
    <phoneticPr fontId="44" type="noConversion"/>
  </si>
  <si>
    <t>노 안 면</t>
    <phoneticPr fontId="44" type="noConversion"/>
  </si>
  <si>
    <t>Noan-myeon</t>
    <phoneticPr fontId="44" type="noConversion"/>
  </si>
  <si>
    <t>금 천 면</t>
    <phoneticPr fontId="44" type="noConversion"/>
  </si>
  <si>
    <t>Geumcheon-myeon</t>
    <phoneticPr fontId="44" type="noConversion"/>
  </si>
  <si>
    <t>산 포 면</t>
    <phoneticPr fontId="44" type="noConversion"/>
  </si>
  <si>
    <t>Sanpo-myeon</t>
    <phoneticPr fontId="44" type="noConversion"/>
  </si>
  <si>
    <t>다 도 면</t>
    <phoneticPr fontId="44" type="noConversion"/>
  </si>
  <si>
    <t>Dado-myeon</t>
    <phoneticPr fontId="44" type="noConversion"/>
  </si>
  <si>
    <t>봉 황 면</t>
    <phoneticPr fontId="44" type="noConversion"/>
  </si>
  <si>
    <t>송 월 동</t>
    <phoneticPr fontId="44" type="noConversion"/>
  </si>
  <si>
    <t>Songwol-dong</t>
    <phoneticPr fontId="44" type="noConversion"/>
  </si>
  <si>
    <t>영 강 동</t>
    <phoneticPr fontId="44" type="noConversion"/>
  </si>
  <si>
    <t>Yeonggang-dong</t>
    <phoneticPr fontId="44" type="noConversion"/>
  </si>
  <si>
    <t>Geumnam-dong</t>
    <phoneticPr fontId="44" type="noConversion"/>
  </si>
  <si>
    <t>성 북 동</t>
    <phoneticPr fontId="44" type="noConversion"/>
  </si>
  <si>
    <t>Seongbuk-dong</t>
    <phoneticPr fontId="44" type="noConversion"/>
  </si>
  <si>
    <t>영 산 동</t>
    <phoneticPr fontId="44" type="noConversion"/>
  </si>
  <si>
    <t>Yeongsan-dong</t>
    <phoneticPr fontId="44" type="noConversion"/>
  </si>
  <si>
    <t>이 창 동</t>
    <phoneticPr fontId="7" type="noConversion"/>
  </si>
  <si>
    <t>Ichang-dong</t>
    <phoneticPr fontId="7" type="noConversion"/>
  </si>
  <si>
    <t>빛가람동</t>
    <phoneticPr fontId="7" type="noConversion"/>
  </si>
  <si>
    <t xml:space="preserve"> 자료 : 시민봉사과</t>
    <phoneticPr fontId="7" type="noConversion"/>
  </si>
  <si>
    <t>Source : Depatrtment of Public Service</t>
  </si>
  <si>
    <t>인구</t>
    <phoneticPr fontId="9" type="noConversion"/>
  </si>
  <si>
    <t>구성비</t>
    <phoneticPr fontId="9" type="noConversion"/>
  </si>
  <si>
    <r>
      <t>구성비</t>
    </r>
    <r>
      <rPr>
        <vertAlign val="superscript"/>
        <sz val="9"/>
        <rFont val="바탕"/>
        <family val="1"/>
        <charset val="129"/>
      </rPr>
      <t>2)</t>
    </r>
    <phoneticPr fontId="9" type="noConversion"/>
  </si>
  <si>
    <t>여</t>
    <phoneticPr fontId="9" type="noConversion"/>
  </si>
  <si>
    <t>Population</t>
    <phoneticPr fontId="9" type="noConversion"/>
  </si>
  <si>
    <t>Male</t>
    <phoneticPr fontId="9" type="noConversion"/>
  </si>
  <si>
    <t>0 ~ 4</t>
    <phoneticPr fontId="9" type="noConversion"/>
  </si>
  <si>
    <t>5 ~ 9</t>
    <phoneticPr fontId="9" type="noConversion"/>
  </si>
  <si>
    <t>인구</t>
  </si>
  <si>
    <t>95 ~ 99</t>
    <phoneticPr fontId="9" type="noConversion"/>
  </si>
  <si>
    <t>100 이상</t>
    <phoneticPr fontId="9" type="noConversion"/>
  </si>
  <si>
    <t>남</t>
    <phoneticPr fontId="9" type="noConversion"/>
  </si>
  <si>
    <t>Composition</t>
    <phoneticPr fontId="9" type="noConversion"/>
  </si>
  <si>
    <t>10 ~ 14</t>
    <phoneticPr fontId="9" type="noConversion"/>
  </si>
  <si>
    <t xml:space="preserve"> 15 ~ 19</t>
    <phoneticPr fontId="9" type="noConversion"/>
  </si>
  <si>
    <t xml:space="preserve">     2)구성비는 소수점 둘째 자리에서 사사오입하였으므로 합계치와 일치하지 않을 수 있음 </t>
    <phoneticPr fontId="9" type="noConversion"/>
  </si>
  <si>
    <t>5세 계급별</t>
    <phoneticPr fontId="9" type="noConversion"/>
  </si>
  <si>
    <t>Vital Statistics</t>
    <phoneticPr fontId="44" type="noConversion"/>
  </si>
  <si>
    <t>출생</t>
    <phoneticPr fontId="44" type="noConversion"/>
  </si>
  <si>
    <t>사망</t>
    <phoneticPr fontId="44" type="noConversion"/>
  </si>
  <si>
    <t>혼인</t>
    <phoneticPr fontId="44" type="noConversion"/>
  </si>
  <si>
    <t>이혼</t>
    <phoneticPr fontId="44" type="noConversion"/>
  </si>
  <si>
    <t>및</t>
    <phoneticPr fontId="44" type="noConversion"/>
  </si>
  <si>
    <t>월별</t>
    <phoneticPr fontId="44" type="noConversion"/>
  </si>
  <si>
    <t>1월</t>
    <phoneticPr fontId="44" type="noConversion"/>
  </si>
  <si>
    <t>Jan.</t>
  </si>
  <si>
    <t>본    청</t>
    <phoneticPr fontId="44" type="noConversion"/>
  </si>
  <si>
    <t>Naju-Si</t>
    <phoneticPr fontId="44" type="noConversion"/>
  </si>
  <si>
    <t>2월</t>
    <phoneticPr fontId="44" type="noConversion"/>
  </si>
  <si>
    <t>Feb.</t>
  </si>
  <si>
    <t>3월</t>
  </si>
  <si>
    <t>Mar.</t>
    <phoneticPr fontId="9" type="noConversion"/>
  </si>
  <si>
    <t>세 지 면</t>
    <phoneticPr fontId="44" type="noConversion"/>
  </si>
  <si>
    <t>4월</t>
  </si>
  <si>
    <t>Apr.</t>
  </si>
  <si>
    <t>5월</t>
  </si>
  <si>
    <t>May.</t>
  </si>
  <si>
    <t>6월</t>
  </si>
  <si>
    <t>Jun.</t>
  </si>
  <si>
    <t>7월</t>
  </si>
  <si>
    <t>Jul.</t>
  </si>
  <si>
    <t>동 강 면</t>
    <phoneticPr fontId="44" type="noConversion"/>
  </si>
  <si>
    <t>8월</t>
  </si>
  <si>
    <t>Aug.</t>
  </si>
  <si>
    <t>9월</t>
  </si>
  <si>
    <t>10월</t>
  </si>
  <si>
    <t>Oct.</t>
  </si>
  <si>
    <t>노 안 면</t>
    <phoneticPr fontId="44" type="noConversion"/>
  </si>
  <si>
    <t>11월</t>
  </si>
  <si>
    <t>Nov.</t>
  </si>
  <si>
    <t>12월</t>
  </si>
  <si>
    <t>Dec.</t>
  </si>
  <si>
    <t xml:space="preserve">  주:호적신고에 의한 자료임. </t>
    <phoneticPr fontId="44" type="noConversion"/>
  </si>
  <si>
    <t>Bonghwang-myeon</t>
    <phoneticPr fontId="44" type="noConversion"/>
  </si>
  <si>
    <t>금 남 동</t>
    <phoneticPr fontId="44" type="noConversion"/>
  </si>
  <si>
    <t>빛가람동</t>
    <phoneticPr fontId="7" type="noConversion"/>
  </si>
  <si>
    <t>Bitgaram-dong</t>
    <phoneticPr fontId="9" type="noConversion"/>
  </si>
  <si>
    <t xml:space="preserve">     동지역의 혼인·이혼은 본청자료에 집계됨</t>
    <phoneticPr fontId="44" type="noConversion"/>
  </si>
  <si>
    <r>
      <t>총이동</t>
    </r>
    <r>
      <rPr>
        <sz val="9"/>
        <rFont val="Times New Roman"/>
        <family val="1"/>
      </rPr>
      <t xml:space="preserve"> Total migrants</t>
    </r>
    <phoneticPr fontId="9" type="noConversion"/>
  </si>
  <si>
    <r>
      <t>순이동</t>
    </r>
    <r>
      <rPr>
        <sz val="9"/>
        <rFont val="Times New Roman"/>
        <family val="1"/>
      </rPr>
      <t xml:space="preserve"> (A-B)</t>
    </r>
    <phoneticPr fontId="9" type="noConversion"/>
  </si>
  <si>
    <t>전입</t>
    <phoneticPr fontId="9" type="noConversion"/>
  </si>
  <si>
    <r>
      <t>전출</t>
    </r>
    <r>
      <rPr>
        <sz val="9"/>
        <rFont val="Times New Roman"/>
        <family val="1"/>
      </rPr>
      <t xml:space="preserve"> </t>
    </r>
    <phoneticPr fontId="9" type="noConversion"/>
  </si>
  <si>
    <t>Out-migrants</t>
  </si>
  <si>
    <t xml:space="preserve"> In-migrants</t>
    <phoneticPr fontId="9" type="noConversion"/>
  </si>
  <si>
    <t>시군구 간 이동</t>
    <phoneticPr fontId="7" type="noConversion"/>
  </si>
  <si>
    <r>
      <rPr>
        <sz val="9"/>
        <rFont val="바탕"/>
        <family val="1"/>
        <charset val="129"/>
      </rPr>
      <t>전출</t>
    </r>
    <r>
      <rPr>
        <sz val="9"/>
        <rFont val="Times New Roman"/>
        <family val="1"/>
      </rPr>
      <t xml:space="preserve"> Out-migrants</t>
    </r>
    <phoneticPr fontId="7" type="noConversion"/>
  </si>
  <si>
    <r>
      <rPr>
        <sz val="9"/>
        <rFont val="바탕"/>
        <family val="1"/>
        <charset val="129"/>
      </rPr>
      <t>전입</t>
    </r>
    <r>
      <rPr>
        <sz val="9"/>
        <rFont val="Times New Roman"/>
        <family val="1"/>
      </rPr>
      <t xml:space="preserve"> In-migrants</t>
    </r>
    <phoneticPr fontId="9" type="noConversion"/>
  </si>
  <si>
    <r>
      <rPr>
        <sz val="9"/>
        <rFont val="바탕"/>
        <family val="1"/>
        <charset val="129"/>
      </rPr>
      <t>전출</t>
    </r>
    <r>
      <rPr>
        <sz val="9"/>
        <rFont val="Times New Roman"/>
        <family val="1"/>
      </rPr>
      <t xml:space="preserve">  Out-migrants</t>
    </r>
    <phoneticPr fontId="9" type="noConversion"/>
  </si>
  <si>
    <t>월별</t>
    <phoneticPr fontId="9" type="noConversion"/>
  </si>
  <si>
    <t>남자</t>
    <phoneticPr fontId="9" type="noConversion"/>
  </si>
  <si>
    <t>여자</t>
    <phoneticPr fontId="9" type="noConversion"/>
  </si>
  <si>
    <r>
      <t xml:space="preserve">총계
</t>
    </r>
    <r>
      <rPr>
        <sz val="9"/>
        <rFont val="Times New Roman"/>
        <family val="1"/>
      </rPr>
      <t>Total</t>
    </r>
    <phoneticPr fontId="9" type="noConversion"/>
  </si>
  <si>
    <r>
      <t xml:space="preserve">중국
</t>
    </r>
    <r>
      <rPr>
        <sz val="9"/>
        <rFont val="Times New Roman"/>
        <family val="1"/>
      </rPr>
      <t>China</t>
    </r>
    <phoneticPr fontId="9" type="noConversion"/>
  </si>
  <si>
    <r>
      <t xml:space="preserve">필리핀
</t>
    </r>
    <r>
      <rPr>
        <sz val="9"/>
        <rFont val="Times New Roman"/>
        <family val="1"/>
      </rPr>
      <t>Philippines</t>
    </r>
    <phoneticPr fontId="9" type="noConversion"/>
  </si>
  <si>
    <r>
      <t xml:space="preserve">일본
</t>
    </r>
    <r>
      <rPr>
        <sz val="9"/>
        <rFont val="Times New Roman"/>
        <family val="1"/>
      </rPr>
      <t>Japan</t>
    </r>
    <phoneticPr fontId="9" type="noConversion"/>
  </si>
  <si>
    <r>
      <t xml:space="preserve">미국
</t>
    </r>
    <r>
      <rPr>
        <sz val="9"/>
        <rFont val="Times New Roman"/>
        <family val="1"/>
      </rPr>
      <t>United States</t>
    </r>
    <phoneticPr fontId="9" type="noConversion"/>
  </si>
  <si>
    <r>
      <t xml:space="preserve">영국
</t>
    </r>
    <r>
      <rPr>
        <sz val="9"/>
        <rFont val="Times New Roman"/>
        <family val="1"/>
      </rPr>
      <t>United Kingdom</t>
    </r>
    <phoneticPr fontId="9" type="noConversion"/>
  </si>
  <si>
    <r>
      <t xml:space="preserve">베트남
</t>
    </r>
    <r>
      <rPr>
        <sz val="9"/>
        <rFont val="Times New Roman"/>
        <family val="1"/>
      </rPr>
      <t>Vietnam</t>
    </r>
    <phoneticPr fontId="9" type="noConversion"/>
  </si>
  <si>
    <r>
      <t xml:space="preserve">인도네시아
</t>
    </r>
    <r>
      <rPr>
        <sz val="9"/>
        <rFont val="Times New Roman"/>
        <family val="1"/>
      </rPr>
      <t>Indone-sia</t>
    </r>
    <phoneticPr fontId="9" type="noConversion"/>
  </si>
  <si>
    <r>
      <t xml:space="preserve">우즈베키스탄
</t>
    </r>
    <r>
      <rPr>
        <sz val="9"/>
        <rFont val="Times New Roman"/>
        <family val="1"/>
      </rPr>
      <t>Uzbekistan</t>
    </r>
    <phoneticPr fontId="9" type="noConversion"/>
  </si>
  <si>
    <r>
      <t xml:space="preserve">스리랑카
</t>
    </r>
    <r>
      <rPr>
        <sz val="9"/>
        <rFont val="Times New Roman"/>
        <family val="1"/>
      </rPr>
      <t>Sri Lanka</t>
    </r>
    <phoneticPr fontId="9" type="noConversion"/>
  </si>
  <si>
    <r>
      <t xml:space="preserve">기타
</t>
    </r>
    <r>
      <rPr>
        <sz val="9"/>
        <rFont val="Times New Roman"/>
        <family val="1"/>
      </rPr>
      <t>Others</t>
    </r>
    <phoneticPr fontId="9" type="noConversion"/>
  </si>
  <si>
    <t>계</t>
    <phoneticPr fontId="9" type="noConversion"/>
  </si>
  <si>
    <t>Sub-</t>
    <phoneticPr fontId="9" type="noConversion"/>
  </si>
  <si>
    <t>total</t>
    <phoneticPr fontId="9" type="noConversion"/>
  </si>
  <si>
    <t>male</t>
  </si>
  <si>
    <t>연별</t>
    <phoneticPr fontId="9" type="noConversion"/>
  </si>
  <si>
    <t xml:space="preserve">(단위 : 세대, 명) </t>
    <phoneticPr fontId="44" type="noConversion"/>
  </si>
  <si>
    <t>(Unit : household, person)</t>
    <phoneticPr fontId="44" type="noConversion"/>
  </si>
  <si>
    <t xml:space="preserve">  주 : 1990년까지는 상주인구조사 결과이며 1991년 이후는 주민등록인구통계 결과임</t>
    <phoneticPr fontId="44" type="noConversion"/>
  </si>
  <si>
    <t xml:space="preserve"> Note : 1) Foreign households excluded(since 1998)</t>
    <phoneticPr fontId="44" type="noConversion"/>
  </si>
  <si>
    <t>(단위 : 세대, 명)</t>
    <phoneticPr fontId="44" type="noConversion"/>
  </si>
  <si>
    <t>Households and Population</t>
    <phoneticPr fontId="44" type="noConversion"/>
  </si>
  <si>
    <t>Unit:household,person</t>
    <phoneticPr fontId="44" type="noConversion"/>
  </si>
  <si>
    <r>
      <t>총계</t>
    </r>
    <r>
      <rPr>
        <sz val="9"/>
        <rFont val="Times New Roman"/>
        <family val="1"/>
      </rPr>
      <t xml:space="preserve"> Total</t>
    </r>
    <phoneticPr fontId="44" type="noConversion"/>
  </si>
  <si>
    <t xml:space="preserve">    Korean</t>
    <phoneticPr fontId="44" type="noConversion"/>
  </si>
  <si>
    <r>
      <t>외국인</t>
    </r>
    <r>
      <rPr>
        <vertAlign val="superscript"/>
        <sz val="9"/>
        <rFont val="Times New Roman"/>
        <family val="1"/>
      </rPr>
      <t>1)</t>
    </r>
    <r>
      <rPr>
        <sz val="9"/>
        <rFont val="Times New Roman"/>
        <family val="1"/>
      </rPr>
      <t xml:space="preserve"> Foreigner</t>
    </r>
    <phoneticPr fontId="44" type="noConversion"/>
  </si>
  <si>
    <t>세대</t>
    <phoneticPr fontId="44" type="noConversion"/>
  </si>
  <si>
    <t>Population</t>
    <phoneticPr fontId="44" type="noConversion"/>
  </si>
  <si>
    <t>계</t>
    <phoneticPr fontId="44" type="noConversion"/>
  </si>
  <si>
    <t>남</t>
    <phoneticPr fontId="44" type="noConversion"/>
  </si>
  <si>
    <t>여</t>
    <phoneticPr fontId="44" type="noConversion"/>
  </si>
  <si>
    <t>Number of</t>
    <phoneticPr fontId="44" type="noConversion"/>
  </si>
  <si>
    <t>Total</t>
    <phoneticPr fontId="44" type="noConversion"/>
  </si>
  <si>
    <t>Male</t>
    <phoneticPr fontId="44" type="noConversion"/>
  </si>
  <si>
    <t>Female</t>
    <phoneticPr fontId="44" type="noConversion"/>
  </si>
  <si>
    <t>households</t>
    <phoneticPr fontId="44" type="noConversion"/>
  </si>
  <si>
    <t>남  평  읍</t>
    <phoneticPr fontId="44" type="noConversion"/>
  </si>
  <si>
    <t xml:space="preserve"> Nampyeong-eup</t>
    <phoneticPr fontId="44" type="noConversion"/>
  </si>
  <si>
    <t>남 평 리</t>
    <phoneticPr fontId="44" type="noConversion"/>
  </si>
  <si>
    <t>Nampyeong-ri</t>
    <phoneticPr fontId="44" type="noConversion"/>
  </si>
  <si>
    <t>대 교 리</t>
    <phoneticPr fontId="44" type="noConversion"/>
  </si>
  <si>
    <t>Daegyo-ri</t>
    <phoneticPr fontId="44" type="noConversion"/>
  </si>
  <si>
    <t>동 사 리</t>
    <phoneticPr fontId="44" type="noConversion"/>
  </si>
  <si>
    <t>Dongsa-ri</t>
    <phoneticPr fontId="44" type="noConversion"/>
  </si>
  <si>
    <t>교 촌 리</t>
    <phoneticPr fontId="44" type="noConversion"/>
  </si>
  <si>
    <t>Gyochon-ri</t>
    <phoneticPr fontId="44" type="noConversion"/>
  </si>
  <si>
    <t>교 원 리</t>
    <phoneticPr fontId="44" type="noConversion"/>
  </si>
  <si>
    <t>Gyowon-ri</t>
    <phoneticPr fontId="44" type="noConversion"/>
  </si>
  <si>
    <t>서 산 리</t>
    <phoneticPr fontId="44" type="noConversion"/>
  </si>
  <si>
    <t>Seosan-ri</t>
    <phoneticPr fontId="44" type="noConversion"/>
  </si>
  <si>
    <t>오 계 리</t>
    <phoneticPr fontId="44" type="noConversion"/>
  </si>
  <si>
    <t>Ogye-ri</t>
    <phoneticPr fontId="44" type="noConversion"/>
  </si>
  <si>
    <t>상 곡 리</t>
    <phoneticPr fontId="44" type="noConversion"/>
  </si>
  <si>
    <t>Sanggok-ri</t>
    <phoneticPr fontId="44" type="noConversion"/>
  </si>
  <si>
    <t>우 산 리</t>
    <phoneticPr fontId="44" type="noConversion"/>
  </si>
  <si>
    <t>Usan-ri</t>
    <phoneticPr fontId="44" type="noConversion"/>
  </si>
  <si>
    <t>남 석 리</t>
    <phoneticPr fontId="44" type="noConversion"/>
  </si>
  <si>
    <t>Namseok-ri</t>
    <phoneticPr fontId="44" type="noConversion"/>
  </si>
  <si>
    <t>풍 림 리</t>
    <phoneticPr fontId="44" type="noConversion"/>
  </si>
  <si>
    <t>Pungrim-ri</t>
    <phoneticPr fontId="44" type="noConversion"/>
  </si>
  <si>
    <t>노 동 리</t>
    <phoneticPr fontId="44" type="noConversion"/>
  </si>
  <si>
    <t>Nodong-ri</t>
    <phoneticPr fontId="44" type="noConversion"/>
  </si>
  <si>
    <t>광 촌 리</t>
    <phoneticPr fontId="44" type="noConversion"/>
  </si>
  <si>
    <t>Gwangchon-ri</t>
    <phoneticPr fontId="44" type="noConversion"/>
  </si>
  <si>
    <t>수 원 리</t>
    <phoneticPr fontId="44" type="noConversion"/>
  </si>
  <si>
    <t>Suwon-ri</t>
    <phoneticPr fontId="44" type="noConversion"/>
  </si>
  <si>
    <t>광 이 리</t>
    <phoneticPr fontId="44" type="noConversion"/>
  </si>
  <si>
    <t>Gwangi-ri</t>
    <phoneticPr fontId="44" type="noConversion"/>
  </si>
  <si>
    <t>평 산 리</t>
    <phoneticPr fontId="44" type="noConversion"/>
  </si>
  <si>
    <t>Pyeongsan-ri</t>
    <phoneticPr fontId="44" type="noConversion"/>
  </si>
  <si>
    <t>세  지  면</t>
    <phoneticPr fontId="44" type="noConversion"/>
  </si>
  <si>
    <t>오 봉 리</t>
    <phoneticPr fontId="44" type="noConversion"/>
  </si>
  <si>
    <t>Obong-ri</t>
    <phoneticPr fontId="44" type="noConversion"/>
  </si>
  <si>
    <t>대 산 리</t>
    <phoneticPr fontId="44" type="noConversion"/>
  </si>
  <si>
    <t>Daesan-ri</t>
    <phoneticPr fontId="44" type="noConversion"/>
  </si>
  <si>
    <t>내 정 리</t>
    <phoneticPr fontId="44" type="noConversion"/>
  </si>
  <si>
    <t>Naejeong-ri</t>
    <phoneticPr fontId="44" type="noConversion"/>
  </si>
  <si>
    <t>동 곡 리</t>
    <phoneticPr fontId="44" type="noConversion"/>
  </si>
  <si>
    <t>Donggok-ri</t>
    <phoneticPr fontId="44" type="noConversion"/>
  </si>
  <si>
    <t>죽 동 리</t>
    <phoneticPr fontId="44" type="noConversion"/>
  </si>
  <si>
    <t>Jukdong-ri</t>
    <phoneticPr fontId="44" type="noConversion"/>
  </si>
  <si>
    <t>송 제 리</t>
    <phoneticPr fontId="44" type="noConversion"/>
  </si>
  <si>
    <t>Songje-ri</t>
    <phoneticPr fontId="44" type="noConversion"/>
  </si>
  <si>
    <t>교 산 리</t>
    <phoneticPr fontId="44" type="noConversion"/>
  </si>
  <si>
    <t>Gyosan-ri</t>
    <phoneticPr fontId="44" type="noConversion"/>
  </si>
  <si>
    <t>벽 산 리</t>
    <phoneticPr fontId="44" type="noConversion"/>
  </si>
  <si>
    <t>Byeoksan-ri</t>
    <phoneticPr fontId="44" type="noConversion"/>
  </si>
  <si>
    <t>성 산 리</t>
    <phoneticPr fontId="44" type="noConversion"/>
  </si>
  <si>
    <t>Seongsan-ri</t>
    <phoneticPr fontId="44" type="noConversion"/>
  </si>
  <si>
    <t>왕  곡  면</t>
    <phoneticPr fontId="44" type="noConversion"/>
  </si>
  <si>
    <t xml:space="preserve"> Wanggok-myeon</t>
    <phoneticPr fontId="44" type="noConversion"/>
  </si>
  <si>
    <t>덕 산 리</t>
    <phoneticPr fontId="44" type="noConversion"/>
  </si>
  <si>
    <t>Deoksan-ri</t>
    <phoneticPr fontId="44" type="noConversion"/>
  </si>
  <si>
    <t>본 양 리</t>
    <phoneticPr fontId="44" type="noConversion"/>
  </si>
  <si>
    <t>Songjuk-ri</t>
    <phoneticPr fontId="44" type="noConversion"/>
  </si>
  <si>
    <t>신 포 리</t>
    <phoneticPr fontId="44" type="noConversion"/>
  </si>
  <si>
    <t>Sinpo-ri</t>
    <phoneticPr fontId="44" type="noConversion"/>
  </si>
  <si>
    <t>월 천 리</t>
    <phoneticPr fontId="44" type="noConversion"/>
  </si>
  <si>
    <t>Wolcheon-ri</t>
    <phoneticPr fontId="44" type="noConversion"/>
  </si>
  <si>
    <t>자료:읍·면·동</t>
    <phoneticPr fontId="44" type="noConversion"/>
  </si>
  <si>
    <t>Source:Eup·Myeon·Dong</t>
    <phoneticPr fontId="44" type="noConversion"/>
  </si>
  <si>
    <t xml:space="preserve">  주:1)외국인은 법정리.동별 자료 산출 불가</t>
    <phoneticPr fontId="44" type="noConversion"/>
  </si>
  <si>
    <t xml:space="preserve">     </t>
    <phoneticPr fontId="44" type="noConversion"/>
  </si>
  <si>
    <t>Households and Population</t>
    <phoneticPr fontId="44" type="noConversion"/>
  </si>
  <si>
    <t>Number of</t>
    <phoneticPr fontId="44" type="noConversion"/>
  </si>
  <si>
    <t>years old</t>
    <phoneticPr fontId="44" type="noConversion"/>
  </si>
  <si>
    <t>and over</t>
    <phoneticPr fontId="44" type="noConversion"/>
  </si>
  <si>
    <t>화 정 리</t>
    <phoneticPr fontId="44" type="noConversion"/>
  </si>
  <si>
    <t>Hwajeong-ri</t>
    <phoneticPr fontId="44" type="noConversion"/>
  </si>
  <si>
    <t>행 전 리</t>
    <phoneticPr fontId="44" type="noConversion"/>
  </si>
  <si>
    <t>Haengjeon-ri</t>
    <phoneticPr fontId="44" type="noConversion"/>
  </si>
  <si>
    <t>신 원 리</t>
    <phoneticPr fontId="44" type="noConversion"/>
  </si>
  <si>
    <t>Sinwon-ri</t>
    <phoneticPr fontId="44" type="noConversion"/>
  </si>
  <si>
    <t>신 가 리</t>
    <phoneticPr fontId="44" type="noConversion"/>
  </si>
  <si>
    <t>Singa-ri</t>
    <phoneticPr fontId="44" type="noConversion"/>
  </si>
  <si>
    <t>양 산 리</t>
    <phoneticPr fontId="44" type="noConversion"/>
  </si>
  <si>
    <t>Yangsan-ri</t>
    <phoneticPr fontId="44" type="noConversion"/>
  </si>
  <si>
    <t>장 산 리</t>
    <phoneticPr fontId="44" type="noConversion"/>
  </si>
  <si>
    <t>Jangsan-ri</t>
    <phoneticPr fontId="44" type="noConversion"/>
  </si>
  <si>
    <t>반  남  면</t>
    <phoneticPr fontId="44" type="noConversion"/>
  </si>
  <si>
    <t xml:space="preserve"> Bannam-myeon</t>
    <phoneticPr fontId="44" type="noConversion"/>
  </si>
  <si>
    <t>흥 덕 리</t>
    <phoneticPr fontId="44" type="noConversion"/>
  </si>
  <si>
    <t>Heungdeok-ri</t>
    <phoneticPr fontId="44" type="noConversion"/>
  </si>
  <si>
    <t>석 천 리</t>
    <phoneticPr fontId="44" type="noConversion"/>
  </si>
  <si>
    <t>Seokcheon-ri</t>
    <phoneticPr fontId="44" type="noConversion"/>
  </si>
  <si>
    <t>덕 산 리</t>
    <phoneticPr fontId="44" type="noConversion"/>
  </si>
  <si>
    <t>Deoksan-ri</t>
    <phoneticPr fontId="44" type="noConversion"/>
  </si>
  <si>
    <t>신 촌 리</t>
    <phoneticPr fontId="44" type="noConversion"/>
  </si>
  <si>
    <t>Sinchon-ri</t>
    <phoneticPr fontId="44" type="noConversion"/>
  </si>
  <si>
    <t>대 안 리</t>
    <phoneticPr fontId="44" type="noConversion"/>
  </si>
  <si>
    <t>Daean-ri</t>
    <phoneticPr fontId="44" type="noConversion"/>
  </si>
  <si>
    <t>청 송 리</t>
    <phoneticPr fontId="44" type="noConversion"/>
  </si>
  <si>
    <t>Cheongsong-ri</t>
    <phoneticPr fontId="44" type="noConversion"/>
  </si>
  <si>
    <t>성 계 리</t>
    <phoneticPr fontId="44" type="noConversion"/>
  </si>
  <si>
    <t>…</t>
    <phoneticPr fontId="44" type="noConversion"/>
  </si>
  <si>
    <t>Seonggye-ri</t>
    <phoneticPr fontId="44" type="noConversion"/>
  </si>
  <si>
    <t>Seonggye-ri</t>
    <phoneticPr fontId="44" type="noConversion"/>
  </si>
  <si>
    <t>공  산  면</t>
    <phoneticPr fontId="44" type="noConversion"/>
  </si>
  <si>
    <t xml:space="preserve"> Gongsan-myeon</t>
    <phoneticPr fontId="44" type="noConversion"/>
  </si>
  <si>
    <t>금 곡 리</t>
    <phoneticPr fontId="44" type="noConversion"/>
  </si>
  <si>
    <t>Geumgok-ri</t>
    <phoneticPr fontId="44" type="noConversion"/>
  </si>
  <si>
    <t>남 창 리</t>
    <phoneticPr fontId="44" type="noConversion"/>
  </si>
  <si>
    <t>Namchang-ri</t>
    <phoneticPr fontId="44" type="noConversion"/>
  </si>
  <si>
    <t>백 사 리</t>
    <phoneticPr fontId="44" type="noConversion"/>
  </si>
  <si>
    <t>Baeksa-ri</t>
    <phoneticPr fontId="44" type="noConversion"/>
  </si>
  <si>
    <t>신 곡 리</t>
    <phoneticPr fontId="44" type="noConversion"/>
  </si>
  <si>
    <t>Singok-ri</t>
    <phoneticPr fontId="44" type="noConversion"/>
  </si>
  <si>
    <t>중 포 리</t>
    <phoneticPr fontId="44" type="noConversion"/>
  </si>
  <si>
    <t>Jungpo-ri</t>
    <phoneticPr fontId="44" type="noConversion"/>
  </si>
  <si>
    <t>가 송 리</t>
    <phoneticPr fontId="44" type="noConversion"/>
  </si>
  <si>
    <t>Gasong-ri</t>
    <phoneticPr fontId="44" type="noConversion"/>
  </si>
  <si>
    <t>동 촌 리</t>
    <phoneticPr fontId="44" type="noConversion"/>
  </si>
  <si>
    <t>Dongchon-ri</t>
    <phoneticPr fontId="44" type="noConversion"/>
  </si>
  <si>
    <t>화 성 리</t>
    <phoneticPr fontId="44" type="noConversion"/>
  </si>
  <si>
    <t>Hwaseong-ri</t>
    <phoneticPr fontId="44" type="noConversion"/>
  </si>
  <si>
    <t>상 방 리</t>
    <phoneticPr fontId="44" type="noConversion"/>
  </si>
  <si>
    <t>Sangbang-ri</t>
    <phoneticPr fontId="44" type="noConversion"/>
  </si>
  <si>
    <t>복 용 리</t>
    <phoneticPr fontId="44" type="noConversion"/>
  </si>
  <si>
    <t>Bokyong-ri</t>
    <phoneticPr fontId="44" type="noConversion"/>
  </si>
  <si>
    <t>동  강  면</t>
    <phoneticPr fontId="44" type="noConversion"/>
  </si>
  <si>
    <t xml:space="preserve"> Donggang-myeon</t>
    <phoneticPr fontId="44" type="noConversion"/>
  </si>
  <si>
    <t>인 동 리</t>
    <phoneticPr fontId="44" type="noConversion"/>
  </si>
  <si>
    <t>Indong-ri</t>
    <phoneticPr fontId="44" type="noConversion"/>
  </si>
  <si>
    <t>월 량 리</t>
    <phoneticPr fontId="44" type="noConversion"/>
  </si>
  <si>
    <t>Wolryang-ri</t>
    <phoneticPr fontId="44" type="noConversion"/>
  </si>
  <si>
    <t>진 천 리</t>
    <phoneticPr fontId="44" type="noConversion"/>
  </si>
  <si>
    <t>Jincheon-ri</t>
    <phoneticPr fontId="44" type="noConversion"/>
  </si>
  <si>
    <t>대 전 리</t>
    <phoneticPr fontId="44" type="noConversion"/>
  </si>
  <si>
    <t>Daejeon-ri</t>
    <phoneticPr fontId="44" type="noConversion"/>
  </si>
  <si>
    <t>장 동 리</t>
    <phoneticPr fontId="44" type="noConversion"/>
  </si>
  <si>
    <t>Jangdong-ri</t>
    <phoneticPr fontId="44" type="noConversion"/>
  </si>
  <si>
    <t>옥 정 리</t>
    <phoneticPr fontId="44" type="noConversion"/>
  </si>
  <si>
    <t>Okjeong-ri</t>
    <phoneticPr fontId="44" type="noConversion"/>
  </si>
  <si>
    <t>곡 천 리</t>
    <phoneticPr fontId="44" type="noConversion"/>
  </si>
  <si>
    <t>Gokcheon-ri</t>
    <phoneticPr fontId="44" type="noConversion"/>
  </si>
  <si>
    <t>대 지 리</t>
    <phoneticPr fontId="44" type="noConversion"/>
  </si>
  <si>
    <t>Daeji-ri</t>
    <phoneticPr fontId="44" type="noConversion"/>
  </si>
  <si>
    <t xml:space="preserve">월 송 리 </t>
    <phoneticPr fontId="44" type="noConversion"/>
  </si>
  <si>
    <t>Wolsong-ri</t>
    <phoneticPr fontId="44" type="noConversion"/>
  </si>
  <si>
    <t>Source:Eup·Myeon·Dong</t>
    <phoneticPr fontId="44" type="noConversion"/>
  </si>
  <si>
    <t xml:space="preserve">  주:외국인은 법정리.동별 자료 산출 불가</t>
    <phoneticPr fontId="44" type="noConversion"/>
  </si>
  <si>
    <t xml:space="preserve">     </t>
    <phoneticPr fontId="44" type="noConversion"/>
  </si>
  <si>
    <t>Households and Population</t>
    <phoneticPr fontId="44" type="noConversion"/>
  </si>
  <si>
    <t>단위:세대,명</t>
    <phoneticPr fontId="44" type="noConversion"/>
  </si>
  <si>
    <t>Unit:household,person</t>
    <phoneticPr fontId="44" type="noConversion"/>
  </si>
  <si>
    <r>
      <t>총계</t>
    </r>
    <r>
      <rPr>
        <sz val="9"/>
        <rFont val="Times New Roman"/>
        <family val="1"/>
      </rPr>
      <t xml:space="preserve"> Total</t>
    </r>
    <phoneticPr fontId="44" type="noConversion"/>
  </si>
  <si>
    <t>한국인</t>
    <phoneticPr fontId="44" type="noConversion"/>
  </si>
  <si>
    <t xml:space="preserve">    Korean</t>
    <phoneticPr fontId="44" type="noConversion"/>
  </si>
  <si>
    <r>
      <t>외국인</t>
    </r>
    <r>
      <rPr>
        <vertAlign val="superscript"/>
        <sz val="9"/>
        <rFont val="Times New Roman"/>
        <family val="1"/>
      </rPr>
      <t>1)</t>
    </r>
    <r>
      <rPr>
        <sz val="9"/>
        <rFont val="Times New Roman"/>
        <family val="1"/>
      </rPr>
      <t xml:space="preserve"> Foreigner</t>
    </r>
    <phoneticPr fontId="44" type="noConversion"/>
  </si>
  <si>
    <r>
      <t>65</t>
    </r>
    <r>
      <rPr>
        <sz val="9"/>
        <rFont val="바탕"/>
        <family val="1"/>
        <charset val="129"/>
      </rPr>
      <t>세이상</t>
    </r>
    <r>
      <rPr>
        <sz val="9"/>
        <rFont val="Times New Roman"/>
        <family val="1"/>
      </rPr>
      <t xml:space="preserve"> </t>
    </r>
    <r>
      <rPr>
        <sz val="9"/>
        <rFont val="바탕"/>
        <family val="1"/>
        <charset val="129"/>
      </rPr>
      <t>고령자</t>
    </r>
    <phoneticPr fontId="44" type="noConversion"/>
  </si>
  <si>
    <t>양 지 리</t>
    <phoneticPr fontId="44" type="noConversion"/>
  </si>
  <si>
    <t>Yangji-ri</t>
    <phoneticPr fontId="44" type="noConversion"/>
  </si>
  <si>
    <t>운 산 리</t>
    <phoneticPr fontId="44" type="noConversion"/>
  </si>
  <si>
    <t>Unsan-ri</t>
    <phoneticPr fontId="44" type="noConversion"/>
  </si>
  <si>
    <t>다  시  면</t>
    <phoneticPr fontId="44" type="noConversion"/>
  </si>
  <si>
    <t xml:space="preserve"> Dasi-myeon</t>
    <phoneticPr fontId="44" type="noConversion"/>
  </si>
  <si>
    <t>Yeongdong-ri</t>
    <phoneticPr fontId="44" type="noConversion"/>
  </si>
  <si>
    <t>월 태 리</t>
    <phoneticPr fontId="44" type="noConversion"/>
  </si>
  <si>
    <t>Woltae-ri</t>
    <phoneticPr fontId="44" type="noConversion"/>
  </si>
  <si>
    <t>가 운 리</t>
    <phoneticPr fontId="44" type="noConversion"/>
  </si>
  <si>
    <t>Gaun-ri</t>
    <phoneticPr fontId="44" type="noConversion"/>
  </si>
  <si>
    <t>복 암 리</t>
    <phoneticPr fontId="44" type="noConversion"/>
  </si>
  <si>
    <t>Bokam-ri</t>
    <phoneticPr fontId="44" type="noConversion"/>
  </si>
  <si>
    <t>문  평  면</t>
    <phoneticPr fontId="44" type="noConversion"/>
  </si>
  <si>
    <t xml:space="preserve"> Munpyeong-myeon</t>
    <phoneticPr fontId="44" type="noConversion"/>
  </si>
  <si>
    <t>안 곡 리</t>
    <phoneticPr fontId="44" type="noConversion"/>
  </si>
  <si>
    <t>Bukdong-ri</t>
    <phoneticPr fontId="44" type="noConversion"/>
  </si>
  <si>
    <t>동 원 리</t>
    <phoneticPr fontId="44" type="noConversion"/>
  </si>
  <si>
    <t>Dongwon-ri</t>
    <phoneticPr fontId="44" type="noConversion"/>
  </si>
  <si>
    <t>대 도 리</t>
    <phoneticPr fontId="44" type="noConversion"/>
  </si>
  <si>
    <t>Daedo-ri</t>
    <phoneticPr fontId="44" type="noConversion"/>
  </si>
  <si>
    <t>계 로 리</t>
    <phoneticPr fontId="44" type="noConversion"/>
  </si>
  <si>
    <t>Gyero-ri</t>
    <phoneticPr fontId="44" type="noConversion"/>
  </si>
  <si>
    <t>학 교 리</t>
    <phoneticPr fontId="44" type="noConversion"/>
  </si>
  <si>
    <t>Hakgyo-ri</t>
    <phoneticPr fontId="44" type="noConversion"/>
  </si>
  <si>
    <t>국 동 리</t>
    <phoneticPr fontId="44" type="noConversion"/>
  </si>
  <si>
    <t>Gukdong-ri</t>
    <phoneticPr fontId="44" type="noConversion"/>
  </si>
  <si>
    <t>옥 당 리</t>
    <phoneticPr fontId="44" type="noConversion"/>
  </si>
  <si>
    <t>Okdang-ri</t>
    <phoneticPr fontId="44" type="noConversion"/>
  </si>
  <si>
    <t>산 호 리</t>
    <phoneticPr fontId="44" type="noConversion"/>
  </si>
  <si>
    <t>Sanho-ri</t>
    <phoneticPr fontId="44" type="noConversion"/>
  </si>
  <si>
    <t>학 동 리</t>
    <phoneticPr fontId="44" type="noConversion"/>
  </si>
  <si>
    <t>Hakdong-ri</t>
    <phoneticPr fontId="44" type="noConversion"/>
  </si>
  <si>
    <t>오 룡 리</t>
    <phoneticPr fontId="44" type="noConversion"/>
  </si>
  <si>
    <t>Oryong-ri</t>
    <phoneticPr fontId="44" type="noConversion"/>
  </si>
  <si>
    <t>자료:읍·면·동</t>
    <phoneticPr fontId="44" type="noConversion"/>
  </si>
  <si>
    <t>Households and Population</t>
    <phoneticPr fontId="44" type="noConversion"/>
  </si>
  <si>
    <t>단위:세대,명</t>
    <phoneticPr fontId="44" type="noConversion"/>
  </si>
  <si>
    <t>Unit:household,person</t>
    <phoneticPr fontId="44" type="noConversion"/>
  </si>
  <si>
    <t xml:space="preserve"> Noan-myeon</t>
    <phoneticPr fontId="44" type="noConversion"/>
  </si>
  <si>
    <t>금 동 리</t>
    <phoneticPr fontId="44" type="noConversion"/>
  </si>
  <si>
    <t>Geumdong-ri</t>
    <phoneticPr fontId="44" type="noConversion"/>
  </si>
  <si>
    <t>학 산 리</t>
    <phoneticPr fontId="44" type="noConversion"/>
  </si>
  <si>
    <t>Haksan-ri</t>
    <phoneticPr fontId="44" type="noConversion"/>
  </si>
  <si>
    <t>도 산 리</t>
    <phoneticPr fontId="44" type="noConversion"/>
  </si>
  <si>
    <t>Dosan-ri</t>
    <phoneticPr fontId="44" type="noConversion"/>
  </si>
  <si>
    <t>유 곡 리</t>
    <phoneticPr fontId="44" type="noConversion"/>
  </si>
  <si>
    <t>Yugok-ri</t>
    <phoneticPr fontId="44" type="noConversion"/>
  </si>
  <si>
    <t>계 림 리</t>
    <phoneticPr fontId="44" type="noConversion"/>
  </si>
  <si>
    <t>Gyerim-ri</t>
    <phoneticPr fontId="44" type="noConversion"/>
  </si>
  <si>
    <t>안 산 리</t>
    <phoneticPr fontId="44" type="noConversion"/>
  </si>
  <si>
    <t>Ansan-ri</t>
    <phoneticPr fontId="44" type="noConversion"/>
  </si>
  <si>
    <t>용 산 리</t>
    <phoneticPr fontId="44" type="noConversion"/>
  </si>
  <si>
    <t>Yongsan-ri</t>
    <phoneticPr fontId="44" type="noConversion"/>
  </si>
  <si>
    <t>구 정 리</t>
    <phoneticPr fontId="44" type="noConversion"/>
  </si>
  <si>
    <t>Gujeong-ri</t>
    <phoneticPr fontId="44" type="noConversion"/>
  </si>
  <si>
    <t>영 평 리</t>
    <phoneticPr fontId="44" type="noConversion"/>
  </si>
  <si>
    <t>Yeongpyeong-ri</t>
    <phoneticPr fontId="44" type="noConversion"/>
  </si>
  <si>
    <t>금 안 리</t>
    <phoneticPr fontId="44" type="noConversion"/>
  </si>
  <si>
    <t>Geuman-ri</t>
    <phoneticPr fontId="44" type="noConversion"/>
  </si>
  <si>
    <t>오 정 리</t>
    <phoneticPr fontId="44" type="noConversion"/>
  </si>
  <si>
    <t>Ojeong-ri</t>
    <phoneticPr fontId="44" type="noConversion"/>
  </si>
  <si>
    <t>양 천 리</t>
    <phoneticPr fontId="44" type="noConversion"/>
  </si>
  <si>
    <t>Yangcheon-ri</t>
    <phoneticPr fontId="44" type="noConversion"/>
  </si>
  <si>
    <t>금  천  면</t>
    <phoneticPr fontId="44" type="noConversion"/>
  </si>
  <si>
    <t xml:space="preserve"> Geumcheon-myeon</t>
    <phoneticPr fontId="44" type="noConversion"/>
  </si>
  <si>
    <t>오 강 리</t>
    <phoneticPr fontId="44" type="noConversion"/>
  </si>
  <si>
    <t>고 동 리</t>
    <phoneticPr fontId="44" type="noConversion"/>
  </si>
  <si>
    <t>Godong-ri</t>
    <phoneticPr fontId="44" type="noConversion"/>
  </si>
  <si>
    <t>광 암 리</t>
    <phoneticPr fontId="44" type="noConversion"/>
  </si>
  <si>
    <t>Gwangam-ri</t>
    <phoneticPr fontId="44" type="noConversion"/>
  </si>
  <si>
    <t>Sincheon-ri</t>
    <phoneticPr fontId="44" type="noConversion"/>
  </si>
  <si>
    <t>죽 촌 리</t>
    <phoneticPr fontId="44" type="noConversion"/>
  </si>
  <si>
    <t>Jukchon-ri</t>
    <phoneticPr fontId="44" type="noConversion"/>
  </si>
  <si>
    <t>월 산 리</t>
    <phoneticPr fontId="44" type="noConversion"/>
  </si>
  <si>
    <t>Wolsan-ri</t>
    <phoneticPr fontId="44" type="noConversion"/>
  </si>
  <si>
    <t>동 악 리</t>
    <phoneticPr fontId="44" type="noConversion"/>
  </si>
  <si>
    <t>Dongak-ri</t>
    <phoneticPr fontId="44" type="noConversion"/>
  </si>
  <si>
    <t>Seokjeon-ri</t>
    <phoneticPr fontId="44" type="noConversion"/>
  </si>
  <si>
    <t>촌 곡 리</t>
    <phoneticPr fontId="44" type="noConversion"/>
  </si>
  <si>
    <t>Chongok-ri</t>
    <phoneticPr fontId="44" type="noConversion"/>
  </si>
  <si>
    <t>Wongok-ri</t>
    <phoneticPr fontId="44" type="noConversion"/>
  </si>
  <si>
    <t xml:space="preserve"> Sanpo-myeon</t>
    <phoneticPr fontId="44" type="noConversion"/>
  </si>
  <si>
    <t>매 성 리</t>
    <phoneticPr fontId="44" type="noConversion"/>
  </si>
  <si>
    <t>Naegi-ri</t>
    <phoneticPr fontId="44" type="noConversion"/>
  </si>
  <si>
    <t>덕 례 리</t>
    <phoneticPr fontId="44" type="noConversion"/>
  </si>
  <si>
    <t>Deokrye-ri</t>
    <phoneticPr fontId="44" type="noConversion"/>
  </si>
  <si>
    <t xml:space="preserve">  주:1)외국인은 법정리.동별 자료 산출 불가</t>
    <phoneticPr fontId="44" type="noConversion"/>
  </si>
  <si>
    <t>3. 읍면동별 세대 및 인구(최근년도)(5)</t>
    <phoneticPr fontId="44" type="noConversion"/>
  </si>
  <si>
    <r>
      <t>총계</t>
    </r>
    <r>
      <rPr>
        <sz val="9"/>
        <rFont val="Times New Roman"/>
        <family val="1"/>
      </rPr>
      <t xml:space="preserve"> Total</t>
    </r>
    <phoneticPr fontId="44" type="noConversion"/>
  </si>
  <si>
    <t>한국인</t>
    <phoneticPr fontId="44" type="noConversion"/>
  </si>
  <si>
    <t>다  도  면</t>
    <phoneticPr fontId="44" type="noConversion"/>
  </si>
  <si>
    <t xml:space="preserve"> Dado-myeon</t>
    <phoneticPr fontId="44" type="noConversion"/>
  </si>
  <si>
    <t>판 촌 리</t>
    <phoneticPr fontId="44" type="noConversion"/>
  </si>
  <si>
    <t>Panchon-ri</t>
    <phoneticPr fontId="44" type="noConversion"/>
  </si>
  <si>
    <t>송 학 리</t>
    <phoneticPr fontId="44" type="noConversion"/>
  </si>
  <si>
    <t>Songhak-ri</t>
    <phoneticPr fontId="44" type="noConversion"/>
  </si>
  <si>
    <t>풍 산 리</t>
    <phoneticPr fontId="44" type="noConversion"/>
  </si>
  <si>
    <t>Pungsan-ri</t>
    <phoneticPr fontId="44" type="noConversion"/>
  </si>
  <si>
    <t>덕 동 리</t>
    <phoneticPr fontId="44" type="noConversion"/>
  </si>
  <si>
    <t>Deokdong-ri</t>
    <phoneticPr fontId="44" type="noConversion"/>
  </si>
  <si>
    <t>궁 원 리</t>
    <phoneticPr fontId="44" type="noConversion"/>
  </si>
  <si>
    <t>Gungwon-ri</t>
    <phoneticPr fontId="44" type="noConversion"/>
  </si>
  <si>
    <t>신 동 리</t>
    <phoneticPr fontId="44" type="noConversion"/>
  </si>
  <si>
    <t>Sindong-ri</t>
    <phoneticPr fontId="44" type="noConversion"/>
  </si>
  <si>
    <t>방 산 리</t>
    <phoneticPr fontId="44" type="noConversion"/>
  </si>
  <si>
    <t>Bangsan-ri</t>
    <phoneticPr fontId="44" type="noConversion"/>
  </si>
  <si>
    <t>마 산 리</t>
    <phoneticPr fontId="44" type="noConversion"/>
  </si>
  <si>
    <t>Masan-ri</t>
    <phoneticPr fontId="44" type="noConversion"/>
  </si>
  <si>
    <t>암 정 리</t>
    <phoneticPr fontId="44" type="noConversion"/>
  </si>
  <si>
    <t>Amjeong-ri</t>
    <phoneticPr fontId="44" type="noConversion"/>
  </si>
  <si>
    <t>덕 림 리</t>
    <phoneticPr fontId="44" type="noConversion"/>
  </si>
  <si>
    <t>Deokrim-ri</t>
    <phoneticPr fontId="44" type="noConversion"/>
  </si>
  <si>
    <t>도 동 리</t>
    <phoneticPr fontId="44" type="noConversion"/>
  </si>
  <si>
    <t>봉  황  면</t>
    <phoneticPr fontId="44" type="noConversion"/>
  </si>
  <si>
    <t xml:space="preserve"> Bonghwang-myeon</t>
    <phoneticPr fontId="44" type="noConversion"/>
  </si>
  <si>
    <t>죽 석 리</t>
    <phoneticPr fontId="44" type="noConversion"/>
  </si>
  <si>
    <t>Jukseok-ri</t>
    <phoneticPr fontId="44" type="noConversion"/>
  </si>
  <si>
    <t>철 천 리</t>
    <phoneticPr fontId="44" type="noConversion"/>
  </si>
  <si>
    <t>Cheolcheon-ri</t>
    <phoneticPr fontId="44" type="noConversion"/>
  </si>
  <si>
    <t>각 동 리</t>
    <phoneticPr fontId="44" type="noConversion"/>
  </si>
  <si>
    <t>Gakdong-ri</t>
    <phoneticPr fontId="44" type="noConversion"/>
  </si>
  <si>
    <t>송 현 리</t>
    <phoneticPr fontId="44" type="noConversion"/>
  </si>
  <si>
    <t>Songhyeon-ri</t>
    <phoneticPr fontId="44" type="noConversion"/>
  </si>
  <si>
    <t>장 성 리</t>
    <phoneticPr fontId="44" type="noConversion"/>
  </si>
  <si>
    <t>Jangseong-ri</t>
    <phoneticPr fontId="44" type="noConversion"/>
  </si>
  <si>
    <t>옥 산 리</t>
    <phoneticPr fontId="44" type="noConversion"/>
  </si>
  <si>
    <t>Oksan-ri</t>
    <phoneticPr fontId="44" type="noConversion"/>
  </si>
  <si>
    <t>용 전 리</t>
    <phoneticPr fontId="44" type="noConversion"/>
  </si>
  <si>
    <t>Yongjeon-ri</t>
    <phoneticPr fontId="44" type="noConversion"/>
  </si>
  <si>
    <t>와 우 리</t>
    <phoneticPr fontId="44" type="noConversion"/>
  </si>
  <si>
    <t>wau-ri</t>
    <phoneticPr fontId="44" type="noConversion"/>
  </si>
  <si>
    <t>황 용 리</t>
    <phoneticPr fontId="44" type="noConversion"/>
  </si>
  <si>
    <t>Hwangyong-ri</t>
    <phoneticPr fontId="44" type="noConversion"/>
  </si>
  <si>
    <t>욱 곡 리</t>
    <phoneticPr fontId="44" type="noConversion"/>
  </si>
  <si>
    <t>Ukgok-ri</t>
    <phoneticPr fontId="44" type="noConversion"/>
  </si>
  <si>
    <t>오 림 리</t>
    <phoneticPr fontId="44" type="noConversion"/>
  </si>
  <si>
    <t>Orim-ri</t>
    <phoneticPr fontId="44" type="noConversion"/>
  </si>
  <si>
    <t>운 곡 리</t>
    <phoneticPr fontId="44" type="noConversion"/>
  </si>
  <si>
    <t>Ungok-ri</t>
    <phoneticPr fontId="44" type="noConversion"/>
  </si>
  <si>
    <t>용 곡 리</t>
    <phoneticPr fontId="44" type="noConversion"/>
  </si>
  <si>
    <t>Yonggok-ri</t>
    <phoneticPr fontId="44" type="noConversion"/>
  </si>
  <si>
    <t>만 봉 리</t>
    <phoneticPr fontId="44" type="noConversion"/>
  </si>
  <si>
    <t>Manbong-ri</t>
    <phoneticPr fontId="44" type="noConversion"/>
  </si>
  <si>
    <t>덕 곡 리</t>
    <phoneticPr fontId="44" type="noConversion"/>
  </si>
  <si>
    <t>Deokgok-ri</t>
    <phoneticPr fontId="44" type="noConversion"/>
  </si>
  <si>
    <t>영  강  동</t>
    <phoneticPr fontId="44" type="noConversion"/>
  </si>
  <si>
    <t xml:space="preserve"> Yeonggang-dong</t>
    <phoneticPr fontId="44" type="noConversion"/>
  </si>
  <si>
    <t>안 창 동</t>
    <phoneticPr fontId="44" type="noConversion"/>
  </si>
  <si>
    <t>자료:읍·면·동</t>
    <phoneticPr fontId="44" type="noConversion"/>
  </si>
  <si>
    <t>Source:Eup·Myeon·Dong</t>
    <phoneticPr fontId="44" type="noConversion"/>
  </si>
  <si>
    <t xml:space="preserve">  주:1)외국인은 법정리.동별 자료 산출 불가</t>
    <phoneticPr fontId="44" type="noConversion"/>
  </si>
  <si>
    <t xml:space="preserve">     </t>
    <phoneticPr fontId="44" type="noConversion"/>
  </si>
  <si>
    <t>3. 읍면동별 세대 및 인구(최근년도)(6)</t>
    <phoneticPr fontId="44" type="noConversion"/>
  </si>
  <si>
    <t>금  남  동</t>
    <phoneticPr fontId="44" type="noConversion"/>
  </si>
  <si>
    <t xml:space="preserve"> Geumnam-dong</t>
    <phoneticPr fontId="44" type="noConversion"/>
  </si>
  <si>
    <t>교    동</t>
    <phoneticPr fontId="44" type="noConversion"/>
  </si>
  <si>
    <t>보 산 동</t>
    <phoneticPr fontId="44" type="noConversion"/>
  </si>
  <si>
    <t>Bosan-dong</t>
    <phoneticPr fontId="44" type="noConversion"/>
  </si>
  <si>
    <t>금 계 동</t>
    <phoneticPr fontId="44" type="noConversion"/>
  </si>
  <si>
    <t>Geumgye-dong</t>
    <phoneticPr fontId="44" type="noConversion"/>
  </si>
  <si>
    <t>금 성 동</t>
    <phoneticPr fontId="44" type="noConversion"/>
  </si>
  <si>
    <t>Genmseong-dong</t>
    <phoneticPr fontId="44" type="noConversion"/>
  </si>
  <si>
    <t>남 내 동</t>
    <phoneticPr fontId="44" type="noConversion"/>
  </si>
  <si>
    <t>Namnae-dong</t>
    <phoneticPr fontId="44" type="noConversion"/>
  </si>
  <si>
    <t>남 외 동</t>
    <phoneticPr fontId="44" type="noConversion"/>
  </si>
  <si>
    <t>Namoe-dong</t>
    <phoneticPr fontId="44" type="noConversion"/>
  </si>
  <si>
    <t>죽 림 동</t>
    <phoneticPr fontId="44" type="noConversion"/>
  </si>
  <si>
    <t>Jukrim-dong</t>
    <phoneticPr fontId="44" type="noConversion"/>
  </si>
  <si>
    <t>삼 도 동</t>
    <phoneticPr fontId="44" type="noConversion"/>
  </si>
  <si>
    <t>Samdo-dong</t>
    <phoneticPr fontId="44" type="noConversion"/>
  </si>
  <si>
    <t>성  북  동</t>
    <phoneticPr fontId="44" type="noConversion"/>
  </si>
  <si>
    <t xml:space="preserve"> Seongbuk-dong</t>
    <phoneticPr fontId="44" type="noConversion"/>
  </si>
  <si>
    <t>과 원 동</t>
    <phoneticPr fontId="44" type="noConversion"/>
  </si>
  <si>
    <t>영  산  동</t>
    <phoneticPr fontId="44" type="noConversion"/>
  </si>
  <si>
    <t xml:space="preserve"> Yeongsan-dong</t>
    <phoneticPr fontId="44" type="noConversion"/>
  </si>
  <si>
    <t>용 산 동</t>
    <phoneticPr fontId="44" type="noConversion"/>
  </si>
  <si>
    <t>Yongsan-dong</t>
    <phoneticPr fontId="44" type="noConversion"/>
  </si>
  <si>
    <t>관 정 동</t>
    <phoneticPr fontId="44" type="noConversion"/>
  </si>
  <si>
    <t>Gwanjeong-dong</t>
    <phoneticPr fontId="44" type="noConversion"/>
  </si>
  <si>
    <t>평 산 동</t>
    <phoneticPr fontId="44" type="noConversion"/>
  </si>
  <si>
    <t>Pyeongsan-dong</t>
    <phoneticPr fontId="44" type="noConversion"/>
  </si>
  <si>
    <t>부 덕 동</t>
    <phoneticPr fontId="44" type="noConversion"/>
  </si>
  <si>
    <t>Budeok-dong</t>
    <phoneticPr fontId="44" type="noConversion"/>
  </si>
  <si>
    <t>이  창  동</t>
    <phoneticPr fontId="44" type="noConversion"/>
  </si>
  <si>
    <t xml:space="preserve"> Ichang-dong</t>
    <phoneticPr fontId="44" type="noConversion"/>
  </si>
  <si>
    <t>이 창 동</t>
    <phoneticPr fontId="44" type="noConversion"/>
  </si>
  <si>
    <t>대 기 동</t>
    <phoneticPr fontId="44" type="noConversion"/>
  </si>
  <si>
    <t>Daegi-dong</t>
    <phoneticPr fontId="44" type="noConversion"/>
  </si>
  <si>
    <t>운 곡 동</t>
    <phoneticPr fontId="44" type="noConversion"/>
  </si>
  <si>
    <t>Ungok-dong</t>
    <phoneticPr fontId="44" type="noConversion"/>
  </si>
  <si>
    <t>동 수 동</t>
    <phoneticPr fontId="44" type="noConversion"/>
  </si>
  <si>
    <t>Dongsu-dong</t>
    <phoneticPr fontId="44" type="noConversion"/>
  </si>
  <si>
    <t>오 량 동</t>
    <phoneticPr fontId="44" type="noConversion"/>
  </si>
  <si>
    <t>Oryang-dong</t>
    <phoneticPr fontId="44" type="noConversion"/>
  </si>
  <si>
    <t>진 포 동</t>
    <phoneticPr fontId="7" type="noConversion"/>
  </si>
  <si>
    <t>Jinpo-dong</t>
    <phoneticPr fontId="44" type="noConversion"/>
  </si>
  <si>
    <t>(단위 : 건)</t>
    <phoneticPr fontId="9" type="noConversion"/>
  </si>
  <si>
    <t>(단위 : 명)</t>
    <phoneticPr fontId="9" type="noConversion"/>
  </si>
  <si>
    <t>(Unit : person)</t>
    <phoneticPr fontId="9" type="noConversion"/>
  </si>
  <si>
    <t>(Unit : person, %)</t>
    <phoneticPr fontId="9" type="noConversion"/>
  </si>
  <si>
    <t>(단위 : 명, 쌍)</t>
    <phoneticPr fontId="7" type="noConversion"/>
  </si>
  <si>
    <t>(Unit : person, couple)</t>
    <phoneticPr fontId="44" type="noConversion"/>
  </si>
  <si>
    <t>Bonyang-ri</t>
    <phoneticPr fontId="44" type="noConversion"/>
  </si>
  <si>
    <t>옥 곡 리</t>
    <phoneticPr fontId="44" type="noConversion"/>
  </si>
  <si>
    <t>Okgok-ri</t>
    <phoneticPr fontId="44" type="noConversion"/>
  </si>
  <si>
    <t>송 죽 리</t>
    <phoneticPr fontId="44" type="noConversion"/>
  </si>
  <si>
    <t>행 전 리</t>
    <phoneticPr fontId="44" type="noConversion"/>
  </si>
  <si>
    <t>Haengjeon-ri</t>
    <phoneticPr fontId="44" type="noConversion"/>
  </si>
  <si>
    <t>신 원 리</t>
    <phoneticPr fontId="44" type="noConversion"/>
  </si>
  <si>
    <t>Sinwon-ri</t>
    <phoneticPr fontId="44" type="noConversion"/>
  </si>
  <si>
    <t>신 가 리</t>
    <phoneticPr fontId="44" type="noConversion"/>
  </si>
  <si>
    <t>Angok-ri</t>
    <phoneticPr fontId="44" type="noConversion"/>
  </si>
  <si>
    <t>송 산 리</t>
    <phoneticPr fontId="44" type="noConversion"/>
  </si>
  <si>
    <t>Songsan-ri</t>
    <phoneticPr fontId="44" type="noConversion"/>
  </si>
  <si>
    <t>북 동 리</t>
    <phoneticPr fontId="44" type="noConversion"/>
  </si>
  <si>
    <t>송  월  동</t>
    <phoneticPr fontId="44" type="noConversion"/>
  </si>
  <si>
    <t xml:space="preserve"> Songwol-dong</t>
    <phoneticPr fontId="44" type="noConversion"/>
  </si>
  <si>
    <t>토 계 동</t>
    <phoneticPr fontId="44" type="noConversion"/>
  </si>
  <si>
    <t>Togye-dong</t>
    <phoneticPr fontId="44" type="noConversion"/>
  </si>
  <si>
    <t>Gwawon-dong</t>
    <phoneticPr fontId="44" type="noConversion"/>
  </si>
  <si>
    <t>성 북 동</t>
    <phoneticPr fontId="44" type="noConversion"/>
  </si>
  <si>
    <t>Seongbuk-dong</t>
    <phoneticPr fontId="44" type="noConversion"/>
  </si>
  <si>
    <t>중 앙 동</t>
    <phoneticPr fontId="44" type="noConversion"/>
  </si>
  <si>
    <t>Jungang-dong</t>
    <phoneticPr fontId="44" type="noConversion"/>
  </si>
  <si>
    <t>대 호 동</t>
    <phoneticPr fontId="44" type="noConversion"/>
  </si>
  <si>
    <t>Daeho-dong</t>
    <phoneticPr fontId="44" type="noConversion"/>
  </si>
  <si>
    <t>송 촌 동</t>
    <phoneticPr fontId="44" type="noConversion"/>
  </si>
  <si>
    <t>Songchon-dong</t>
    <phoneticPr fontId="44" type="noConversion"/>
  </si>
  <si>
    <t>석 현 동</t>
    <phoneticPr fontId="44" type="noConversion"/>
  </si>
  <si>
    <t>Seokhyeon-dong</t>
    <phoneticPr fontId="44" type="noConversion"/>
  </si>
  <si>
    <t>청    동</t>
    <phoneticPr fontId="44" type="noConversion"/>
  </si>
  <si>
    <t>Cheong-dong</t>
    <phoneticPr fontId="44" type="noConversion"/>
  </si>
  <si>
    <t>Ichang-dong</t>
    <phoneticPr fontId="44" type="noConversion"/>
  </si>
  <si>
    <r>
      <t>자료</t>
    </r>
    <r>
      <rPr>
        <sz val="9"/>
        <rFont val="Arial Narrow"/>
        <family val="2"/>
      </rPr>
      <t xml:space="preserve"> : </t>
    </r>
    <r>
      <rPr>
        <sz val="9"/>
        <rFont val="바탕체"/>
        <family val="1"/>
        <charset val="129"/>
      </rPr>
      <t>통계청</t>
    </r>
    <r>
      <rPr>
        <sz val="9"/>
        <rFont val="Arial Narrow"/>
        <family val="2"/>
      </rPr>
      <t xml:space="preserve"> </t>
    </r>
    <r>
      <rPr>
        <sz val="9"/>
        <rFont val="바탕체"/>
        <family val="1"/>
        <charset val="129"/>
      </rPr>
      <t>「인구주택총조사」</t>
    </r>
    <r>
      <rPr>
        <sz val="9"/>
        <rFont val="Arial Narrow"/>
        <family val="2"/>
      </rPr>
      <t>(5</t>
    </r>
    <r>
      <rPr>
        <sz val="9"/>
        <rFont val="바탕체"/>
        <family val="1"/>
        <charset val="129"/>
      </rPr>
      <t>년</t>
    </r>
    <r>
      <rPr>
        <sz val="9"/>
        <rFont val="Arial Narrow"/>
        <family val="2"/>
      </rPr>
      <t xml:space="preserve"> </t>
    </r>
    <r>
      <rPr>
        <sz val="9"/>
        <rFont val="바탕체"/>
        <family val="1"/>
        <charset val="129"/>
      </rPr>
      <t>마다</t>
    </r>
    <r>
      <rPr>
        <sz val="9"/>
        <rFont val="Arial Narrow"/>
        <family val="2"/>
      </rPr>
      <t xml:space="preserve"> </t>
    </r>
    <r>
      <rPr>
        <sz val="9"/>
        <rFont val="바탕체"/>
        <family val="1"/>
        <charset val="129"/>
      </rPr>
      <t>실시</t>
    </r>
    <r>
      <rPr>
        <sz val="9"/>
        <rFont val="Arial Narrow"/>
        <family val="2"/>
      </rPr>
      <t>)</t>
    </r>
    <phoneticPr fontId="9" type="noConversion"/>
  </si>
  <si>
    <t>Gyo-dong</t>
    <phoneticPr fontId="44" type="noConversion"/>
  </si>
  <si>
    <t>서 내 동</t>
    <phoneticPr fontId="44" type="noConversion"/>
  </si>
  <si>
    <t>Seonae-dong</t>
    <phoneticPr fontId="44" type="noConversion"/>
  </si>
  <si>
    <t>산 정 동</t>
    <phoneticPr fontId="44" type="noConversion"/>
  </si>
  <si>
    <t>Sanjeong-dong</t>
    <phoneticPr fontId="44" type="noConversion"/>
  </si>
  <si>
    <t>경 현 동</t>
    <phoneticPr fontId="44" type="noConversion"/>
  </si>
  <si>
    <t>Gyeonghyeon-dong</t>
    <phoneticPr fontId="44" type="noConversion"/>
  </si>
  <si>
    <t>Anchang-dong</t>
    <phoneticPr fontId="44" type="noConversion"/>
  </si>
  <si>
    <t>삼 영 동</t>
    <phoneticPr fontId="44" type="noConversion"/>
  </si>
  <si>
    <t>Samyeong-dong</t>
    <phoneticPr fontId="44" type="noConversion"/>
  </si>
  <si>
    <t>Ogang-ri</t>
    <phoneticPr fontId="44" type="noConversion"/>
  </si>
  <si>
    <t>신 천 리</t>
    <phoneticPr fontId="44" type="noConversion"/>
  </si>
  <si>
    <t>석 전 리</t>
    <phoneticPr fontId="44" type="noConversion"/>
  </si>
  <si>
    <t>원 곡 리</t>
    <phoneticPr fontId="44" type="noConversion"/>
  </si>
  <si>
    <t>덕 림 리</t>
    <phoneticPr fontId="44" type="noConversion"/>
  </si>
  <si>
    <t>Deokrim-ri</t>
    <phoneticPr fontId="44" type="noConversion"/>
  </si>
  <si>
    <t>Dodong-ri</t>
    <phoneticPr fontId="44" type="noConversion"/>
  </si>
  <si>
    <t>산  포  면</t>
    <phoneticPr fontId="44" type="noConversion"/>
  </si>
  <si>
    <t>Maeseong-ri</t>
    <phoneticPr fontId="44" type="noConversion"/>
  </si>
  <si>
    <t>신 도 리</t>
    <phoneticPr fontId="44" type="noConversion"/>
  </si>
  <si>
    <t>Sindo-ri</t>
    <phoneticPr fontId="44" type="noConversion"/>
  </si>
  <si>
    <t>송 림 리</t>
    <phoneticPr fontId="44" type="noConversion"/>
  </si>
  <si>
    <t>Songrim-ri</t>
    <phoneticPr fontId="44" type="noConversion"/>
  </si>
  <si>
    <t>화 지 리</t>
    <phoneticPr fontId="44" type="noConversion"/>
  </si>
  <si>
    <t>Hwaji-ri</t>
    <phoneticPr fontId="44" type="noConversion"/>
  </si>
  <si>
    <t>산 제 리</t>
    <phoneticPr fontId="44" type="noConversion"/>
  </si>
  <si>
    <t>Sanje-ri</t>
    <phoneticPr fontId="44" type="noConversion"/>
  </si>
  <si>
    <t>등 수 리</t>
    <phoneticPr fontId="44" type="noConversion"/>
  </si>
  <si>
    <t>Deungsu-ri</t>
    <phoneticPr fontId="44" type="noConversion"/>
  </si>
  <si>
    <t>등 정 리</t>
    <phoneticPr fontId="44" type="noConversion"/>
  </si>
  <si>
    <t>Deungjeong-ri</t>
    <phoneticPr fontId="44" type="noConversion"/>
  </si>
  <si>
    <t>내 기 리</t>
    <phoneticPr fontId="44" type="noConversion"/>
  </si>
  <si>
    <t>영 동 리</t>
    <phoneticPr fontId="44" type="noConversion"/>
  </si>
  <si>
    <t>가 흥 리</t>
    <phoneticPr fontId="44" type="noConversion"/>
  </si>
  <si>
    <t>Gaheung-ri</t>
    <phoneticPr fontId="44" type="noConversion"/>
  </si>
  <si>
    <t>신 석 리</t>
    <phoneticPr fontId="44" type="noConversion"/>
  </si>
  <si>
    <t>Sinseok-ri</t>
    <phoneticPr fontId="44" type="noConversion"/>
  </si>
  <si>
    <t>죽 산 리</t>
    <phoneticPr fontId="44" type="noConversion"/>
  </si>
  <si>
    <t>Juksan-ri</t>
    <phoneticPr fontId="44" type="noConversion"/>
  </si>
  <si>
    <t>문 동 리</t>
    <phoneticPr fontId="44" type="noConversion"/>
  </si>
  <si>
    <t>Mundong-ri</t>
    <phoneticPr fontId="44" type="noConversion"/>
  </si>
  <si>
    <t>동 당 리</t>
    <phoneticPr fontId="44" type="noConversion"/>
  </si>
  <si>
    <t>Dongdang-ri</t>
    <phoneticPr fontId="44" type="noConversion"/>
  </si>
  <si>
    <t>송 촌 리</t>
    <phoneticPr fontId="44" type="noConversion"/>
  </si>
  <si>
    <t>Songchon-ri</t>
    <phoneticPr fontId="44" type="noConversion"/>
  </si>
  <si>
    <t>동 곡 리</t>
    <phoneticPr fontId="44" type="noConversion"/>
  </si>
  <si>
    <t>Donggok-ri</t>
    <phoneticPr fontId="44" type="noConversion"/>
  </si>
  <si>
    <t>청 정 리</t>
    <phoneticPr fontId="44" type="noConversion"/>
  </si>
  <si>
    <t>Cheongjeong-ri</t>
    <phoneticPr fontId="44" type="noConversion"/>
  </si>
  <si>
    <t>운 봉 리</t>
    <phoneticPr fontId="44" type="noConversion"/>
  </si>
  <si>
    <t>Unbong-ri</t>
    <phoneticPr fontId="44" type="noConversion"/>
  </si>
  <si>
    <t>신 광 리</t>
    <phoneticPr fontId="44" type="noConversion"/>
  </si>
  <si>
    <t>Singwnag-ri</t>
    <phoneticPr fontId="44" type="noConversion"/>
  </si>
  <si>
    <t>회 진 리</t>
    <phoneticPr fontId="44" type="noConversion"/>
  </si>
  <si>
    <t>Hoejin-ri</t>
    <phoneticPr fontId="44" type="noConversion"/>
  </si>
  <si>
    <t>Bitgaram-dong</t>
    <phoneticPr fontId="44" type="noConversion"/>
  </si>
  <si>
    <t>No. of</t>
    <phoneticPr fontId="44" type="noConversion"/>
  </si>
  <si>
    <t>(%)</t>
    <phoneticPr fontId="44" type="noConversion"/>
  </si>
  <si>
    <t>increase
rate</t>
    <phoneticPr fontId="44" type="noConversion"/>
  </si>
  <si>
    <t>(단위 : 세대, 명)</t>
    <phoneticPr fontId="44" type="noConversion"/>
  </si>
  <si>
    <r>
      <t>세대</t>
    </r>
    <r>
      <rPr>
        <vertAlign val="superscript"/>
        <sz val="9"/>
        <rFont val="바탕"/>
        <family val="1"/>
        <charset val="129"/>
      </rPr>
      <t>1)</t>
    </r>
    <phoneticPr fontId="44" type="noConversion"/>
  </si>
  <si>
    <r>
      <t>외국인</t>
    </r>
    <r>
      <rPr>
        <sz val="9"/>
        <rFont val="Times New Roman"/>
        <family val="1"/>
      </rPr>
      <t xml:space="preserve"> </t>
    </r>
    <phoneticPr fontId="44" type="noConversion"/>
  </si>
  <si>
    <t>Bitgaram-dong</t>
    <phoneticPr fontId="7" type="noConversion"/>
  </si>
  <si>
    <t xml:space="preserve">      1) 외국인 세대수 제외(1998년부터 적용)</t>
    <phoneticPr fontId="9" type="noConversion"/>
  </si>
  <si>
    <t>(단위 : 명,%)</t>
    <phoneticPr fontId="9" type="noConversion"/>
  </si>
  <si>
    <t>구성비</t>
    <phoneticPr fontId="7" type="noConversion"/>
  </si>
  <si>
    <t>남</t>
    <phoneticPr fontId="9" type="noConversion"/>
  </si>
  <si>
    <t>여</t>
    <phoneticPr fontId="9" type="noConversion"/>
  </si>
  <si>
    <t>5 Age Groups</t>
    <phoneticPr fontId="9" type="noConversion"/>
  </si>
  <si>
    <t>Population</t>
    <phoneticPr fontId="9" type="noConversion"/>
  </si>
  <si>
    <t>Composition</t>
    <phoneticPr fontId="9" type="noConversion"/>
  </si>
  <si>
    <t>Composition</t>
  </si>
  <si>
    <t>Male</t>
    <phoneticPr fontId="9" type="noConversion"/>
  </si>
  <si>
    <t>Female</t>
    <phoneticPr fontId="9" type="noConversion"/>
  </si>
  <si>
    <t>총계</t>
    <phoneticPr fontId="9" type="noConversion"/>
  </si>
  <si>
    <t xml:space="preserve">  주:1)외국인수 제외(1998년부터 적용)</t>
    <phoneticPr fontId="9" type="noConversion"/>
  </si>
  <si>
    <t>80~ 84</t>
    <phoneticPr fontId="9" type="noConversion"/>
  </si>
  <si>
    <t>85 ~ 89</t>
    <phoneticPr fontId="9" type="noConversion"/>
  </si>
  <si>
    <t>90 ~ 94</t>
    <phoneticPr fontId="9" type="noConversion"/>
  </si>
  <si>
    <r>
      <rPr>
        <sz val="9"/>
        <rFont val="바탕"/>
        <family val="1"/>
        <charset val="129"/>
      </rPr>
      <t>전입</t>
    </r>
    <r>
      <rPr>
        <sz val="9"/>
        <rFont val="Times New Roman"/>
        <family val="1"/>
      </rPr>
      <t xml:space="preserve"> In-migrants</t>
    </r>
    <phoneticPr fontId="7" type="noConversion"/>
  </si>
  <si>
    <t>남자</t>
    <phoneticPr fontId="9" type="noConversion"/>
  </si>
  <si>
    <t>여자</t>
    <phoneticPr fontId="9" type="noConversion"/>
  </si>
  <si>
    <t>Month</t>
    <phoneticPr fontId="9" type="noConversion"/>
  </si>
  <si>
    <t>(A)</t>
    <phoneticPr fontId="9" type="noConversion"/>
  </si>
  <si>
    <t>Male</t>
    <phoneticPr fontId="9" type="noConversion"/>
  </si>
  <si>
    <t>Female</t>
    <phoneticPr fontId="9" type="noConversion"/>
  </si>
  <si>
    <t>(B)</t>
    <phoneticPr fontId="9" type="noConversion"/>
  </si>
  <si>
    <t>1월</t>
    <phoneticPr fontId="9" type="noConversion"/>
  </si>
  <si>
    <t>2월</t>
    <phoneticPr fontId="9" type="noConversion"/>
  </si>
  <si>
    <t>Mar.</t>
    <phoneticPr fontId="9" type="noConversion"/>
  </si>
  <si>
    <t>Sept.</t>
    <phoneticPr fontId="9" type="noConversion"/>
  </si>
  <si>
    <t>자료 : 시민봉사과</t>
    <phoneticPr fontId="7" type="noConversion"/>
  </si>
  <si>
    <t xml:space="preserve">  주 : 1) 주민등록 전출입신고에 의한 자료이며, 시군구내 이동은 전입인구를 기준으로 하였고 국외이동은 제외되었음</t>
    <phoneticPr fontId="9" type="noConversion"/>
  </si>
  <si>
    <t xml:space="preserve">Note:1)The figures of migrants are based on resident registration and Inter-Si, Gun &amp; Gu migrants are based </t>
    <phoneticPr fontId="9" type="noConversion"/>
  </si>
  <si>
    <t xml:space="preserve">      on in-migrating population, excluding emigrants overseas</t>
    <phoneticPr fontId="9" type="noConversion"/>
  </si>
  <si>
    <r>
      <t>대만</t>
    </r>
    <r>
      <rPr>
        <sz val="9"/>
        <rFont val="Times New Roman"/>
        <family val="1"/>
      </rPr>
      <t xml:space="preserve">
Taiwan</t>
    </r>
    <phoneticPr fontId="9" type="noConversion"/>
  </si>
  <si>
    <t>Fe-</t>
    <phoneticPr fontId="9" type="noConversion"/>
  </si>
  <si>
    <t>(Unit : case)</t>
    <phoneticPr fontId="9" type="noConversion"/>
  </si>
  <si>
    <t>고령자</t>
    <phoneticPr fontId="7" type="noConversion"/>
  </si>
  <si>
    <t>Average age</t>
    <phoneticPr fontId="44" type="noConversion"/>
  </si>
  <si>
    <t xml:space="preserve"> Seji-myeon</t>
  </si>
  <si>
    <t>Population by Age(5-year age group) and Gender(Cont'd)</t>
    <phoneticPr fontId="9" type="noConversion"/>
  </si>
  <si>
    <r>
      <t>4. 연령(5세 계급) 및 성별 인구</t>
    </r>
    <r>
      <rPr>
        <b/>
        <vertAlign val="superscript"/>
        <sz val="18"/>
        <rFont val="바탕체"/>
        <family val="1"/>
        <charset val="129"/>
      </rPr>
      <t>1)</t>
    </r>
    <r>
      <rPr>
        <b/>
        <sz val="18"/>
        <rFont val="바탕체"/>
        <family val="1"/>
        <charset val="129"/>
      </rPr>
      <t>(2)</t>
    </r>
    <phoneticPr fontId="9" type="noConversion"/>
  </si>
  <si>
    <r>
      <t>4. 연령(5세 계급) 및 성별 인구</t>
    </r>
    <r>
      <rPr>
        <b/>
        <vertAlign val="superscript"/>
        <sz val="18"/>
        <rFont val="바탕체"/>
        <family val="1"/>
        <charset val="129"/>
      </rPr>
      <t>1)</t>
    </r>
    <r>
      <rPr>
        <b/>
        <sz val="18"/>
        <rFont val="바탕체"/>
        <family val="1"/>
        <charset val="129"/>
      </rPr>
      <t>(3)</t>
    </r>
    <phoneticPr fontId="9" type="noConversion"/>
  </si>
  <si>
    <r>
      <t>4. 연령(5세 계급) 및 성별 인구</t>
    </r>
    <r>
      <rPr>
        <b/>
        <vertAlign val="superscript"/>
        <sz val="18"/>
        <rFont val="바탕체"/>
        <family val="1"/>
        <charset val="129"/>
      </rPr>
      <t>1)</t>
    </r>
    <r>
      <rPr>
        <b/>
        <sz val="18"/>
        <rFont val="바탕체"/>
        <family val="1"/>
        <charset val="129"/>
      </rPr>
      <t>(4)</t>
    </r>
    <phoneticPr fontId="9" type="noConversion"/>
  </si>
  <si>
    <r>
      <t>4. 연령(5세 계급) 및 성별 인구</t>
    </r>
    <r>
      <rPr>
        <b/>
        <vertAlign val="superscript"/>
        <sz val="18"/>
        <rFont val="바탕체"/>
        <family val="1"/>
        <charset val="129"/>
      </rPr>
      <t>1)</t>
    </r>
    <r>
      <rPr>
        <b/>
        <sz val="18"/>
        <rFont val="바탕체"/>
        <family val="1"/>
        <charset val="129"/>
      </rPr>
      <t>(1)</t>
    </r>
    <phoneticPr fontId="9" type="noConversion"/>
  </si>
  <si>
    <t>Source : Statistics Korea</t>
    <phoneticPr fontId="9" type="noConversion"/>
  </si>
  <si>
    <t>구성비</t>
  </si>
  <si>
    <t>5. 인 구 동 태</t>
    <phoneticPr fontId="44" type="noConversion"/>
  </si>
  <si>
    <t>5-1. 읍면동별 인구동태</t>
    <phoneticPr fontId="44" type="noConversion"/>
  </si>
  <si>
    <t>7. 외국인 국적별 등록 현황</t>
    <phoneticPr fontId="9" type="noConversion"/>
  </si>
  <si>
    <t>9. 여성가구주 현황</t>
    <phoneticPr fontId="9" type="noConversion"/>
  </si>
  <si>
    <t>단위 : 가구, 명</t>
  </si>
  <si>
    <t>Unit : household, person</t>
  </si>
  <si>
    <t>가구</t>
  </si>
  <si>
    <t>korean(natural)</t>
  </si>
  <si>
    <t>korean(naturalized)</t>
  </si>
  <si>
    <t>foreigner(marriage-based immigrants)</t>
  </si>
  <si>
    <t>foreigner(etc)</t>
  </si>
  <si>
    <t>Multicultural</t>
  </si>
  <si>
    <t>남
Male</t>
  </si>
  <si>
    <t>여
Female</t>
  </si>
  <si>
    <t xml:space="preserve">    주 : 1) 출생에 의한 대한민국 국민인 자이며, 한국인 배우자 또는 한국인 자녀 
          2) 국적법상 귀화에 의한 국적취득자로 현재 대한민국 국민인 자
          3) 내국인(귀화자 포함)과 결혼한 외국인
          4) 그 외 가구 내 외국인
 자료 : 「인구주택총조사」통계청 인구총조사과</t>
    <phoneticPr fontId="44" type="noConversion"/>
  </si>
  <si>
    <t>10. 다문화 가구 및 가구원</t>
    <phoneticPr fontId="9" type="noConversion"/>
  </si>
  <si>
    <t>연별</t>
    <phoneticPr fontId="44" type="noConversion"/>
  </si>
  <si>
    <t>다문화 가구
Multicultural
Households</t>
    <phoneticPr fontId="44" type="noConversion"/>
  </si>
  <si>
    <t>총 계
Total</t>
    <phoneticPr fontId="44" type="noConversion"/>
  </si>
  <si>
    <r>
      <t>외국인(기타)</t>
    </r>
    <r>
      <rPr>
        <vertAlign val="superscript"/>
        <sz val="9"/>
        <rFont val="굴림"/>
        <family val="3"/>
        <charset val="129"/>
      </rPr>
      <t>4</t>
    </r>
    <r>
      <rPr>
        <sz val="9"/>
        <rFont val="굴림"/>
        <family val="3"/>
        <charset val="129"/>
      </rPr>
      <t>)
Foreigner(etc)</t>
    </r>
    <phoneticPr fontId="44" type="noConversion"/>
  </si>
  <si>
    <r>
      <t>내국인(출생)</t>
    </r>
    <r>
      <rPr>
        <vertAlign val="superscript"/>
        <sz val="9"/>
        <rFont val="굴림"/>
        <family val="3"/>
        <charset val="129"/>
      </rPr>
      <t xml:space="preserve">1)
</t>
    </r>
    <r>
      <rPr>
        <vertAlign val="superscript"/>
        <sz val="12"/>
        <rFont val="굴림"/>
        <family val="3"/>
        <charset val="129"/>
      </rPr>
      <t>Korean(natural)</t>
    </r>
    <phoneticPr fontId="44" type="noConversion"/>
  </si>
  <si>
    <r>
      <t>내국인(귀화)</t>
    </r>
    <r>
      <rPr>
        <vertAlign val="superscript"/>
        <sz val="9"/>
        <rFont val="굴림"/>
        <family val="3"/>
        <charset val="129"/>
      </rPr>
      <t xml:space="preserve">2)
</t>
    </r>
    <r>
      <rPr>
        <vertAlign val="superscript"/>
        <sz val="12"/>
        <rFont val="굴림"/>
        <family val="3"/>
        <charset val="129"/>
      </rPr>
      <t>Korean(naturalized)</t>
    </r>
    <phoneticPr fontId="44" type="noConversion"/>
  </si>
  <si>
    <r>
      <t>외국인(결혼이민자)</t>
    </r>
    <r>
      <rPr>
        <vertAlign val="superscript"/>
        <sz val="9"/>
        <rFont val="굴림"/>
        <family val="3"/>
        <charset val="129"/>
      </rPr>
      <t xml:space="preserve">3)
</t>
    </r>
    <r>
      <rPr>
        <vertAlign val="superscript"/>
        <sz val="11"/>
        <rFont val="굴림"/>
        <family val="3"/>
        <charset val="129"/>
      </rPr>
      <t>Foreigner(marriage-based immigrants)</t>
    </r>
    <phoneticPr fontId="44" type="noConversion"/>
  </si>
  <si>
    <t>단위 : 가구</t>
  </si>
  <si>
    <t>평균가구원수</t>
  </si>
  <si>
    <t>Households by Household Members</t>
    <phoneticPr fontId="59" type="noConversion"/>
  </si>
  <si>
    <t>연별</t>
    <phoneticPr fontId="7" type="noConversion"/>
  </si>
  <si>
    <r>
      <t>11. 가구원수별 가구(일반가구</t>
    </r>
    <r>
      <rPr>
        <b/>
        <vertAlign val="superscript"/>
        <sz val="18"/>
        <rFont val="바탕체"/>
        <family val="1"/>
        <charset val="129"/>
      </rPr>
      <t>1)</t>
    </r>
    <r>
      <rPr>
        <b/>
        <sz val="18"/>
        <rFont val="바탕체"/>
        <family val="1"/>
        <charset val="129"/>
      </rPr>
      <t>)</t>
    </r>
    <phoneticPr fontId="9" type="noConversion"/>
  </si>
  <si>
    <t xml:space="preserve"> 단, 집단가구(6인이상 비혈연가구, 기숙사, 사회시설 등) 및 외국인가구 제외</t>
    <phoneticPr fontId="7" type="noConversion"/>
  </si>
  <si>
    <r>
      <t>주 1) 일반가구</t>
    </r>
    <r>
      <rPr>
        <vertAlign val="superscript"/>
        <sz val="10"/>
        <rFont val="HY중고딕"/>
        <family val="1"/>
        <charset val="129"/>
      </rPr>
      <t>*</t>
    </r>
    <r>
      <rPr>
        <sz val="10"/>
        <rFont val="HY중고딕"/>
        <family val="1"/>
        <charset val="129"/>
      </rPr>
      <t>를 대상으로 집계</t>
    </r>
    <phoneticPr fontId="44" type="noConversion"/>
  </si>
  <si>
    <t xml:space="preserve">     * 일반가구(일반가구내 외국인도 포함)</t>
    <phoneticPr fontId="7" type="noConversion"/>
  </si>
  <si>
    <t xml:space="preserve">     - 1인가구                   - 가족이 아닌 남남끼리 함께 사는 5인 이하의 가구</t>
    <phoneticPr fontId="7" type="noConversion"/>
  </si>
  <si>
    <r>
      <t xml:space="preserve">자료 : </t>
    </r>
    <r>
      <rPr>
        <sz val="10"/>
        <rFont val="맑은 고딕"/>
        <family val="3"/>
        <charset val="129"/>
      </rPr>
      <t>「인구주택총조사」통계청</t>
    </r>
    <r>
      <rPr>
        <sz val="10"/>
        <rFont val="바탕체"/>
        <family val="1"/>
        <charset val="129"/>
      </rPr>
      <t xml:space="preserve"> 인구총조사과</t>
    </r>
    <phoneticPr fontId="7" type="noConversion"/>
  </si>
  <si>
    <t>Note 1) General households to aggregate. however, group house(more 6 person non blood relation   household, dormitory, society establishment and etc) and foreign households were excluded</t>
    <phoneticPr fontId="7" type="noConversion"/>
  </si>
  <si>
    <t>Source : Statistics Korea</t>
    <phoneticPr fontId="7" type="noConversion"/>
  </si>
  <si>
    <t>(Unit : household, person)</t>
    <phoneticPr fontId="44" type="noConversion"/>
  </si>
  <si>
    <r>
      <t>65</t>
    </r>
    <r>
      <rPr>
        <sz val="9"/>
        <rFont val="바탕"/>
        <family val="1"/>
        <charset val="129"/>
      </rPr>
      <t>세이상</t>
    </r>
    <r>
      <rPr>
        <sz val="9"/>
        <rFont val="Times New Roman"/>
        <family val="1"/>
      </rPr>
      <t/>
    </r>
    <phoneticPr fontId="44" type="noConversion"/>
  </si>
  <si>
    <t>평균연령</t>
    <phoneticPr fontId="44" type="noConversion"/>
  </si>
  <si>
    <t>years old &amp; over</t>
    <phoneticPr fontId="7" type="noConversion"/>
  </si>
  <si>
    <t>세 지 면</t>
    <phoneticPr fontId="44" type="noConversion"/>
  </si>
  <si>
    <t>Bonghwang-myeon</t>
    <phoneticPr fontId="44" type="noConversion"/>
  </si>
  <si>
    <t xml:space="preserve">세대당 </t>
  </si>
  <si>
    <t>평균</t>
  </si>
  <si>
    <t>연령</t>
  </si>
  <si>
    <t>Average age</t>
  </si>
  <si>
    <t>밀도</t>
  </si>
  <si>
    <t>density</t>
  </si>
  <si>
    <t>면적</t>
  </si>
  <si>
    <r>
      <t>(</t>
    </r>
    <r>
      <rPr>
        <sz val="9"/>
        <rFont val="바탕"/>
        <family val="1"/>
        <charset val="129"/>
      </rPr>
      <t>㎢</t>
    </r>
    <r>
      <rPr>
        <sz val="9"/>
        <rFont val="Times New Roman"/>
        <family val="1"/>
      </rPr>
      <t>)</t>
    </r>
  </si>
  <si>
    <t>가구원수별 가구 Number of household by size</t>
    <phoneticPr fontId="7" type="noConversion"/>
  </si>
  <si>
    <t>2.04</t>
  </si>
  <si>
    <t>구성비</t>
    <phoneticPr fontId="7" type="noConversion"/>
  </si>
  <si>
    <t>남편-전체혼인건수</t>
  </si>
  <si>
    <t>Bridegroom-Marriage</t>
  </si>
  <si>
    <t>Korean bridegroom+Foreigner bride</t>
    <phoneticPr fontId="7" type="noConversion"/>
  </si>
  <si>
    <t>한국인 남편+외국인 아내</t>
    <phoneticPr fontId="7" type="noConversion"/>
  </si>
  <si>
    <t>Bride-Marriage</t>
    <phoneticPr fontId="7" type="noConversion"/>
  </si>
  <si>
    <t>아내-전체혼인건수</t>
    <phoneticPr fontId="7" type="noConversion"/>
  </si>
  <si>
    <t>Korean bride+Foreigner bridegroom</t>
    <phoneticPr fontId="7" type="noConversion"/>
  </si>
  <si>
    <t>한국인 아내+외국인 남편</t>
    <phoneticPr fontId="7" type="noConversion"/>
  </si>
  <si>
    <t xml:space="preserve">자료 : 「인구동향조사」 통계청 인구동향과 </t>
    <phoneticPr fontId="7" type="noConversion"/>
  </si>
  <si>
    <t>주 : '남편혼인건수'는 아내의 국적과 상관없는 남자의 전체 혼인건수, 아내 혼인건수도 마찬가지임
      Bridegroom-Marriages is the number of total marriages of Bridegroom regardless of Bride’s nationality. Vice versa for Bride-Marriages</t>
    <phoneticPr fontId="7" type="noConversion"/>
  </si>
  <si>
    <t xml:space="preserve">note: 1) Household members who are Korean and entitled with Korean citizenship at birth                
         2) Househols members who are Korean and has acquired Korean citizenship under the Nationality Act in Korea
         3) Household members who are foreigners married to a Korean (incl. a naturalized Korean)                                                          
         4) Other foreigners within a household </t>
    <phoneticPr fontId="44" type="noConversion"/>
  </si>
  <si>
    <t>Multicultural Households and Household Members</t>
    <phoneticPr fontId="44" type="noConversion"/>
  </si>
  <si>
    <t xml:space="preserve"> 자료 : 「인구주택총조사」통계청 인구총조사과</t>
    <phoneticPr fontId="9" type="noConversion"/>
  </si>
  <si>
    <t>연       별</t>
    <phoneticPr fontId="44" type="noConversion"/>
  </si>
  <si>
    <t>연       별</t>
    <phoneticPr fontId="44" type="noConversion"/>
  </si>
  <si>
    <t>연       별</t>
    <phoneticPr fontId="44" type="noConversion"/>
  </si>
  <si>
    <t>Population Trends</t>
    <phoneticPr fontId="44" type="noConversion"/>
  </si>
  <si>
    <t>3. 읍면동별 세대 및 인구(1)</t>
    <phoneticPr fontId="44" type="noConversion"/>
  </si>
  <si>
    <t>3. 읍면동별 세대 및 인구(2)</t>
    <phoneticPr fontId="44" type="noConversion"/>
  </si>
  <si>
    <t>3. 읍면동별 세대 및 인구(3)</t>
    <phoneticPr fontId="44" type="noConversion"/>
  </si>
  <si>
    <t>3. 읍면동별 세대 및 인구(4)</t>
    <phoneticPr fontId="44" type="noConversion"/>
  </si>
  <si>
    <t xml:space="preserve">성         별 </t>
    <phoneticPr fontId="9" type="noConversion"/>
  </si>
  <si>
    <t>Sex</t>
    <phoneticPr fontId="9" type="noConversion"/>
  </si>
  <si>
    <t xml:space="preserve"> Live Births</t>
    <phoneticPr fontId="7" type="noConversion"/>
  </si>
  <si>
    <t>Deaths</t>
    <phoneticPr fontId="44" type="noConversion"/>
  </si>
  <si>
    <t>Marriages</t>
    <phoneticPr fontId="44" type="noConversion"/>
  </si>
  <si>
    <t>Divorces</t>
    <phoneticPr fontId="44" type="noConversion"/>
  </si>
  <si>
    <t xml:space="preserve">person </t>
    <phoneticPr fontId="7" type="noConversion"/>
  </si>
  <si>
    <t>19~39years</t>
    <phoneticPr fontId="7" type="noConversion"/>
  </si>
  <si>
    <t>(만19~39세)</t>
    <phoneticPr fontId="7" type="noConversion"/>
  </si>
  <si>
    <t xml:space="preserve">     1) 외국인 세대수 제외(1998년부터 적용)                        </t>
    <phoneticPr fontId="7" type="noConversion"/>
  </si>
  <si>
    <r>
      <t>청년인구</t>
    </r>
    <r>
      <rPr>
        <vertAlign val="superscript"/>
        <sz val="9"/>
        <rFont val="바탕"/>
        <family val="1"/>
        <charset val="129"/>
      </rPr>
      <t>2)</t>
    </r>
    <phoneticPr fontId="7" type="noConversion"/>
  </si>
  <si>
    <t xml:space="preserve">     2) 1998년부터 1세별 주민등록인구 작성</t>
    <phoneticPr fontId="7" type="noConversion"/>
  </si>
  <si>
    <t>Registered Foreigners by Nationality</t>
    <phoneticPr fontId="7" type="noConversion"/>
  </si>
  <si>
    <t>8. 외국인과의 혼인  Total Domestic and International Marriages</t>
    <phoneticPr fontId="9" type="noConversion"/>
  </si>
  <si>
    <t>Persons 65</t>
    <phoneticPr fontId="44" type="noConversion"/>
  </si>
  <si>
    <t>Persons 65</t>
    <phoneticPr fontId="7" type="noConversion"/>
  </si>
  <si>
    <t xml:space="preserve">   주 : 2020. 12. 31. 기준 주민등록인구통계 결과임(외국인 포함) </t>
    <phoneticPr fontId="44" type="noConversion"/>
  </si>
  <si>
    <t>Note :Data from the resident register as of Dec. 31(Including foreigners)</t>
    <phoneticPr fontId="44" type="noConversion"/>
  </si>
  <si>
    <t>1) excluded(since 1998)</t>
    <phoneticPr fontId="44" type="noConversion"/>
  </si>
  <si>
    <t>Persons per</t>
    <phoneticPr fontId="7" type="noConversion"/>
  </si>
  <si>
    <t>Registered  Population</t>
    <phoneticPr fontId="44" type="noConversion"/>
  </si>
  <si>
    <t>Households and Population(Resident Register Based)</t>
    <phoneticPr fontId="44" type="noConversion"/>
  </si>
  <si>
    <r>
      <t>등록인구</t>
    </r>
    <r>
      <rPr>
        <sz val="9"/>
        <rFont val="Times New Roman"/>
        <family val="1"/>
      </rPr>
      <t xml:space="preserve"> Registered Population</t>
    </r>
    <phoneticPr fontId="44" type="noConversion"/>
  </si>
  <si>
    <r>
      <t>등록인구</t>
    </r>
    <r>
      <rPr>
        <sz val="9"/>
        <rFont val="Times New Roman"/>
        <family val="1"/>
      </rPr>
      <t xml:space="preserve"> </t>
    </r>
    <phoneticPr fontId="44" type="noConversion"/>
  </si>
  <si>
    <t>등록인구</t>
    <phoneticPr fontId="44" type="noConversion"/>
  </si>
  <si>
    <t>Rigistered Population</t>
    <phoneticPr fontId="44" type="noConversion"/>
  </si>
  <si>
    <t>등록인구 Registered Population</t>
    <phoneticPr fontId="44" type="noConversion"/>
  </si>
  <si>
    <t xml:space="preserve"> by Eup·Myeon·Dong(Recent Year)</t>
    <phoneticPr fontId="44" type="noConversion"/>
  </si>
  <si>
    <t xml:space="preserve"> by Eup·Myeon·Dong(Recent Year)(Cont'd)</t>
    <phoneticPr fontId="44" type="noConversion"/>
  </si>
  <si>
    <t xml:space="preserve"> by Eup·Myeon·Dong(Cont'd)</t>
    <phoneticPr fontId="44" type="noConversion"/>
  </si>
  <si>
    <t>Eup·Myeon·Dong</t>
    <phoneticPr fontId="9" type="noConversion"/>
  </si>
  <si>
    <r>
      <t>Eup</t>
    </r>
    <r>
      <rPr>
        <sz val="9"/>
        <rFont val="바탕"/>
        <family val="1"/>
        <charset val="129"/>
      </rPr>
      <t>·</t>
    </r>
    <r>
      <rPr>
        <sz val="9"/>
        <rFont val="Times New Roman"/>
        <family val="1"/>
      </rPr>
      <t xml:space="preserve"> Myeon</t>
    </r>
    <r>
      <rPr>
        <sz val="9"/>
        <rFont val="바탕"/>
        <family val="1"/>
        <charset val="129"/>
      </rPr>
      <t>·</t>
    </r>
    <r>
      <rPr>
        <sz val="9"/>
        <rFont val="Times New Roman"/>
        <family val="1"/>
      </rPr>
      <t>Dong</t>
    </r>
    <phoneticPr fontId="44" type="noConversion"/>
  </si>
  <si>
    <t>Migrants by sex for province</t>
    <phoneticPr fontId="9" type="noConversion"/>
  </si>
  <si>
    <r>
      <t>시도간</t>
    </r>
    <r>
      <rPr>
        <sz val="9"/>
        <rFont val="Times New Roman"/>
        <family val="1"/>
      </rPr>
      <t xml:space="preserve"> </t>
    </r>
    <r>
      <rPr>
        <sz val="9"/>
        <rFont val="바탕"/>
        <family val="1"/>
        <charset val="129"/>
      </rPr>
      <t>이동</t>
    </r>
    <r>
      <rPr>
        <sz val="9"/>
        <rFont val="Times New Roman"/>
        <family val="1"/>
      </rPr>
      <t xml:space="preserve"> Inter-Province</t>
    </r>
    <phoneticPr fontId="9" type="noConversion"/>
  </si>
  <si>
    <t>Net migrants</t>
    <phoneticPr fontId="9" type="noConversion"/>
  </si>
  <si>
    <t>Vital Statistics  by Eup·Myeon·Dong</t>
    <phoneticPr fontId="44" type="noConversion"/>
  </si>
  <si>
    <r>
      <t>Eup</t>
    </r>
    <r>
      <rPr>
        <sz val="9"/>
        <rFont val="바탕"/>
        <family val="1"/>
        <charset val="129"/>
      </rPr>
      <t>·</t>
    </r>
    <r>
      <rPr>
        <sz val="9"/>
        <rFont val="Times New Roman"/>
        <family val="1"/>
      </rPr>
      <t xml:space="preserve"> Myeon</t>
    </r>
    <r>
      <rPr>
        <sz val="9"/>
        <rFont val="바탕"/>
        <family val="1"/>
        <charset val="129"/>
      </rPr>
      <t>·</t>
    </r>
    <r>
      <rPr>
        <sz val="9"/>
        <rFont val="Times New Roman"/>
        <family val="1"/>
      </rPr>
      <t xml:space="preserve"> Dong</t>
    </r>
    <phoneticPr fontId="9" type="noConversion"/>
  </si>
  <si>
    <r>
      <t>Inter-City</t>
    </r>
    <r>
      <rPr>
        <sz val="9"/>
        <rFont val="바탕"/>
        <family val="1"/>
        <charset val="129"/>
      </rPr>
      <t>·</t>
    </r>
    <r>
      <rPr>
        <sz val="9"/>
        <rFont val="Times New Roman"/>
        <family val="1"/>
      </rPr>
      <t>County</t>
    </r>
    <r>
      <rPr>
        <sz val="9"/>
        <rFont val="바탕"/>
        <family val="1"/>
        <charset val="129"/>
      </rPr>
      <t>·</t>
    </r>
    <r>
      <rPr>
        <sz val="9"/>
        <rFont val="Times New Roman"/>
        <family val="1"/>
      </rPr>
      <t>District</t>
    </r>
    <phoneticPr fontId="7" type="noConversion"/>
  </si>
  <si>
    <t>일반가구
Type of occupancy  (household)</t>
    <phoneticPr fontId="44" type="noConversion"/>
  </si>
  <si>
    <t>1                              Size of household members-1</t>
    <phoneticPr fontId="7" type="noConversion"/>
  </si>
  <si>
    <t>2                             Size of household members-2</t>
    <phoneticPr fontId="7" type="noConversion"/>
  </si>
  <si>
    <t>3                              Size of household members-3</t>
    <phoneticPr fontId="7" type="noConversion"/>
  </si>
  <si>
    <t>4                              Size of household members-4</t>
    <phoneticPr fontId="7" type="noConversion"/>
  </si>
  <si>
    <t>5                              Size of household members-5</t>
    <phoneticPr fontId="7" type="noConversion"/>
  </si>
  <si>
    <t>6                              Size of household members-6</t>
    <phoneticPr fontId="7" type="noConversion"/>
  </si>
  <si>
    <t>7인이상
Size of household members-7 and over</t>
    <phoneticPr fontId="7" type="noConversion"/>
  </si>
  <si>
    <t>Average size of household members             (In person)</t>
    <phoneticPr fontId="7" type="noConversion"/>
  </si>
  <si>
    <t xml:space="preserve">      - 가족으로 이루어진 가구    - 가족과 5인 이하의 남남이 함께 사는 가구</t>
    <phoneticPr fontId="7" type="noConversion"/>
  </si>
  <si>
    <t xml:space="preserve"> Population by Age(5-year age group) and Gender</t>
    <phoneticPr fontId="9" type="noConversion"/>
  </si>
  <si>
    <r>
      <t>Eup</t>
    </r>
    <r>
      <rPr>
        <sz val="9"/>
        <rFont val="바탕"/>
        <family val="1"/>
        <charset val="129"/>
      </rPr>
      <t>·</t>
    </r>
    <r>
      <rPr>
        <sz val="9"/>
        <rFont val="Times New Roman"/>
        <family val="1"/>
      </rPr>
      <t>Myeon</t>
    </r>
    <r>
      <rPr>
        <sz val="9"/>
        <rFont val="바탕"/>
        <family val="1"/>
        <charset val="129"/>
      </rPr>
      <t>·</t>
    </r>
    <r>
      <rPr>
        <sz val="9"/>
        <rFont val="Times New Roman"/>
        <family val="1"/>
      </rPr>
      <t>Dong</t>
    </r>
    <phoneticPr fontId="9" type="noConversion"/>
  </si>
  <si>
    <t>…</t>
    <phoneticPr fontId="44" type="noConversion"/>
  </si>
  <si>
    <t>…</t>
    <phoneticPr fontId="7" type="noConversion"/>
  </si>
  <si>
    <t>…</t>
    <phoneticPr fontId="44" type="noConversion"/>
  </si>
  <si>
    <t>△ 0.2</t>
    <phoneticPr fontId="44" type="noConversion"/>
  </si>
  <si>
    <t>△ 0.6</t>
    <phoneticPr fontId="44" type="noConversion"/>
  </si>
  <si>
    <t>△ 0.7</t>
    <phoneticPr fontId="44" type="noConversion"/>
  </si>
  <si>
    <t>…</t>
    <phoneticPr fontId="44" type="noConversion"/>
  </si>
  <si>
    <t>△ 4.3</t>
    <phoneticPr fontId="44" type="noConversion"/>
  </si>
  <si>
    <t>△ 8.1</t>
    <phoneticPr fontId="44" type="noConversion"/>
  </si>
  <si>
    <t>…</t>
    <phoneticPr fontId="44" type="noConversion"/>
  </si>
  <si>
    <t>△ 15.1</t>
    <phoneticPr fontId="44" type="noConversion"/>
  </si>
  <si>
    <t>△ 2.3</t>
    <phoneticPr fontId="44" type="noConversion"/>
  </si>
  <si>
    <t>△ 2.2</t>
    <phoneticPr fontId="44" type="noConversion"/>
  </si>
  <si>
    <t>△ 1.6</t>
    <phoneticPr fontId="44" type="noConversion"/>
  </si>
  <si>
    <t>△ 1.1</t>
    <phoneticPr fontId="44" type="noConversion"/>
  </si>
  <si>
    <t>△ 2.0</t>
    <phoneticPr fontId="44" type="noConversion"/>
  </si>
  <si>
    <t>…</t>
    <phoneticPr fontId="44" type="noConversion"/>
  </si>
  <si>
    <t>△ 0.6</t>
    <phoneticPr fontId="44" type="noConversion"/>
  </si>
  <si>
    <t>△ 1.4</t>
    <phoneticPr fontId="44" type="noConversion"/>
  </si>
  <si>
    <t>△ 2.8</t>
    <phoneticPr fontId="44" type="noConversion"/>
  </si>
  <si>
    <t>△ 1.0</t>
    <phoneticPr fontId="44" type="noConversion"/>
  </si>
  <si>
    <t>△ 1.3</t>
    <phoneticPr fontId="44" type="noConversion"/>
  </si>
  <si>
    <t>△ 0.8</t>
    <phoneticPr fontId="44" type="noConversion"/>
  </si>
  <si>
    <t>△ 2.5</t>
    <phoneticPr fontId="44" type="noConversion"/>
  </si>
  <si>
    <t>△ 2.1</t>
    <phoneticPr fontId="44" type="noConversion"/>
  </si>
  <si>
    <t>△ 0.7</t>
    <phoneticPr fontId="44" type="noConversion"/>
  </si>
  <si>
    <t>△ 1.9</t>
    <phoneticPr fontId="44" type="noConversion"/>
  </si>
  <si>
    <t>˙˙˙</t>
    <phoneticPr fontId="7" type="noConversion"/>
  </si>
  <si>
    <t>˙˙˙</t>
    <phoneticPr fontId="7" type="noConversion"/>
  </si>
  <si>
    <t>714</t>
  </si>
  <si>
    <t>709</t>
  </si>
  <si>
    <t>737</t>
  </si>
  <si>
    <t>663</t>
  </si>
  <si>
    <t>831</t>
  </si>
  <si>
    <t>762</t>
  </si>
  <si>
    <t>963</t>
  </si>
  <si>
    <t>834</t>
  </si>
  <si>
    <t>976</t>
  </si>
  <si>
    <t>839</t>
  </si>
  <si>
    <t>926</t>
  </si>
  <si>
    <t>843</t>
  </si>
  <si>
    <t>935</t>
  </si>
  <si>
    <t>847</t>
  </si>
  <si>
    <t>829</t>
  </si>
  <si>
    <t>681</t>
  </si>
  <si>
    <t>877</t>
  </si>
  <si>
    <t>745</t>
  </si>
  <si>
    <t>913</t>
  </si>
  <si>
    <t>668</t>
  </si>
  <si>
    <t>896</t>
  </si>
  <si>
    <t>676</t>
  </si>
  <si>
    <t>902</t>
  </si>
  <si>
    <t>700</t>
  </si>
  <si>
    <t>965</t>
  </si>
  <si>
    <t>697</t>
  </si>
  <si>
    <t>934</t>
  </si>
  <si>
    <t>727</t>
  </si>
  <si>
    <t>986</t>
  </si>
  <si>
    <t>975</t>
  </si>
  <si>
    <t>734</t>
  </si>
  <si>
    <t>866</t>
  </si>
  <si>
    <t>692</t>
  </si>
  <si>
    <t>910</t>
  </si>
  <si>
    <t>792</t>
  </si>
  <si>
    <t>918</t>
  </si>
  <si>
    <t>746</t>
  </si>
  <si>
    <t>953</t>
  </si>
  <si>
    <t>787</t>
  </si>
  <si>
    <t>980</t>
  </si>
  <si>
    <t>783</t>
  </si>
  <si>
    <t>889</t>
  </si>
  <si>
    <t>815</t>
  </si>
  <si>
    <t>778</t>
  </si>
  <si>
    <t>1,005</t>
  </si>
  <si>
    <t>795</t>
  </si>
  <si>
    <t>917</t>
  </si>
  <si>
    <t>1,068</t>
  </si>
  <si>
    <t>1,043</t>
  </si>
  <si>
    <t>964</t>
  </si>
  <si>
    <t>894</t>
  </si>
  <si>
    <t>952</t>
  </si>
  <si>
    <t>864</t>
  </si>
  <si>
    <t>846</t>
  </si>
  <si>
    <t>828</t>
  </si>
  <si>
    <t>801</t>
  </si>
  <si>
    <t>735</t>
  </si>
  <si>
    <t>739</t>
  </si>
  <si>
    <t>590</t>
  </si>
  <si>
    <t>605</t>
  </si>
  <si>
    <t>655</t>
  </si>
  <si>
    <t>573</t>
  </si>
  <si>
    <t>558</t>
  </si>
  <si>
    <t>606</t>
  </si>
  <si>
    <t>624</t>
  </si>
  <si>
    <t>608</t>
  </si>
  <si>
    <t>682</t>
  </si>
  <si>
    <t>566</t>
  </si>
  <si>
    <t>640</t>
  </si>
  <si>
    <t>591</t>
  </si>
  <si>
    <t>664</t>
  </si>
  <si>
    <t>437</t>
  </si>
  <si>
    <t>560</t>
  </si>
  <si>
    <t>409</t>
  </si>
  <si>
    <t>612</t>
  </si>
  <si>
    <t>440</t>
  </si>
  <si>
    <t>586</t>
  </si>
  <si>
    <t>375</t>
  </si>
  <si>
    <t>593</t>
  </si>
  <si>
    <t>533</t>
  </si>
  <si>
    <t>891</t>
  </si>
  <si>
    <t>449</t>
  </si>
  <si>
    <t>684</t>
  </si>
  <si>
    <t>354</t>
  </si>
  <si>
    <t>628</t>
  </si>
  <si>
    <t>281</t>
  </si>
  <si>
    <t>291</t>
  </si>
  <si>
    <t>636</t>
  </si>
  <si>
    <t>257</t>
  </si>
  <si>
    <t>582</t>
  </si>
  <si>
    <t>183</t>
  </si>
  <si>
    <t>446</t>
  </si>
  <si>
    <t>187</t>
  </si>
  <si>
    <t>156</t>
  </si>
  <si>
    <t>411</t>
  </si>
  <si>
    <t>112</t>
  </si>
  <si>
    <t>336</t>
  </si>
  <si>
    <t>87</t>
  </si>
  <si>
    <t>261</t>
  </si>
  <si>
    <t>73</t>
  </si>
  <si>
    <t>241</t>
  </si>
  <si>
    <t>43</t>
  </si>
  <si>
    <t>221</t>
  </si>
  <si>
    <t>45</t>
  </si>
  <si>
    <t>170</t>
  </si>
  <si>
    <t>36</t>
  </si>
  <si>
    <t>119</t>
  </si>
  <si>
    <t>27</t>
  </si>
  <si>
    <t>75</t>
  </si>
  <si>
    <t>14</t>
  </si>
  <si>
    <t>66</t>
  </si>
  <si>
    <t>11</t>
  </si>
  <si>
    <t>34</t>
  </si>
  <si>
    <t>17</t>
  </si>
  <si>
    <t>24</t>
  </si>
  <si>
    <t>5</t>
  </si>
  <si>
    <t>33</t>
  </si>
  <si>
    <t>10</t>
  </si>
  <si>
    <t>25</t>
  </si>
  <si>
    <t>2</t>
  </si>
  <si>
    <t>Sept.</t>
    <phoneticPr fontId="9" type="noConversion"/>
  </si>
  <si>
    <t xml:space="preserve">    12,044</t>
  </si>
  <si>
    <t xml:space="preserve">       804</t>
  </si>
  <si>
    <t xml:space="preserve">       999</t>
  </si>
  <si>
    <t xml:space="preserve">     6,030</t>
  </si>
  <si>
    <t xml:space="preserve">       180</t>
  </si>
  <si>
    <t xml:space="preserve">     1,050</t>
  </si>
  <si>
    <t xml:space="preserve">       330</t>
  </si>
  <si>
    <t xml:space="preserve">       305</t>
  </si>
  <si>
    <t xml:space="preserve">        71</t>
  </si>
  <si>
    <t xml:space="preserve">       430</t>
  </si>
  <si>
    <t xml:space="preserve">       234</t>
  </si>
  <si>
    <t xml:space="preserve">       382</t>
  </si>
  <si>
    <t xml:space="preserve">        48</t>
  </si>
  <si>
    <t xml:space="preserve">       216</t>
  </si>
  <si>
    <t xml:space="preserve">       422</t>
  </si>
  <si>
    <t xml:space="preserve">       255</t>
  </si>
  <si>
    <t xml:space="preserve">       288</t>
  </si>
  <si>
    <t xml:space="preserve">        89</t>
  </si>
  <si>
    <t xml:space="preserve">       321</t>
  </si>
  <si>
    <t xml:space="preserve">       324</t>
  </si>
  <si>
    <t xml:space="preserve">       152</t>
  </si>
  <si>
    <t xml:space="preserve">        84</t>
  </si>
  <si>
    <t xml:space="preserve">       221</t>
  </si>
  <si>
    <t xml:space="preserve">       204</t>
  </si>
  <si>
    <t xml:space="preserve">        86</t>
  </si>
  <si>
    <t xml:space="preserve">       178</t>
  </si>
  <si>
    <t xml:space="preserve">       111</t>
  </si>
  <si>
    <t xml:space="preserve">       129</t>
  </si>
  <si>
    <t>-</t>
    <phoneticPr fontId="7" type="noConversion"/>
  </si>
  <si>
    <r>
      <t>6. 인구이동</t>
    </r>
    <r>
      <rPr>
        <b/>
        <vertAlign val="superscript"/>
        <sz val="18"/>
        <rFont val="바탕체"/>
        <family val="1"/>
        <charset val="129"/>
      </rPr>
      <t>1)</t>
    </r>
    <phoneticPr fontId="9" type="noConversion"/>
  </si>
  <si>
    <r>
      <t xml:space="preserve">                         </t>
    </r>
    <r>
      <rPr>
        <sz val="9"/>
        <rFont val="바탕"/>
        <family val="1"/>
        <charset val="129"/>
      </rPr>
      <t>시군구</t>
    </r>
    <r>
      <rPr>
        <sz val="9"/>
        <rFont val="Times New Roman"/>
        <family val="1"/>
      </rPr>
      <t xml:space="preserve"> </t>
    </r>
    <r>
      <rPr>
        <sz val="9"/>
        <rFont val="바탕"/>
        <family val="1"/>
        <charset val="129"/>
      </rPr>
      <t>내</t>
    </r>
    <r>
      <rPr>
        <sz val="9"/>
        <rFont val="Times New Roman"/>
        <family val="1"/>
      </rPr>
      <t xml:space="preserve">  </t>
    </r>
    <r>
      <rPr>
        <sz val="9"/>
        <rFont val="바탕"/>
        <family val="1"/>
        <charset val="129"/>
      </rPr>
      <t>이동</t>
    </r>
    <r>
      <rPr>
        <sz val="9"/>
        <rFont val="Times New Roman"/>
        <family val="1"/>
      </rPr>
      <t xml:space="preserve">
Intra-City</t>
    </r>
    <r>
      <rPr>
        <sz val="9"/>
        <rFont val="바탕"/>
        <family val="1"/>
        <charset val="129"/>
      </rPr>
      <t>·</t>
    </r>
    <r>
      <rPr>
        <sz val="9"/>
        <rFont val="Times New Roman"/>
        <family val="1"/>
      </rPr>
      <t>County</t>
    </r>
    <r>
      <rPr>
        <sz val="9"/>
        <rFont val="바탕"/>
        <family val="1"/>
        <charset val="129"/>
      </rPr>
      <t>·</t>
    </r>
    <r>
      <rPr>
        <sz val="9"/>
        <rFont val="Times New Roman"/>
        <family val="1"/>
      </rPr>
      <t>District</t>
    </r>
    <phoneticPr fontId="9" type="noConversion"/>
  </si>
  <si>
    <t>(전입=전출)</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</si>
</sst>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42" formatCode="_-&quot;₩&quot;* #,##0_-;\-&quot;₩&quot;* #,##0_-;_-&quot;₩&quot;* &quot;-&quot;_-;_-@_-"/>
    <numFmt numFmtId="41" formatCode="_-* #,##0_-;\-* #,##0_-;_-* &quot;-&quot;_-;_-@_-"/>
    <numFmt numFmtId="43" formatCode="_-* #,##0.00_-;\-* #,##0.00_-;_-* &quot;-&quot;??_-;_-@_-"/>
    <numFmt numFmtId="176" formatCode="#,##0_ "/>
    <numFmt numFmtId="177" formatCode="&quot;₩&quot;#,##0.00;[Red]&quot;₩&quot;\-#,##0.00"/>
    <numFmt numFmtId="178" formatCode="_ &quot;₩&quot;* #,##0_ ;_ &quot;₩&quot;* \-#,##0_ ;_ &quot;₩&quot;* &quot;-&quot;_ ;_ @_ "/>
    <numFmt numFmtId="179" formatCode="&quot;$&quot;#,##0_);[Red]\(&quot;$&quot;#,##0\)"/>
    <numFmt numFmtId="180" formatCode="&quot;₩&quot;#,##0;[Red]&quot;₩&quot;\-#,##0"/>
    <numFmt numFmtId="181" formatCode="_ &quot;₩&quot;* #,##0.00_ ;_ &quot;₩&quot;* \-#,##0.00_ ;_ &quot;₩&quot;* &quot;-&quot;??_ ;_ @_ "/>
    <numFmt numFmtId="182" formatCode="&quot;$&quot;#,##0.00_);[Red]\(&quot;$&quot;#,##0.00\)"/>
    <numFmt numFmtId="183" formatCode="#,##0;[Red]&quot;-&quot;#,##0"/>
    <numFmt numFmtId="184" formatCode="_ * #,##0_ ;_ * \-#,##0_ ;_ * &quot;-&quot;_ ;_ @_ "/>
    <numFmt numFmtId="185" formatCode="#,##0.00;[Red]&quot;-&quot;#,##0.00"/>
    <numFmt numFmtId="186" formatCode="_ * #,##0.00_ ;_ * \-#,##0.00_ ;_ * &quot;-&quot;??_ ;_ @_ "/>
    <numFmt numFmtId="187" formatCode="\$&quot;_x000c__x0009__x0001_-)_x0008__x0004__x0000__x0000__x0005__x0002_&quot;;[Red]\(\$#,##0\)"/>
    <numFmt numFmtId="188" formatCode="0.0000000000%"/>
    <numFmt numFmtId="189" formatCode="&quot;0412-&quot;00&quot;-&quot;0000"/>
    <numFmt numFmtId="190" formatCode="#,##0.0"/>
    <numFmt numFmtId="191" formatCode="#,##0.0\ ;\(#,##0.0\);&quot;-&quot;\ "/>
    <numFmt numFmtId="192" formatCode="_(&quot;$&quot;* #,##0.0_);_(&quot;$&quot;* \(#,##0.0\);_(&quot;$&quot;* &quot;-&quot;??_);_(@_)"/>
    <numFmt numFmtId="193" formatCode="&quot;0452-&quot;00&quot;-&quot;0000"/>
    <numFmt numFmtId="194" formatCode="&quot;?#,##0.00;[Red]\-&quot;&quot;?&quot;#,##0.00"/>
    <numFmt numFmtId="195" formatCode="&quot;R$&quot;#,##0.00;&quot;R$&quot;\-#,##0.00"/>
    <numFmt numFmtId="196" formatCode="#,##0.0_ "/>
    <numFmt numFmtId="197" formatCode="0_ "/>
    <numFmt numFmtId="198" formatCode="#,##0_);[Red]\(#,##0\)"/>
    <numFmt numFmtId="199" formatCode="_-* #,##0_-;&quot;₩&quot;\!\-* #,##0_-;_-* &quot;-&quot;_-;_-@_-"/>
    <numFmt numFmtId="200" formatCode="_-* #,##0.0_-;\-* #,##0.0_-;_-* &quot;-&quot;_-;_-@_-"/>
    <numFmt numFmtId="201" formatCode="#,##0.00_ "/>
    <numFmt numFmtId="202" formatCode="0_);[Red]\(0\)"/>
    <numFmt numFmtId="203" formatCode="_-* #,##0.0_-;\-* #,##0.0_-;_-* &quot;-&quot;?_-;_-@_-"/>
    <numFmt numFmtId="204" formatCode="#,##0;\-#,##0;\ ;"/>
    <numFmt numFmtId="205" formatCode="#,##0\ "/>
    <numFmt numFmtId="206" formatCode="#,##0.0_);[Red]\(#,##0.0\)"/>
    <numFmt numFmtId="207" formatCode="#,##0.00_);[Red]\(#,##0.00\)"/>
    <numFmt numFmtId="208" formatCode="#,##0.00\ "/>
    <numFmt numFmtId="209" formatCode="0.0"/>
    <numFmt numFmtId="210" formatCode="#,##0_);\(#,##0\)"/>
    <numFmt numFmtId="211" formatCode="#,##0.0\ "/>
    <numFmt numFmtId="212" formatCode="_ * #,##0.0_ ;_ * \-#,##0.0_ ;_ * &quot;-&quot;_ ;_ @_ "/>
    <numFmt numFmtId="213" formatCode="_ * #,##0.00_ ;_ * \-#,##0.00_ ;_ * &quot;-&quot;_ ;_ @_ "/>
    <numFmt numFmtId="214" formatCode="_ * #,##0.000_ ;_ * \-#,##0.000_ ;_ * &quot;-&quot;_ ;_ @_ "/>
    <numFmt numFmtId="215" formatCode="0.0_);[Red]\(0.0\)"/>
    <numFmt numFmtId="216" formatCode="###,###,###"/>
    <numFmt numFmtId="217" formatCode="0.00_);[Red]\(0.00\)"/>
    <numFmt numFmtId="218" formatCode="0.00_ "/>
  </numFmts>
  <fonts count="98">
    <font>
      <sz val="10"/>
      <name val="바탕체"/>
      <family val="1"/>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0"/>
      <name val="바탕체"/>
      <family val="1"/>
      <charset val="129"/>
    </font>
    <font>
      <sz val="8"/>
      <name val="바탕체"/>
      <family val="1"/>
      <charset val="129"/>
    </font>
    <font>
      <sz val="10"/>
      <name val="굴림체"/>
      <family val="3"/>
      <charset val="129"/>
    </font>
    <font>
      <sz val="8"/>
      <name val="바탕"/>
      <family val="1"/>
      <charset val="129"/>
    </font>
    <font>
      <sz val="9"/>
      <name val="굴림체"/>
      <family val="3"/>
      <charset val="129"/>
    </font>
    <font>
      <sz val="9"/>
      <name val="Times New Roman"/>
      <family val="1"/>
    </font>
    <font>
      <sz val="9"/>
      <name val="바탕"/>
      <family val="1"/>
      <charset val="129"/>
    </font>
    <font>
      <sz val="18"/>
      <name val="바탕체"/>
      <family val="1"/>
      <charset val="129"/>
    </font>
    <font>
      <sz val="12"/>
      <name val="바탕체"/>
      <family val="1"/>
      <charset val="129"/>
    </font>
    <font>
      <sz val="10"/>
      <name val="Arial"/>
      <family val="2"/>
    </font>
    <font>
      <sz val="12"/>
      <name val="¸íÁ¶"/>
      <family val="3"/>
      <charset val="129"/>
    </font>
    <font>
      <sz val="12"/>
      <name val="¸iA¶"/>
      <family val="3"/>
      <charset val="129"/>
    </font>
    <font>
      <sz val="11"/>
      <name val="µ¸¿ò"/>
      <family val="3"/>
      <charset val="129"/>
    </font>
    <font>
      <sz val="12"/>
      <name val="¹UAAA¼"/>
      <family val="3"/>
      <charset val="129"/>
    </font>
    <font>
      <sz val="12"/>
      <name val="¹ÙÅÁÃ¼"/>
      <family val="1"/>
      <charset val="129"/>
    </font>
    <font>
      <sz val="10"/>
      <name val="Geneva"/>
      <family val="2"/>
    </font>
    <font>
      <sz val="10"/>
      <name val="MS Sans Serif"/>
      <family val="2"/>
    </font>
    <font>
      <sz val="11"/>
      <name val="μ¸¿o"/>
      <family val="3"/>
      <charset val="129"/>
    </font>
    <font>
      <sz val="12"/>
      <name val="±¼¸²A¼"/>
      <family val="3"/>
      <charset val="129"/>
    </font>
    <font>
      <sz val="12"/>
      <name val="±¼¸²Ã¼"/>
      <family val="3"/>
      <charset val="129"/>
    </font>
    <font>
      <b/>
      <sz val="10"/>
      <name val="Helv"/>
      <family val="2"/>
    </font>
    <font>
      <sz val="11"/>
      <name val="돋움"/>
      <family val="3"/>
      <charset val="129"/>
    </font>
    <font>
      <sz val="10"/>
      <name val="Times New Roman"/>
      <family val="1"/>
    </font>
    <font>
      <sz val="12"/>
      <name val="Arial"/>
      <family val="2"/>
    </font>
    <font>
      <sz val="8"/>
      <name val="Arial"/>
      <family val="2"/>
    </font>
    <font>
      <b/>
      <sz val="12"/>
      <name val="Helv"/>
      <family val="2"/>
    </font>
    <font>
      <b/>
      <sz val="12"/>
      <name val="Arial"/>
      <family val="2"/>
    </font>
    <font>
      <b/>
      <sz val="18"/>
      <name val="Arial"/>
      <family val="2"/>
    </font>
    <font>
      <u/>
      <sz val="10"/>
      <color indexed="12"/>
      <name val="MS Sans Serif"/>
      <family val="2"/>
    </font>
    <font>
      <b/>
      <sz val="11"/>
      <name val="Helv"/>
      <family val="2"/>
    </font>
    <font>
      <sz val="11"/>
      <name val="HY신명조"/>
      <family val="1"/>
      <charset val="129"/>
    </font>
    <font>
      <b/>
      <sz val="16"/>
      <color indexed="12"/>
      <name val="돋움체"/>
      <family val="3"/>
      <charset val="129"/>
    </font>
    <font>
      <sz val="14"/>
      <name val="뼻뮝"/>
      <family val="3"/>
      <charset val="129"/>
    </font>
    <font>
      <sz val="9"/>
      <name val="돋움"/>
      <family val="3"/>
      <charset val="129"/>
    </font>
    <font>
      <sz val="12"/>
      <name val="뼻뮝"/>
      <family val="3"/>
      <charset val="129"/>
    </font>
    <font>
      <sz val="12"/>
      <name val="Times New Roman"/>
      <family val="1"/>
    </font>
    <font>
      <sz val="12"/>
      <name val="돋움"/>
      <family val="3"/>
      <charset val="129"/>
    </font>
    <font>
      <sz val="11"/>
      <color indexed="8"/>
      <name val="맑은 고딕"/>
      <family val="3"/>
      <charset val="129"/>
    </font>
    <font>
      <sz val="8"/>
      <name val="돋움"/>
      <family val="3"/>
      <charset val="129"/>
    </font>
    <font>
      <b/>
      <sz val="9"/>
      <name val="굴림체"/>
      <family val="3"/>
      <charset val="129"/>
    </font>
    <font>
      <sz val="14"/>
      <name val="바탕체"/>
      <family val="1"/>
      <charset val="129"/>
    </font>
    <font>
      <vertAlign val="superscript"/>
      <sz val="9"/>
      <name val="Times New Roman"/>
      <family val="1"/>
    </font>
    <font>
      <sz val="9"/>
      <name val="굴림"/>
      <family val="3"/>
      <charset val="129"/>
    </font>
    <font>
      <b/>
      <sz val="18"/>
      <name val="바탕체"/>
      <family val="1"/>
      <charset val="129"/>
    </font>
    <font>
      <sz val="9"/>
      <name val="바탕체"/>
      <family val="1"/>
      <charset val="129"/>
    </font>
    <font>
      <sz val="10"/>
      <color indexed="8"/>
      <name val="바탕체"/>
      <family val="1"/>
      <charset val="129"/>
    </font>
    <font>
      <sz val="11"/>
      <color indexed="8"/>
      <name val="돋움"/>
      <family val="3"/>
      <charset val="129"/>
    </font>
    <font>
      <b/>
      <sz val="10"/>
      <name val="바탕체"/>
      <family val="1"/>
      <charset val="129"/>
    </font>
    <font>
      <sz val="10"/>
      <name val="Arial Narrow"/>
      <family val="2"/>
    </font>
    <font>
      <sz val="9"/>
      <name val="Arial Narrow"/>
      <family val="2"/>
    </font>
    <font>
      <b/>
      <sz val="10"/>
      <color indexed="8"/>
      <name val="Arial Narrow"/>
      <family val="2"/>
    </font>
    <font>
      <b/>
      <sz val="10"/>
      <name val="Arial Narrow"/>
      <family val="2"/>
    </font>
    <font>
      <sz val="10"/>
      <color indexed="8"/>
      <name val="Arial Narrow"/>
      <family val="2"/>
    </font>
    <font>
      <b/>
      <sz val="20"/>
      <name val="바탕체"/>
      <family val="1"/>
      <charset val="129"/>
    </font>
    <font>
      <sz val="9"/>
      <color indexed="8"/>
      <name val="Arial Narrow"/>
      <family val="2"/>
    </font>
    <font>
      <sz val="9"/>
      <color indexed="8"/>
      <name val="바탕체"/>
      <family val="1"/>
      <charset val="129"/>
    </font>
    <font>
      <sz val="10"/>
      <color indexed="10"/>
      <name val="Arial Narrow"/>
      <family val="2"/>
    </font>
    <font>
      <vertAlign val="superscript"/>
      <sz val="9"/>
      <name val="바탕"/>
      <family val="1"/>
      <charset val="129"/>
    </font>
    <font>
      <sz val="10"/>
      <name val="HY중고딕"/>
      <family val="1"/>
      <charset val="129"/>
    </font>
    <font>
      <b/>
      <sz val="9"/>
      <name val="Times New Roman"/>
      <family val="1"/>
    </font>
    <font>
      <sz val="11"/>
      <name val="굴림체"/>
      <family val="3"/>
      <charset val="129"/>
    </font>
    <font>
      <b/>
      <sz val="11"/>
      <name val="굴림체"/>
      <family val="3"/>
      <charset val="129"/>
    </font>
    <font>
      <sz val="10"/>
      <color theme="1"/>
      <name val="굴림체"/>
      <family val="3"/>
      <charset val="129"/>
    </font>
    <font>
      <b/>
      <sz val="9"/>
      <name val="바탕"/>
      <family val="1"/>
      <charset val="129"/>
    </font>
    <font>
      <sz val="10"/>
      <name val="-윤고딕320"/>
      <family val="1"/>
      <charset val="129"/>
    </font>
    <font>
      <sz val="10"/>
      <name val="돋움"/>
      <family val="3"/>
      <charset val="129"/>
    </font>
    <font>
      <b/>
      <sz val="9"/>
      <color theme="1"/>
      <name val="굴림체"/>
      <family val="3"/>
      <charset val="129"/>
    </font>
    <font>
      <b/>
      <sz val="10"/>
      <color theme="1"/>
      <name val="굴림체"/>
      <family val="3"/>
      <charset val="129"/>
    </font>
    <font>
      <b/>
      <sz val="14"/>
      <name val="바탕체"/>
      <family val="1"/>
      <charset val="129"/>
    </font>
    <font>
      <b/>
      <vertAlign val="superscript"/>
      <sz val="18"/>
      <name val="바탕체"/>
      <family val="1"/>
      <charset val="129"/>
    </font>
    <font>
      <b/>
      <sz val="12"/>
      <name val="HY중고딕"/>
      <family val="1"/>
      <charset val="129"/>
    </font>
    <font>
      <vertAlign val="superscript"/>
      <sz val="9"/>
      <name val="굴림"/>
      <family val="3"/>
      <charset val="129"/>
    </font>
    <font>
      <vertAlign val="superscript"/>
      <sz val="11"/>
      <name val="굴림"/>
      <family val="3"/>
      <charset val="129"/>
    </font>
    <font>
      <vertAlign val="superscript"/>
      <sz val="12"/>
      <name val="굴림"/>
      <family val="3"/>
      <charset val="129"/>
    </font>
    <font>
      <vertAlign val="superscript"/>
      <sz val="10"/>
      <name val="HY중고딕"/>
      <family val="1"/>
      <charset val="129"/>
    </font>
    <font>
      <sz val="10"/>
      <name val="맑은 고딕"/>
      <family val="3"/>
      <charset val="129"/>
    </font>
    <font>
      <b/>
      <sz val="9"/>
      <name val="굴림"/>
      <family val="3"/>
      <charset val="129"/>
    </font>
    <font>
      <sz val="9"/>
      <color theme="1"/>
      <name val="굴림체"/>
      <family val="3"/>
      <charset val="129"/>
    </font>
    <font>
      <b/>
      <sz val="10"/>
      <name val="굴림체"/>
      <family val="3"/>
      <charset val="129"/>
    </font>
    <font>
      <sz val="9"/>
      <color rgb="FF333333"/>
      <name val="NotoSansKR-Regular"/>
    </font>
    <font>
      <b/>
      <sz val="10"/>
      <name val="굴림"/>
      <family val="3"/>
      <charset val="129"/>
    </font>
    <font>
      <sz val="10"/>
      <name val="굴림"/>
      <family val="3"/>
      <charset val="129"/>
    </font>
    <font>
      <b/>
      <sz val="10"/>
      <color theme="1"/>
      <name val="굴림"/>
      <family val="3"/>
      <charset val="129"/>
    </font>
    <font>
      <sz val="10"/>
      <color theme="1"/>
      <name val="굴림"/>
      <family val="3"/>
      <charset val="129"/>
    </font>
    <font>
      <b/>
      <sz val="11"/>
      <color theme="1"/>
      <name val="굴림체"/>
      <family val="3"/>
      <charset val="129"/>
    </font>
    <font>
      <b/>
      <sz val="10"/>
      <color rgb="FF000000"/>
      <name val="굴림"/>
      <family val="3"/>
      <charset val="129"/>
    </font>
    <font>
      <sz val="10"/>
      <color rgb="FF000000"/>
      <name val="굴림"/>
      <family val="3"/>
      <charset val="129"/>
    </font>
    <font>
      <sz val="10"/>
      <color rgb="FF000000"/>
      <name val="굴림체"/>
      <family val="3"/>
      <charset val="129"/>
    </font>
    <font>
      <sz val="10"/>
      <color theme="1"/>
      <name val="Arial Narrow"/>
      <family val="2"/>
    </font>
    <font>
      <b/>
      <sz val="10"/>
      <color rgb="FF333333"/>
      <name val="굴림체"/>
      <family val="3"/>
      <charset val="129"/>
    </font>
    <font>
      <sz val="10"/>
      <color rgb="FF333333"/>
      <name val="굴림체"/>
      <family val="3"/>
      <charset val="129"/>
    </font>
    <font>
      <sz val="11"/>
      <color theme="1"/>
      <name val="굴림체"/>
      <family val="3"/>
      <charset val="129"/>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9" tint="0.79998168889431442"/>
        <bgColor indexed="64"/>
      </patternFill>
    </fill>
    <fill>
      <patternFill patternType="solid">
        <fgColor rgb="FFFFFFFF"/>
      </patternFill>
    </fill>
    <fill>
      <patternFill patternType="solid">
        <fgColor theme="0"/>
        <bgColor indexed="64"/>
      </patternFill>
    </fill>
  </fills>
  <borders count="5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rgb="FFC4CDD0"/>
      </right>
      <top/>
      <bottom style="thin">
        <color rgb="FFE9ECEE"/>
      </bottom>
      <diagonal/>
    </border>
    <border>
      <left/>
      <right style="thin">
        <color rgb="FFC4CDD0"/>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s>
  <cellStyleXfs count="305">
    <xf numFmtId="176" fontId="0" fillId="0" borderId="0">
      <alignment horizontal="right"/>
    </xf>
    <xf numFmtId="0" fontId="14"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177" fontId="16" fillId="0" borderId="0" applyFont="0" applyFill="0" applyBorder="0" applyAlignment="0" applyProtection="0"/>
    <xf numFmtId="177" fontId="17" fillId="0" borderId="0" applyFont="0" applyFill="0" applyBorder="0" applyAlignment="0" applyProtection="0"/>
    <xf numFmtId="178" fontId="18" fillId="0" borderId="0" applyFont="0" applyFill="0" applyBorder="0" applyAlignment="0" applyProtection="0"/>
    <xf numFmtId="177" fontId="17" fillId="0" borderId="0" applyFont="0" applyFill="0" applyBorder="0" applyAlignment="0" applyProtection="0"/>
    <xf numFmtId="178" fontId="18" fillId="0" borderId="0" applyFont="0" applyFill="0" applyBorder="0" applyAlignment="0" applyProtection="0"/>
    <xf numFmtId="177" fontId="19" fillId="0" borderId="0" applyFont="0" applyFill="0" applyBorder="0" applyAlignment="0" applyProtection="0"/>
    <xf numFmtId="177" fontId="20" fillId="0" borderId="0" applyFont="0" applyFill="0" applyBorder="0" applyAlignment="0" applyProtection="0"/>
    <xf numFmtId="177" fontId="19" fillId="0" borderId="0" applyFont="0" applyFill="0" applyBorder="0" applyAlignment="0" applyProtection="0"/>
    <xf numFmtId="177"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177" fontId="19" fillId="0" borderId="0" applyFont="0" applyFill="0" applyBorder="0" applyAlignment="0" applyProtection="0"/>
    <xf numFmtId="177" fontId="20"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178" fontId="19" fillId="0" borderId="0" applyFont="0" applyFill="0" applyBorder="0" applyAlignment="0" applyProtection="0"/>
    <xf numFmtId="178" fontId="20" fillId="0" borderId="0" applyFont="0" applyFill="0" applyBorder="0" applyAlignment="0" applyProtection="0"/>
    <xf numFmtId="178" fontId="19" fillId="0" borderId="0" applyFont="0" applyFill="0" applyBorder="0" applyAlignment="0" applyProtection="0"/>
    <xf numFmtId="178"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178" fontId="19" fillId="0" borderId="0" applyFont="0" applyFill="0" applyBorder="0" applyAlignment="0" applyProtection="0"/>
    <xf numFmtId="178" fontId="20" fillId="0" borderId="0" applyFont="0" applyFill="0" applyBorder="0" applyAlignment="0" applyProtection="0"/>
    <xf numFmtId="180" fontId="16" fillId="0" borderId="0" applyFont="0" applyFill="0" applyBorder="0" applyAlignment="0" applyProtection="0"/>
    <xf numFmtId="180" fontId="17" fillId="0" borderId="0" applyFont="0" applyFill="0" applyBorder="0" applyAlignment="0" applyProtection="0"/>
    <xf numFmtId="181" fontId="18" fillId="0" borderId="0" applyFont="0" applyFill="0" applyBorder="0" applyAlignment="0" applyProtection="0"/>
    <xf numFmtId="180" fontId="17" fillId="0" borderId="0" applyFont="0" applyFill="0" applyBorder="0" applyAlignment="0" applyProtection="0"/>
    <xf numFmtId="181" fontId="18" fillId="0" borderId="0" applyFont="0" applyFill="0" applyBorder="0" applyAlignment="0" applyProtection="0"/>
    <xf numFmtId="180" fontId="19" fillId="0" borderId="0" applyFont="0" applyFill="0" applyBorder="0" applyAlignment="0" applyProtection="0"/>
    <xf numFmtId="180" fontId="20" fillId="0" borderId="0" applyFont="0" applyFill="0" applyBorder="0" applyAlignment="0" applyProtection="0"/>
    <xf numFmtId="180" fontId="19" fillId="0" borderId="0" applyFont="0" applyFill="0" applyBorder="0" applyAlignment="0" applyProtection="0"/>
    <xf numFmtId="180"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180" fontId="19" fillId="0" borderId="0" applyFont="0" applyFill="0" applyBorder="0" applyAlignment="0" applyProtection="0"/>
    <xf numFmtId="180" fontId="20"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82" fontId="21" fillId="0" borderId="0" applyFont="0" applyFill="0" applyBorder="0" applyAlignment="0" applyProtection="0"/>
    <xf numFmtId="182" fontId="21" fillId="0" borderId="0" applyFont="0" applyFill="0" applyBorder="0" applyAlignment="0" applyProtection="0"/>
    <xf numFmtId="181" fontId="19" fillId="0" borderId="0" applyFont="0" applyFill="0" applyBorder="0" applyAlignment="0" applyProtection="0"/>
    <xf numFmtId="181" fontId="20" fillId="0" borderId="0" applyFont="0" applyFill="0" applyBorder="0" applyAlignment="0" applyProtection="0"/>
    <xf numFmtId="181" fontId="19" fillId="0" borderId="0" applyFont="0" applyFill="0" applyBorder="0" applyAlignment="0" applyProtection="0"/>
    <xf numFmtId="181"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181" fontId="19" fillId="0" borderId="0" applyFont="0" applyFill="0" applyBorder="0" applyAlignment="0" applyProtection="0"/>
    <xf numFmtId="181" fontId="20" fillId="0" borderId="0" applyFont="0" applyFill="0" applyBorder="0" applyAlignment="0" applyProtection="0"/>
    <xf numFmtId="181" fontId="19" fillId="0" borderId="0" applyFont="0" applyFill="0" applyBorder="0" applyAlignment="0" applyProtection="0"/>
    <xf numFmtId="181"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181" fontId="19" fillId="0" borderId="0" applyFont="0" applyFill="0" applyBorder="0" applyAlignment="0" applyProtection="0"/>
    <xf numFmtId="181"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181" fontId="19" fillId="0" borderId="0" applyFont="0" applyFill="0" applyBorder="0" applyAlignment="0" applyProtection="0"/>
    <xf numFmtId="181" fontId="20" fillId="0" borderId="0" applyFont="0" applyFill="0" applyBorder="0" applyAlignment="0" applyProtection="0"/>
    <xf numFmtId="0" fontId="22" fillId="0" borderId="0"/>
    <xf numFmtId="183" fontId="16" fillId="0" borderId="0" applyFont="0" applyFill="0" applyBorder="0" applyAlignment="0" applyProtection="0"/>
    <xf numFmtId="183" fontId="17" fillId="0" borderId="0" applyFont="0" applyFill="0" applyBorder="0" applyAlignment="0" applyProtection="0"/>
    <xf numFmtId="184" fontId="18" fillId="0" borderId="0" applyFont="0" applyFill="0" applyBorder="0" applyAlignment="0" applyProtection="0"/>
    <xf numFmtId="183" fontId="17" fillId="0" borderId="0" applyFont="0" applyFill="0" applyBorder="0" applyAlignment="0" applyProtection="0"/>
    <xf numFmtId="184" fontId="18" fillId="0" borderId="0" applyFont="0" applyFill="0" applyBorder="0" applyAlignment="0" applyProtection="0"/>
    <xf numFmtId="38" fontId="19" fillId="0" borderId="0" applyFont="0" applyFill="0" applyBorder="0" applyAlignment="0" applyProtection="0"/>
    <xf numFmtId="38" fontId="20" fillId="0" borderId="0" applyFont="0" applyFill="0" applyBorder="0" applyAlignment="0" applyProtection="0"/>
    <xf numFmtId="184" fontId="19" fillId="0" borderId="0" applyFont="0" applyFill="0" applyBorder="0" applyAlignment="0" applyProtection="0"/>
    <xf numFmtId="184" fontId="20" fillId="0" borderId="0" applyFont="0" applyFill="0" applyBorder="0" applyAlignment="0" applyProtection="0"/>
    <xf numFmtId="184" fontId="19" fillId="0" borderId="0" applyFont="0" applyFill="0" applyBorder="0" applyAlignment="0" applyProtection="0"/>
    <xf numFmtId="184"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184" fontId="19" fillId="0" borderId="0" applyFont="0" applyFill="0" applyBorder="0" applyAlignment="0" applyProtection="0"/>
    <xf numFmtId="184" fontId="20" fillId="0" borderId="0" applyFont="0" applyFill="0" applyBorder="0" applyAlignment="0" applyProtection="0"/>
    <xf numFmtId="185" fontId="16" fillId="0" borderId="0" applyFont="0" applyFill="0" applyBorder="0" applyAlignment="0" applyProtection="0"/>
    <xf numFmtId="185" fontId="17" fillId="0" borderId="0" applyFont="0" applyFill="0" applyBorder="0" applyAlignment="0" applyProtection="0"/>
    <xf numFmtId="186" fontId="18" fillId="0" borderId="0" applyFont="0" applyFill="0" applyBorder="0" applyAlignment="0" applyProtection="0"/>
    <xf numFmtId="185" fontId="17" fillId="0" borderId="0" applyFont="0" applyFill="0" applyBorder="0" applyAlignment="0" applyProtection="0"/>
    <xf numFmtId="186" fontId="18" fillId="0" borderId="0" applyFont="0" applyFill="0" applyBorder="0" applyAlignment="0" applyProtection="0"/>
    <xf numFmtId="40" fontId="19" fillId="0" borderId="0" applyFont="0" applyFill="0" applyBorder="0" applyAlignment="0" applyProtection="0"/>
    <xf numFmtId="40" fontId="20" fillId="0" borderId="0" applyFont="0" applyFill="0" applyBorder="0" applyAlignment="0" applyProtection="0"/>
    <xf numFmtId="186" fontId="19" fillId="0" borderId="0" applyFont="0" applyFill="0" applyBorder="0" applyAlignment="0" applyProtection="0"/>
    <xf numFmtId="186" fontId="20" fillId="0" borderId="0" applyFont="0" applyFill="0" applyBorder="0" applyAlignment="0" applyProtection="0"/>
    <xf numFmtId="186" fontId="19" fillId="0" borderId="0" applyFont="0" applyFill="0" applyBorder="0" applyAlignment="0" applyProtection="0"/>
    <xf numFmtId="186"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186" fontId="19" fillId="0" borderId="0" applyFont="0" applyFill="0" applyBorder="0" applyAlignment="0" applyProtection="0"/>
    <xf numFmtId="186" fontId="20" fillId="0" borderId="0" applyFont="0" applyFill="0" applyBorder="0" applyAlignment="0" applyProtection="0"/>
    <xf numFmtId="186" fontId="19" fillId="0" borderId="0" applyFont="0" applyFill="0" applyBorder="0" applyAlignment="0" applyProtection="0"/>
    <xf numFmtId="186"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186" fontId="19" fillId="0" borderId="0" applyFont="0" applyFill="0" applyBorder="0" applyAlignment="0" applyProtection="0"/>
    <xf numFmtId="186"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0" fontId="19" fillId="0" borderId="0" applyFont="0" applyFill="0" applyBorder="0" applyAlignment="0" applyProtection="0"/>
    <xf numFmtId="0" fontId="20" fillId="0" borderId="0" applyFont="0" applyFill="0" applyBorder="0" applyAlignment="0" applyProtection="0"/>
    <xf numFmtId="186" fontId="19" fillId="0" borderId="0" applyFont="0" applyFill="0" applyBorder="0" applyAlignment="0" applyProtection="0"/>
    <xf numFmtId="186" fontId="20" fillId="0" borderId="0" applyFont="0" applyFill="0" applyBorder="0" applyAlignment="0" applyProtection="0"/>
    <xf numFmtId="0" fontId="19" fillId="0" borderId="0"/>
    <xf numFmtId="0" fontId="16" fillId="0" borderId="0"/>
    <xf numFmtId="0" fontId="17" fillId="0" borderId="0"/>
    <xf numFmtId="0" fontId="18" fillId="0" borderId="0"/>
    <xf numFmtId="0" fontId="17" fillId="0" borderId="0"/>
    <xf numFmtId="0" fontId="20" fillId="0" borderId="0"/>
    <xf numFmtId="0" fontId="23" fillId="0" borderId="0"/>
    <xf numFmtId="0" fontId="18" fillId="0" borderId="0"/>
    <xf numFmtId="0" fontId="19" fillId="0" borderId="0"/>
    <xf numFmtId="0" fontId="20" fillId="0" borderId="0"/>
    <xf numFmtId="0" fontId="19" fillId="0" borderId="0"/>
    <xf numFmtId="0" fontId="20" fillId="0" borderId="0"/>
    <xf numFmtId="0" fontId="23" fillId="0" borderId="0"/>
    <xf numFmtId="0" fontId="18" fillId="0" borderId="0"/>
    <xf numFmtId="0" fontId="24" fillId="0" borderId="0"/>
    <xf numFmtId="0" fontId="25" fillId="0" borderId="0"/>
    <xf numFmtId="0" fontId="21" fillId="0" borderId="0"/>
    <xf numFmtId="0" fontId="21" fillId="0" borderId="0"/>
    <xf numFmtId="0" fontId="24" fillId="0" borderId="0"/>
    <xf numFmtId="0" fontId="25" fillId="0" borderId="0"/>
    <xf numFmtId="0" fontId="19" fillId="0" borderId="0"/>
    <xf numFmtId="0" fontId="20" fillId="0" borderId="0"/>
    <xf numFmtId="0" fontId="26" fillId="0" borderId="0"/>
    <xf numFmtId="184" fontId="15" fillId="0" borderId="0" applyFont="0" applyFill="0" applyBorder="0" applyAlignment="0" applyProtection="0"/>
    <xf numFmtId="187" fontId="27" fillId="0" borderId="0"/>
    <xf numFmtId="186" fontId="15" fillId="0" borderId="0" applyFont="0" applyFill="0" applyBorder="0" applyAlignment="0" applyProtection="0"/>
    <xf numFmtId="176" fontId="27" fillId="0" borderId="0" applyFont="0" applyFill="0" applyBorder="0" applyAlignment="0" applyProtection="0"/>
    <xf numFmtId="188" fontId="27" fillId="0" borderId="0" applyFont="0" applyFill="0" applyBorder="0" applyAlignment="0" applyProtection="0"/>
    <xf numFmtId="0" fontId="28" fillId="0" borderId="0"/>
    <xf numFmtId="0" fontId="29" fillId="0" borderId="0" applyFill="0" applyBorder="0" applyAlignment="0" applyProtection="0"/>
    <xf numFmtId="189" fontId="27" fillId="0" borderId="0" applyFont="0" applyFill="0" applyBorder="0" applyAlignment="0" applyProtection="0"/>
    <xf numFmtId="190" fontId="14" fillId="0" borderId="0" applyFont="0" applyFill="0" applyBorder="0" applyAlignment="0" applyProtection="0"/>
    <xf numFmtId="191" fontId="27" fillId="0" borderId="0"/>
    <xf numFmtId="2" fontId="29" fillId="0" borderId="0" applyFill="0" applyBorder="0" applyAlignment="0" applyProtection="0"/>
    <xf numFmtId="38" fontId="30" fillId="2" borderId="0" applyNumberFormat="0" applyBorder="0" applyAlignment="0" applyProtection="0"/>
    <xf numFmtId="0" fontId="31" fillId="0" borderId="0">
      <alignment horizontal="left"/>
    </xf>
    <xf numFmtId="0" fontId="32" fillId="0" borderId="13" applyNumberFormat="0" applyAlignment="0" applyProtection="0">
      <alignment horizontal="left" vertical="center"/>
    </xf>
    <xf numFmtId="0" fontId="32" fillId="0" borderId="14">
      <alignment horizontal="left" vertical="center"/>
    </xf>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10" fontId="30" fillId="3" borderId="15" applyNumberFormat="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35" fillId="0" borderId="16"/>
    <xf numFmtId="0" fontId="15" fillId="0" borderId="0" applyFont="0" applyFill="0" applyBorder="0" applyAlignment="0" applyProtection="0"/>
    <xf numFmtId="0" fontId="15" fillId="0" borderId="0" applyFont="0" applyFill="0" applyBorder="0" applyAlignment="0" applyProtection="0"/>
    <xf numFmtId="192" fontId="27"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10" fontId="15" fillId="0" borderId="0" applyFont="0" applyFill="0" applyBorder="0" applyAlignment="0" applyProtection="0"/>
    <xf numFmtId="0" fontId="15" fillId="0" borderId="0"/>
    <xf numFmtId="0" fontId="35" fillId="0" borderId="0"/>
    <xf numFmtId="0" fontId="29" fillId="0" borderId="17" applyNumberFormat="0" applyFill="0" applyAlignment="0" applyProtection="0"/>
    <xf numFmtId="193" fontId="27" fillId="0" borderId="0" applyFont="0" applyFill="0" applyBorder="0" applyAlignment="0" applyProtection="0"/>
    <xf numFmtId="194" fontId="27" fillId="0" borderId="0" applyFont="0" applyFill="0" applyBorder="0" applyAlignment="0" applyProtection="0"/>
    <xf numFmtId="0" fontId="36" fillId="0" borderId="0" applyFill="0" applyBorder="0" applyProtection="0">
      <alignment horizontal="left" shrinkToFit="1"/>
    </xf>
    <xf numFmtId="195" fontId="14" fillId="0" borderId="0"/>
    <xf numFmtId="195" fontId="14" fillId="0" borderId="0"/>
    <xf numFmtId="195" fontId="14" fillId="0" borderId="0"/>
    <xf numFmtId="195" fontId="14" fillId="0" borderId="0"/>
    <xf numFmtId="195" fontId="14" fillId="0" borderId="0"/>
    <xf numFmtId="195" fontId="14" fillId="0" borderId="0"/>
    <xf numFmtId="195" fontId="14" fillId="0" borderId="0"/>
    <xf numFmtId="195" fontId="14" fillId="0" borderId="0"/>
    <xf numFmtId="195" fontId="14" fillId="0" borderId="0"/>
    <xf numFmtId="195" fontId="14" fillId="0" borderId="0"/>
    <xf numFmtId="195" fontId="14" fillId="0" borderId="0"/>
    <xf numFmtId="0" fontId="37" fillId="0" borderId="0">
      <alignment horizontal="centerContinuous"/>
    </xf>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9" fontId="6" fillId="0" borderId="0" applyFont="0" applyFill="0" applyBorder="0" applyAlignment="0" applyProtection="0"/>
    <xf numFmtId="0" fontId="39" fillId="0" borderId="0">
      <alignment horizontal="center" vertical="center"/>
    </xf>
    <xf numFmtId="0" fontId="40" fillId="0" borderId="0"/>
    <xf numFmtId="41" fontId="6" fillId="0" borderId="0" applyFont="0" applyFill="0" applyBorder="0" applyAlignment="0" applyProtection="0"/>
    <xf numFmtId="41" fontId="27" fillId="0" borderId="0" applyFont="0" applyFill="0" applyBorder="0" applyAlignment="0" applyProtection="0"/>
    <xf numFmtId="41" fontId="41" fillId="0" borderId="0" applyFont="0" applyFill="0" applyBorder="0" applyAlignment="0" applyProtection="0"/>
    <xf numFmtId="0" fontId="15" fillId="0" borderId="0"/>
    <xf numFmtId="0" fontId="14" fillId="0" borderId="0"/>
    <xf numFmtId="38" fontId="42" fillId="0" borderId="0" applyFont="0" applyFill="0" applyBorder="0" applyAlignment="0">
      <alignment vertical="center"/>
    </xf>
    <xf numFmtId="184" fontId="8" fillId="0" borderId="0" applyFont="0" applyFill="0" applyBorder="0" applyAlignment="0" applyProtection="0"/>
    <xf numFmtId="43" fontId="27" fillId="0" borderId="0" applyFont="0" applyFill="0" applyBorder="0" applyAlignment="0" applyProtection="0"/>
    <xf numFmtId="42" fontId="27" fillId="0" borderId="0" applyFont="0" applyFill="0" applyBorder="0" applyAlignment="0" applyProtection="0">
      <alignment vertical="center"/>
    </xf>
    <xf numFmtId="0" fontId="6" fillId="0" borderId="0"/>
    <xf numFmtId="0" fontId="43" fillId="0" borderId="0">
      <alignment vertical="center"/>
    </xf>
    <xf numFmtId="0" fontId="43" fillId="0" borderId="0">
      <alignment vertical="center"/>
    </xf>
    <xf numFmtId="0" fontId="6" fillId="0" borderId="0"/>
    <xf numFmtId="184" fontId="6" fillId="0" borderId="0" applyFont="0" applyFill="0" applyBorder="0" applyAlignment="0" applyProtection="0"/>
    <xf numFmtId="41" fontId="6" fillId="0" borderId="0" applyFont="0" applyFill="0" applyBorder="0" applyAlignment="0" applyProtection="0">
      <alignment vertical="center"/>
    </xf>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41" fontId="6"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99" fontId="27"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184" fontId="14" fillId="0" borderId="0" applyFont="0" applyFill="0" applyBorder="0" applyAlignment="0" applyProtection="0"/>
    <xf numFmtId="0" fontId="14" fillId="0" borderId="0"/>
    <xf numFmtId="0" fontId="14" fillId="0" borderId="0"/>
    <xf numFmtId="184" fontId="51" fillId="0" borderId="0" applyFont="0" applyFill="0" applyBorder="0" applyAlignment="0" applyProtection="0"/>
    <xf numFmtId="41" fontId="52" fillId="0" borderId="0" applyFont="0" applyFill="0" applyBorder="0" applyAlignment="0" applyProtection="0"/>
    <xf numFmtId="41" fontId="27" fillId="0" borderId="0" applyFont="0" applyFill="0" applyBorder="0" applyAlignment="0" applyProtection="0"/>
    <xf numFmtId="176" fontId="51" fillId="0" borderId="0">
      <alignment horizontal="right"/>
    </xf>
    <xf numFmtId="176" fontId="51" fillId="0" borderId="0">
      <alignment horizontal="right"/>
    </xf>
    <xf numFmtId="184" fontId="6" fillId="0" borderId="0" applyFont="0" applyFill="0" applyBorder="0" applyAlignment="0" applyProtection="0"/>
    <xf numFmtId="0" fontId="14" fillId="0" borderId="0"/>
    <xf numFmtId="0" fontId="6" fillId="0" borderId="0"/>
    <xf numFmtId="0" fontId="27" fillId="0" borderId="0">
      <alignment vertical="center"/>
    </xf>
    <xf numFmtId="0" fontId="14" fillId="0" borderId="0"/>
    <xf numFmtId="0" fontId="5" fillId="0" borderId="0">
      <alignment vertical="center"/>
    </xf>
    <xf numFmtId="0" fontId="4" fillId="0" borderId="0">
      <alignment vertical="center"/>
    </xf>
    <xf numFmtId="0" fontId="4" fillId="0" borderId="0">
      <alignment vertical="center"/>
    </xf>
    <xf numFmtId="184" fontId="14" fillId="0" borderId="0" applyFont="0" applyFill="0" applyBorder="0" applyAlignment="0" applyProtection="0"/>
    <xf numFmtId="0" fontId="3" fillId="0" borderId="0">
      <alignment vertical="center"/>
    </xf>
    <xf numFmtId="0" fontId="3" fillId="0" borderId="0">
      <alignment vertical="center"/>
    </xf>
    <xf numFmtId="41" fontId="6" fillId="0" borderId="0" applyFont="0" applyFill="0" applyBorder="0" applyAlignment="0" applyProtection="0"/>
    <xf numFmtId="41" fontId="27" fillId="0" borderId="0" applyFont="0" applyFill="0" applyBorder="0" applyAlignment="0" applyProtection="0"/>
    <xf numFmtId="41" fontId="41" fillId="0" borderId="0" applyFont="0" applyFill="0" applyBorder="0" applyAlignment="0" applyProtection="0"/>
    <xf numFmtId="42" fontId="27" fillId="0" borderId="0" applyFont="0" applyFill="0" applyBorder="0" applyAlignment="0" applyProtection="0">
      <alignment vertical="center"/>
    </xf>
    <xf numFmtId="41" fontId="6" fillId="0" borderId="0" applyFont="0" applyFill="0" applyBorder="0" applyAlignment="0" applyProtection="0"/>
    <xf numFmtId="41" fontId="52" fillId="0" borderId="0" applyFont="0" applyFill="0" applyBorder="0" applyAlignment="0" applyProtection="0"/>
    <xf numFmtId="41" fontId="27"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6" fillId="0" borderId="0" applyFont="0" applyFill="0" applyBorder="0" applyAlignment="0" applyProtection="0">
      <alignment vertical="center"/>
    </xf>
    <xf numFmtId="41" fontId="27" fillId="0" borderId="0" applyFont="0" applyFill="0" applyBorder="0" applyAlignment="0" applyProtection="0"/>
    <xf numFmtId="0" fontId="1" fillId="0" borderId="0">
      <alignment vertical="center"/>
    </xf>
    <xf numFmtId="41" fontId="1" fillId="0" borderId="0" applyFont="0" applyFill="0" applyBorder="0" applyAlignment="0" applyProtection="0">
      <alignment vertical="center"/>
    </xf>
  </cellStyleXfs>
  <cellXfs count="976">
    <xf numFmtId="176" fontId="0" fillId="0" borderId="0" xfId="0">
      <alignment horizontal="right"/>
    </xf>
    <xf numFmtId="0" fontId="54" fillId="0" borderId="0" xfId="244" applyFont="1" applyFill="1" applyProtection="1">
      <protection locked="0"/>
    </xf>
    <xf numFmtId="0" fontId="54" fillId="0" borderId="0" xfId="244" applyFont="1" applyFill="1" applyBorder="1" applyProtection="1">
      <protection locked="0"/>
    </xf>
    <xf numFmtId="0" fontId="55" fillId="0" borderId="0" xfId="244" applyFont="1" applyFill="1" applyProtection="1">
      <protection locked="0"/>
    </xf>
    <xf numFmtId="0" fontId="50" fillId="0" borderId="0" xfId="282" applyFont="1" applyFill="1" applyAlignment="1" applyProtection="1">
      <alignment horizontal="left"/>
      <protection locked="0"/>
    </xf>
    <xf numFmtId="0" fontId="54" fillId="0" borderId="0" xfId="280" applyFont="1" applyFill="1" applyProtection="1">
      <protection locked="0"/>
    </xf>
    <xf numFmtId="0" fontId="54" fillId="0" borderId="0" xfId="244" applyFont="1" applyFill="1" applyAlignment="1" applyProtection="1">
      <alignment vertical="center"/>
      <protection locked="0"/>
    </xf>
    <xf numFmtId="0" fontId="54" fillId="0" borderId="3" xfId="244" applyFont="1" applyFill="1" applyBorder="1" applyAlignment="1" applyProtection="1">
      <alignment horizontal="center" vertical="center" wrapText="1"/>
      <protection locked="0"/>
    </xf>
    <xf numFmtId="0" fontId="6" fillId="0" borderId="25" xfId="244" applyFont="1" applyFill="1" applyBorder="1" applyAlignment="1" applyProtection="1">
      <alignment horizontal="center" vertical="center" wrapText="1"/>
      <protection locked="0"/>
    </xf>
    <xf numFmtId="0" fontId="54" fillId="0" borderId="0" xfId="244" applyFont="1" applyFill="1" applyAlignment="1" applyProtection="1">
      <alignment vertical="top"/>
      <protection locked="0"/>
    </xf>
    <xf numFmtId="0" fontId="62" fillId="0" borderId="0" xfId="244" applyFont="1" applyFill="1" applyAlignment="1" applyProtection="1">
      <alignment vertical="top"/>
      <protection locked="0"/>
    </xf>
    <xf numFmtId="0" fontId="6" fillId="0" borderId="0" xfId="244" applyFont="1" applyFill="1" applyAlignment="1" applyProtection="1">
      <alignment horizontal="right" vertical="top"/>
      <protection locked="0"/>
    </xf>
    <xf numFmtId="0" fontId="62" fillId="0" borderId="0" xfId="279" applyFont="1" applyFill="1" applyAlignment="1" applyProtection="1">
      <alignment vertical="top"/>
      <protection locked="0"/>
    </xf>
    <xf numFmtId="0" fontId="10" fillId="0" borderId="9"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xf>
    <xf numFmtId="176" fontId="10" fillId="0" borderId="0" xfId="0" applyFont="1" applyFill="1" applyAlignment="1" applyProtection="1">
      <alignment horizontal="right" vertical="center"/>
    </xf>
    <xf numFmtId="0" fontId="10" fillId="0" borderId="0" xfId="0" applyNumberFormat="1" applyFont="1" applyFill="1" applyBorder="1" applyAlignment="1" applyProtection="1">
      <alignment horizontal="center" vertical="center"/>
    </xf>
    <xf numFmtId="176" fontId="10" fillId="0" borderId="0" xfId="0" applyFont="1" applyFill="1" applyBorder="1" applyProtection="1">
      <alignment horizontal="right"/>
    </xf>
    <xf numFmtId="197" fontId="10" fillId="0" borderId="4" xfId="0" applyNumberFormat="1" applyFont="1" applyFill="1" applyBorder="1" applyAlignment="1" applyProtection="1">
      <alignment horizontal="center" vertical="center"/>
    </xf>
    <xf numFmtId="0" fontId="45" fillId="0" borderId="9" xfId="0" applyNumberFormat="1" applyFont="1" applyFill="1" applyBorder="1" applyAlignment="1" applyProtection="1">
      <alignment horizontal="center" vertical="center"/>
    </xf>
    <xf numFmtId="197" fontId="45" fillId="0" borderId="4" xfId="0" applyNumberFormat="1" applyFont="1" applyFill="1" applyBorder="1" applyAlignment="1" applyProtection="1">
      <alignment horizontal="center" vertical="center"/>
    </xf>
    <xf numFmtId="176" fontId="10" fillId="0" borderId="9" xfId="0" applyFont="1" applyFill="1" applyBorder="1" applyAlignment="1" applyProtection="1">
      <alignment horizontal="center" vertical="center"/>
    </xf>
    <xf numFmtId="176" fontId="10" fillId="0" borderId="8" xfId="0" applyFont="1" applyFill="1" applyBorder="1" applyAlignment="1" applyProtection="1">
      <alignment horizontal="center" vertical="center"/>
    </xf>
    <xf numFmtId="176" fontId="10" fillId="0" borderId="23" xfId="0" applyFont="1" applyFill="1" applyBorder="1" applyAlignment="1" applyProtection="1">
      <alignment horizontal="center" vertical="center"/>
    </xf>
    <xf numFmtId="176" fontId="10" fillId="0" borderId="9" xfId="0" applyFont="1" applyFill="1" applyBorder="1" applyAlignment="1" applyProtection="1">
      <alignment horizontal="center"/>
    </xf>
    <xf numFmtId="176" fontId="10" fillId="0" borderId="8" xfId="0" applyFont="1" applyFill="1" applyBorder="1" applyAlignment="1" applyProtection="1">
      <alignment horizontal="center"/>
    </xf>
    <xf numFmtId="176" fontId="10" fillId="0" borderId="23" xfId="0" applyFont="1" applyFill="1" applyBorder="1" applyAlignment="1" applyProtection="1">
      <alignment horizontal="center"/>
    </xf>
    <xf numFmtId="176" fontId="10" fillId="0" borderId="0" xfId="0" applyFont="1" applyFill="1" applyProtection="1">
      <alignment horizontal="right"/>
    </xf>
    <xf numFmtId="196" fontId="10" fillId="0" borderId="0" xfId="0" applyNumberFormat="1" applyFont="1" applyFill="1" applyBorder="1" applyAlignment="1" applyProtection="1"/>
    <xf numFmtId="0" fontId="10" fillId="0" borderId="9" xfId="0" quotePrefix="1" applyNumberFormat="1" applyFont="1" applyFill="1" applyBorder="1" applyAlignment="1" applyProtection="1">
      <alignment horizontal="center" vertical="center"/>
    </xf>
    <xf numFmtId="176" fontId="45" fillId="0" borderId="0" xfId="0" applyFont="1" applyFill="1" applyAlignment="1" applyProtection="1">
      <alignment horizontal="right" vertical="center"/>
    </xf>
    <xf numFmtId="0" fontId="11" fillId="0" borderId="9"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196" fontId="10" fillId="0" borderId="8" xfId="0" applyNumberFormat="1" applyFont="1" applyFill="1" applyBorder="1" applyAlignment="1" applyProtection="1">
      <alignment horizontal="center" vertical="center" wrapText="1"/>
    </xf>
    <xf numFmtId="176" fontId="12" fillId="0" borderId="4" xfId="0" applyFont="1" applyFill="1" applyBorder="1" applyAlignment="1" applyProtection="1">
      <alignment vertical="center" wrapText="1"/>
    </xf>
    <xf numFmtId="0" fontId="13" fillId="0" borderId="0" xfId="0" applyNumberFormat="1" applyFont="1" applyFill="1" applyAlignment="1" applyProtection="1"/>
    <xf numFmtId="176" fontId="46" fillId="0" borderId="0" xfId="0" applyFont="1" applyFill="1" applyProtection="1">
      <alignment horizontal="right"/>
    </xf>
    <xf numFmtId="0" fontId="46" fillId="0" borderId="0" xfId="0" applyNumberFormat="1" applyFont="1" applyFill="1" applyAlignment="1" applyProtection="1">
      <alignment horizontal="centerContinuous"/>
    </xf>
    <xf numFmtId="176" fontId="46" fillId="0" borderId="0" xfId="0" applyFont="1" applyFill="1" applyAlignment="1" applyProtection="1">
      <alignment horizontal="centerContinuous"/>
    </xf>
    <xf numFmtId="0" fontId="10" fillId="0" borderId="0" xfId="0" applyNumberFormat="1" applyFont="1" applyFill="1" applyAlignment="1" applyProtection="1">
      <alignment horizontal="left"/>
    </xf>
    <xf numFmtId="0" fontId="12" fillId="0" borderId="12" xfId="0" applyNumberFormat="1" applyFont="1" applyFill="1" applyBorder="1" applyAlignment="1" applyProtection="1">
      <alignment horizontal="center" vertical="center"/>
    </xf>
    <xf numFmtId="176" fontId="12" fillId="0" borderId="18" xfId="0" applyFont="1" applyFill="1" applyBorder="1" applyAlignment="1" applyProtection="1">
      <alignment horizontal="center" vertical="center"/>
    </xf>
    <xf numFmtId="176" fontId="11" fillId="0" borderId="18" xfId="0"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xf>
    <xf numFmtId="176" fontId="11" fillId="0" borderId="3" xfId="0" applyFont="1" applyFill="1" applyBorder="1" applyAlignment="1" applyProtection="1">
      <alignment horizontal="center" vertical="center"/>
    </xf>
    <xf numFmtId="176" fontId="10" fillId="0" borderId="14" xfId="0" applyFont="1" applyFill="1" applyBorder="1" applyAlignment="1" applyProtection="1">
      <alignment horizontal="right" vertical="center"/>
    </xf>
    <xf numFmtId="176" fontId="10" fillId="0" borderId="19" xfId="0" applyFont="1" applyFill="1" applyBorder="1" applyAlignment="1" applyProtection="1">
      <alignment horizontal="right" vertical="center"/>
    </xf>
    <xf numFmtId="176" fontId="10" fillId="0" borderId="3" xfId="0" applyFont="1" applyFill="1" applyBorder="1" applyAlignment="1" applyProtection="1">
      <alignment horizontal="center" vertical="center"/>
    </xf>
    <xf numFmtId="0" fontId="11" fillId="0" borderId="8" xfId="0" applyNumberFormat="1" applyFont="1" applyFill="1" applyBorder="1" applyAlignment="1" applyProtection="1">
      <alignment horizontal="center" vertical="center"/>
    </xf>
    <xf numFmtId="176" fontId="11" fillId="0" borderId="2" xfId="0" applyFont="1" applyFill="1" applyBorder="1" applyAlignment="1" applyProtection="1">
      <alignment horizontal="center" vertical="center"/>
    </xf>
    <xf numFmtId="176" fontId="10" fillId="0" borderId="2" xfId="0" applyFont="1" applyFill="1" applyBorder="1" applyAlignment="1" applyProtection="1">
      <alignment horizontal="right" vertical="center"/>
    </xf>
    <xf numFmtId="176" fontId="11" fillId="0" borderId="2" xfId="0"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xf>
    <xf numFmtId="176" fontId="0" fillId="0" borderId="0" xfId="0" applyFill="1" applyAlignment="1" applyProtection="1">
      <alignment horizontal="center" vertical="center"/>
    </xf>
    <xf numFmtId="176" fontId="6" fillId="0" borderId="0" xfId="0" applyFont="1" applyFill="1" applyAlignment="1" applyProtection="1">
      <alignment horizontal="center" vertical="center"/>
    </xf>
    <xf numFmtId="176" fontId="0" fillId="0" borderId="0" xfId="0" applyFill="1" applyProtection="1">
      <alignment horizontal="right"/>
    </xf>
    <xf numFmtId="176" fontId="0" fillId="0" borderId="0" xfId="0" applyFill="1" applyAlignment="1" applyProtection="1"/>
    <xf numFmtId="176" fontId="10" fillId="0" borderId="0" xfId="0" applyFont="1" applyFill="1" applyBorder="1" applyAlignment="1" applyProtection="1"/>
    <xf numFmtId="176" fontId="10" fillId="0" borderId="0" xfId="0" applyFont="1" applyFill="1" applyAlignment="1" applyProtection="1">
      <alignment horizontal="right"/>
    </xf>
    <xf numFmtId="0" fontId="0" fillId="0" borderId="0" xfId="0" applyNumberFormat="1" applyFill="1" applyProtection="1">
      <alignment horizontal="right"/>
    </xf>
    <xf numFmtId="204" fontId="10" fillId="0" borderId="0" xfId="236" applyNumberFormat="1" applyFont="1" applyFill="1" applyBorder="1" applyAlignment="1" applyProtection="1">
      <alignment horizontal="right" vertical="center"/>
    </xf>
    <xf numFmtId="204" fontId="45" fillId="0" borderId="0" xfId="236" applyNumberFormat="1" applyFont="1" applyFill="1" applyBorder="1" applyAlignment="1" applyProtection="1">
      <alignment horizontal="right" vertical="center"/>
    </xf>
    <xf numFmtId="176" fontId="10" fillId="0" borderId="1" xfId="0" applyFont="1" applyFill="1" applyBorder="1" applyAlignment="1" applyProtection="1">
      <alignment horizontal="right" vertical="center"/>
    </xf>
    <xf numFmtId="198" fontId="66" fillId="0" borderId="0" xfId="0" applyNumberFormat="1" applyFont="1" applyFill="1" applyBorder="1" applyAlignment="1" applyProtection="1">
      <alignment horizontal="right" vertical="center" shrinkToFit="1"/>
    </xf>
    <xf numFmtId="176" fontId="10" fillId="0" borderId="21" xfId="0" applyFont="1" applyFill="1" applyBorder="1" applyAlignment="1" applyProtection="1">
      <alignment horizontal="right" vertical="center"/>
    </xf>
    <xf numFmtId="176" fontId="12" fillId="0" borderId="6" xfId="0" applyFont="1" applyFill="1" applyBorder="1" applyAlignment="1" applyProtection="1">
      <alignment vertical="center"/>
    </xf>
    <xf numFmtId="176" fontId="12" fillId="0" borderId="14" xfId="0" applyFont="1" applyFill="1" applyBorder="1" applyAlignment="1" applyProtection="1">
      <alignment vertical="center"/>
    </xf>
    <xf numFmtId="176" fontId="12" fillId="0" borderId="19" xfId="0" applyFont="1" applyFill="1" applyBorder="1" applyAlignment="1" applyProtection="1">
      <alignment vertical="center"/>
    </xf>
    <xf numFmtId="176" fontId="11" fillId="0" borderId="8" xfId="0" applyFont="1" applyFill="1" applyBorder="1" applyAlignment="1" applyProtection="1">
      <alignment vertical="center"/>
    </xf>
    <xf numFmtId="176" fontId="45" fillId="0" borderId="0" xfId="0" applyFont="1" applyFill="1" applyBorder="1" applyAlignment="1" applyProtection="1">
      <alignment horizontal="right" vertical="center"/>
    </xf>
    <xf numFmtId="176" fontId="0" fillId="0" borderId="0" xfId="0" applyFill="1" applyAlignment="1" applyProtection="1">
      <alignment horizontal="right"/>
    </xf>
    <xf numFmtId="176" fontId="10" fillId="0" borderId="0" xfId="0" applyFont="1" applyFill="1" applyAlignment="1" applyProtection="1">
      <alignment wrapText="1"/>
    </xf>
    <xf numFmtId="201" fontId="0" fillId="0" borderId="0" xfId="0" applyNumberFormat="1" applyFill="1" applyProtection="1">
      <alignment horizontal="right"/>
    </xf>
    <xf numFmtId="41" fontId="66" fillId="0" borderId="0" xfId="0" applyNumberFormat="1" applyFont="1" applyFill="1" applyBorder="1" applyAlignment="1" applyProtection="1">
      <alignment horizontal="right" vertical="center" shrinkToFit="1"/>
      <protection locked="0"/>
    </xf>
    <xf numFmtId="41" fontId="66" fillId="0" borderId="0" xfId="0" applyNumberFormat="1" applyFont="1" applyFill="1" applyBorder="1" applyAlignment="1" applyProtection="1">
      <alignment horizontal="center" vertical="center" shrinkToFit="1"/>
      <protection locked="0"/>
    </xf>
    <xf numFmtId="41" fontId="66" fillId="0" borderId="1" xfId="0" applyNumberFormat="1" applyFont="1" applyFill="1" applyBorder="1" applyAlignment="1" applyProtection="1">
      <alignment horizontal="right" vertical="center" shrinkToFit="1"/>
      <protection locked="0"/>
    </xf>
    <xf numFmtId="41" fontId="66" fillId="0" borderId="1" xfId="0" applyNumberFormat="1" applyFont="1" applyFill="1" applyBorder="1" applyAlignment="1" applyProtection="1">
      <alignment horizontal="center" vertical="center" shrinkToFit="1"/>
      <protection locked="0"/>
    </xf>
    <xf numFmtId="176" fontId="50" fillId="0" borderId="0" xfId="0" applyFont="1" applyFill="1" applyBorder="1" applyAlignment="1" applyProtection="1">
      <alignment horizontal="left" vertical="center"/>
    </xf>
    <xf numFmtId="176" fontId="45" fillId="0" borderId="0" xfId="0" applyFont="1" applyFill="1" applyBorder="1" applyAlignment="1" applyProtection="1">
      <alignment horizontal="right" vertical="center" indent="1"/>
    </xf>
    <xf numFmtId="176" fontId="0" fillId="0" borderId="0" xfId="0" applyFill="1" applyBorder="1" applyAlignment="1" applyProtection="1">
      <alignment horizontal="right" vertical="center"/>
    </xf>
    <xf numFmtId="41" fontId="10" fillId="0" borderId="0" xfId="0" applyNumberFormat="1" applyFont="1" applyFill="1" applyBorder="1" applyAlignment="1" applyProtection="1">
      <alignment horizontal="right" vertical="center" indent="1"/>
      <protection locked="0"/>
    </xf>
    <xf numFmtId="176" fontId="10" fillId="0" borderId="0" xfId="0" applyFont="1" applyFill="1" applyBorder="1" applyAlignment="1" applyProtection="1">
      <alignment horizontal="right" vertical="center" indent="1"/>
    </xf>
    <xf numFmtId="176" fontId="10" fillId="0" borderId="0" xfId="0" applyFont="1" applyFill="1" applyBorder="1" applyAlignment="1" applyProtection="1">
      <alignment horizontal="right" vertical="center" indent="1"/>
      <protection locked="0"/>
    </xf>
    <xf numFmtId="176" fontId="10" fillId="0" borderId="0" xfId="0" applyFont="1" applyFill="1" applyBorder="1" applyAlignment="1" applyProtection="1">
      <alignment horizontal="right" vertical="center" wrapText="1"/>
    </xf>
    <xf numFmtId="176" fontId="0" fillId="0" borderId="0" xfId="0" applyFill="1" applyAlignment="1" applyProtection="1">
      <alignment horizontal="right" vertical="center"/>
    </xf>
    <xf numFmtId="176" fontId="10" fillId="0" borderId="0" xfId="0" applyFont="1" applyFill="1" applyBorder="1" applyAlignment="1">
      <alignment horizontal="center" vertical="center"/>
    </xf>
    <xf numFmtId="176" fontId="10" fillId="0" borderId="9" xfId="0" applyFont="1" applyFill="1" applyBorder="1" applyAlignment="1">
      <alignment horizontal="center" vertical="center"/>
    </xf>
    <xf numFmtId="176" fontId="10" fillId="0" borderId="1" xfId="0" applyFont="1" applyFill="1" applyBorder="1" applyAlignment="1">
      <alignment horizontal="center" vertical="center"/>
    </xf>
    <xf numFmtId="176" fontId="10" fillId="0" borderId="8" xfId="0" applyFont="1" applyFill="1" applyBorder="1" applyAlignment="1">
      <alignment horizontal="center" vertical="center"/>
    </xf>
    <xf numFmtId="176" fontId="0" fillId="0" borderId="0" xfId="0" applyFill="1" applyBorder="1" applyAlignment="1">
      <alignment horizontal="right" vertical="center"/>
    </xf>
    <xf numFmtId="176" fontId="46" fillId="0" borderId="0" xfId="0" applyFont="1" applyFill="1" applyAlignment="1" applyProtection="1">
      <alignment horizontal="centerContinuous" vertical="center"/>
    </xf>
    <xf numFmtId="176" fontId="46" fillId="0" borderId="0" xfId="0" applyFont="1" applyFill="1" applyAlignment="1" applyProtection="1">
      <alignment horizontal="right" vertical="center"/>
    </xf>
    <xf numFmtId="176" fontId="12" fillId="0" borderId="28" xfId="0" applyFont="1" applyFill="1" applyBorder="1" applyAlignment="1" applyProtection="1">
      <alignment horizontal="centerContinuous" vertical="center"/>
    </xf>
    <xf numFmtId="176" fontId="11" fillId="0" borderId="28" xfId="0" applyFont="1" applyFill="1" applyBorder="1" applyAlignment="1" applyProtection="1">
      <alignment horizontal="centerContinuous" vertical="center"/>
    </xf>
    <xf numFmtId="176" fontId="12" fillId="0" borderId="5" xfId="0" applyFont="1" applyFill="1" applyBorder="1" applyAlignment="1" applyProtection="1">
      <alignment horizontal="centerContinuous" vertical="center"/>
    </xf>
    <xf numFmtId="176" fontId="12" fillId="0" borderId="3" xfId="0" applyFont="1" applyFill="1" applyBorder="1" applyAlignment="1" applyProtection="1">
      <alignment horizontal="centerContinuous" vertical="center"/>
    </xf>
    <xf numFmtId="176" fontId="11" fillId="0" borderId="3" xfId="0" applyFont="1" applyFill="1" applyBorder="1" applyAlignment="1" applyProtection="1">
      <alignment horizontal="centerContinuous" vertical="center"/>
    </xf>
    <xf numFmtId="176" fontId="53" fillId="0" borderId="0" xfId="0" applyFont="1" applyFill="1" applyAlignment="1" applyProtection="1">
      <alignment horizontal="right" vertical="center"/>
    </xf>
    <xf numFmtId="176" fontId="10" fillId="0" borderId="0" xfId="0" applyFont="1" applyFill="1" applyAlignment="1" applyProtection="1">
      <alignment vertical="center"/>
    </xf>
    <xf numFmtId="176" fontId="10" fillId="0" borderId="0" xfId="0" applyFont="1" applyFill="1" applyAlignment="1" applyProtection="1">
      <alignment horizontal="center" vertical="center"/>
    </xf>
    <xf numFmtId="176" fontId="10" fillId="0" borderId="0" xfId="0" applyFont="1" applyFill="1" applyAlignment="1" applyProtection="1">
      <alignment horizontal="left" vertical="center"/>
    </xf>
    <xf numFmtId="176" fontId="10" fillId="0" borderId="29" xfId="0" applyFont="1" applyFill="1" applyBorder="1" applyAlignment="1" applyProtection="1">
      <alignment horizontal="right" vertical="center" indent="1"/>
      <protection locked="0"/>
    </xf>
    <xf numFmtId="176" fontId="10" fillId="0" borderId="30" xfId="0" applyFont="1" applyFill="1" applyBorder="1" applyAlignment="1" applyProtection="1">
      <alignment horizontal="right" vertical="center" indent="1"/>
      <protection locked="0"/>
    </xf>
    <xf numFmtId="176" fontId="45" fillId="0" borderId="30" xfId="0" applyFont="1" applyFill="1" applyBorder="1" applyAlignment="1" applyProtection="1">
      <alignment horizontal="right" vertical="center" indent="1"/>
      <protection locked="0"/>
    </xf>
    <xf numFmtId="176" fontId="10" fillId="0" borderId="31" xfId="0" applyFont="1" applyFill="1" applyBorder="1" applyAlignment="1" applyProtection="1">
      <alignment horizontal="right" vertical="center" indent="1"/>
      <protection locked="0"/>
    </xf>
    <xf numFmtId="176" fontId="45" fillId="0" borderId="0" xfId="0" applyFont="1" applyFill="1" applyBorder="1" applyAlignment="1" applyProtection="1">
      <alignment horizontal="right" vertical="center" wrapText="1"/>
    </xf>
    <xf numFmtId="176" fontId="45" fillId="0" borderId="0" xfId="0" applyFont="1" applyFill="1" applyAlignment="1" applyProtection="1">
      <alignment horizontal="right" vertical="center" wrapText="1"/>
    </xf>
    <xf numFmtId="176" fontId="10" fillId="0" borderId="0" xfId="0" applyFont="1" applyFill="1" applyAlignment="1" applyProtection="1">
      <alignment horizontal="right" vertical="center" wrapText="1"/>
    </xf>
    <xf numFmtId="176" fontId="0" fillId="0" borderId="0" xfId="0" applyFill="1" applyBorder="1" applyProtection="1">
      <alignment horizontal="right"/>
    </xf>
    <xf numFmtId="176" fontId="10" fillId="0" borderId="0" xfId="0" applyFont="1" applyFill="1">
      <alignment horizontal="right"/>
    </xf>
    <xf numFmtId="176" fontId="10" fillId="0" borderId="0" xfId="0" applyFont="1" applyFill="1" applyBorder="1">
      <alignment horizontal="right"/>
    </xf>
    <xf numFmtId="176" fontId="12" fillId="0" borderId="28" xfId="0" applyFont="1" applyFill="1" applyBorder="1" applyAlignment="1">
      <alignment horizontal="centerContinuous" vertical="center"/>
    </xf>
    <xf numFmtId="176" fontId="11" fillId="0" borderId="28" xfId="0" applyFont="1" applyFill="1" applyBorder="1" applyAlignment="1">
      <alignment horizontal="centerContinuous" vertical="center"/>
    </xf>
    <xf numFmtId="176" fontId="11" fillId="0" borderId="18" xfId="0" applyFont="1" applyFill="1" applyBorder="1" applyAlignment="1">
      <alignment horizontal="centerContinuous" vertical="center"/>
    </xf>
    <xf numFmtId="176" fontId="10" fillId="0" borderId="0" xfId="0" applyFont="1" applyFill="1" applyAlignment="1">
      <alignment horizontal="right" vertical="center"/>
    </xf>
    <xf numFmtId="176" fontId="12" fillId="0" borderId="5" xfId="0" applyFont="1" applyFill="1" applyBorder="1" applyAlignment="1">
      <alignment horizontal="centerContinuous" vertical="center"/>
    </xf>
    <xf numFmtId="176" fontId="12" fillId="0" borderId="3" xfId="0" applyFont="1" applyFill="1" applyBorder="1" applyAlignment="1">
      <alignment horizontal="centerContinuous" vertical="center"/>
    </xf>
    <xf numFmtId="176" fontId="12" fillId="0" borderId="3" xfId="0" applyFont="1" applyFill="1" applyBorder="1" applyAlignment="1">
      <alignment horizontal="center" vertical="center"/>
    </xf>
    <xf numFmtId="176" fontId="11" fillId="0" borderId="3" xfId="0" applyFont="1" applyFill="1" applyBorder="1" applyAlignment="1">
      <alignment horizontal="centerContinuous" vertical="center"/>
    </xf>
    <xf numFmtId="176" fontId="12" fillId="0" borderId="5" xfId="0" applyFont="1" applyFill="1" applyBorder="1" applyAlignment="1">
      <alignment horizontal="center" vertical="center"/>
    </xf>
    <xf numFmtId="176" fontId="12" fillId="0" borderId="4" xfId="0" applyFont="1" applyFill="1" applyBorder="1" applyAlignment="1">
      <alignment horizontal="center" vertical="center"/>
    </xf>
    <xf numFmtId="176" fontId="11" fillId="0" borderId="2" xfId="0" applyFont="1" applyFill="1" applyBorder="1" applyAlignment="1">
      <alignment horizontal="center" vertical="center"/>
    </xf>
    <xf numFmtId="176" fontId="0" fillId="0" borderId="0" xfId="0" applyFill="1" applyAlignment="1">
      <alignment horizontal="right" vertical="center"/>
    </xf>
    <xf numFmtId="176" fontId="10" fillId="0" borderId="0" xfId="0" applyFont="1" applyFill="1" applyAlignment="1">
      <alignment vertical="center"/>
    </xf>
    <xf numFmtId="176" fontId="10" fillId="0" borderId="0" xfId="0" applyFont="1" applyFill="1" applyAlignment="1">
      <alignment horizontal="center" vertical="center"/>
    </xf>
    <xf numFmtId="176" fontId="10" fillId="0" borderId="0" xfId="0" applyFont="1" applyFill="1" applyAlignment="1">
      <alignment horizontal="left" vertical="center"/>
    </xf>
    <xf numFmtId="176" fontId="0" fillId="0" borderId="0" xfId="0" applyFill="1">
      <alignment horizontal="right"/>
    </xf>
    <xf numFmtId="176" fontId="0" fillId="0" borderId="0" xfId="0" applyFill="1" applyBorder="1">
      <alignment horizontal="right"/>
    </xf>
    <xf numFmtId="176" fontId="46" fillId="0" borderId="0" xfId="0" applyFont="1" applyFill="1" applyBorder="1" applyProtection="1">
      <alignment horizontal="right"/>
    </xf>
    <xf numFmtId="176" fontId="10" fillId="0" borderId="0" xfId="0" applyFont="1" applyFill="1" applyAlignment="1" applyProtection="1">
      <alignment horizontal="center"/>
    </xf>
    <xf numFmtId="176" fontId="45" fillId="0" borderId="0" xfId="0" applyFont="1" applyFill="1" applyAlignment="1">
      <alignment horizontal="right" vertical="center"/>
    </xf>
    <xf numFmtId="176" fontId="10" fillId="0" borderId="0" xfId="0" applyFont="1" applyFill="1" applyAlignment="1">
      <alignment horizontal="left"/>
    </xf>
    <xf numFmtId="176" fontId="10" fillId="0" borderId="0" xfId="0" applyFont="1" applyFill="1" applyAlignment="1">
      <alignment horizontal="center"/>
    </xf>
    <xf numFmtId="196" fontId="10" fillId="0" borderId="22" xfId="0" applyNumberFormat="1" applyFont="1" applyFill="1" applyBorder="1" applyAlignment="1" applyProtection="1"/>
    <xf numFmtId="176" fontId="10" fillId="0" borderId="4" xfId="0" applyFont="1" applyFill="1" applyBorder="1" applyAlignment="1">
      <alignment horizontal="center" vertical="center"/>
    </xf>
    <xf numFmtId="176" fontId="13" fillId="0" borderId="0" xfId="0" applyFont="1" applyFill="1" applyProtection="1">
      <alignment horizontal="right"/>
    </xf>
    <xf numFmtId="176" fontId="12" fillId="0" borderId="10" xfId="0" applyFont="1" applyFill="1" applyBorder="1" applyAlignment="1" applyProtection="1">
      <alignment horizontal="centerContinuous" vertical="center"/>
    </xf>
    <xf numFmtId="176" fontId="11" fillId="0" borderId="11" xfId="0" applyFont="1" applyFill="1" applyBorder="1" applyAlignment="1" applyProtection="1">
      <alignment horizontal="centerContinuous" vertical="center"/>
    </xf>
    <xf numFmtId="176" fontId="11" fillId="0" borderId="12" xfId="0" applyFont="1" applyFill="1" applyBorder="1" applyAlignment="1" applyProtection="1">
      <alignment horizontal="centerContinuous" vertical="center"/>
    </xf>
    <xf numFmtId="176" fontId="12" fillId="0" borderId="12" xfId="0" applyFont="1" applyFill="1" applyBorder="1" applyAlignment="1" applyProtection="1">
      <alignment horizontal="centerContinuous" vertical="center"/>
    </xf>
    <xf numFmtId="176" fontId="11" fillId="0" borderId="10" xfId="0" applyFont="1" applyFill="1" applyBorder="1" applyAlignment="1" applyProtection="1">
      <alignment horizontal="centerContinuous" vertical="center"/>
    </xf>
    <xf numFmtId="176" fontId="11" fillId="0" borderId="7" xfId="0" applyFont="1" applyFill="1" applyBorder="1" applyAlignment="1" applyProtection="1">
      <alignment horizontal="centerContinuous" vertical="center"/>
    </xf>
    <xf numFmtId="176" fontId="11" fillId="0" borderId="1" xfId="0" applyFont="1" applyFill="1" applyBorder="1" applyAlignment="1" applyProtection="1">
      <alignment horizontal="centerContinuous" vertical="center"/>
    </xf>
    <xf numFmtId="176" fontId="11" fillId="0" borderId="8" xfId="0" applyFont="1" applyFill="1" applyBorder="1" applyAlignment="1" applyProtection="1">
      <alignment horizontal="centerContinuous" vertical="center"/>
    </xf>
    <xf numFmtId="176" fontId="12" fillId="0" borderId="26" xfId="0" applyFont="1" applyFill="1" applyBorder="1" applyAlignment="1" applyProtection="1">
      <alignment horizontal="centerContinuous" vertical="center" wrapText="1"/>
    </xf>
    <xf numFmtId="176" fontId="11" fillId="0" borderId="21" xfId="0" applyFont="1" applyFill="1" applyBorder="1" applyAlignment="1" applyProtection="1">
      <alignment horizontal="centerContinuous" vertical="center"/>
    </xf>
    <xf numFmtId="176" fontId="12" fillId="0" borderId="18" xfId="0" applyFont="1" applyFill="1" applyBorder="1" applyAlignment="1" applyProtection="1">
      <alignment horizontal="centerContinuous" vertical="center"/>
    </xf>
    <xf numFmtId="176" fontId="12" fillId="0" borderId="14" xfId="0" applyFont="1" applyFill="1" applyBorder="1" applyAlignment="1" applyProtection="1">
      <alignment horizontal="left" vertical="center"/>
    </xf>
    <xf numFmtId="176" fontId="12" fillId="0" borderId="19" xfId="0" applyFont="1" applyFill="1" applyBorder="1" applyAlignment="1" applyProtection="1">
      <alignment horizontal="left" vertical="center"/>
    </xf>
    <xf numFmtId="176" fontId="12" fillId="0" borderId="22" xfId="0" applyFont="1" applyFill="1" applyBorder="1" applyAlignment="1" applyProtection="1">
      <alignment vertical="center"/>
    </xf>
    <xf numFmtId="176" fontId="12" fillId="0" borderId="2" xfId="0" applyFont="1" applyFill="1" applyBorder="1" applyAlignment="1" applyProtection="1">
      <alignment horizontal="center" vertical="center"/>
    </xf>
    <xf numFmtId="198" fontId="10" fillId="0" borderId="0" xfId="0" applyNumberFormat="1" applyFont="1" applyFill="1" applyBorder="1" applyAlignment="1" applyProtection="1">
      <alignment vertical="center"/>
    </xf>
    <xf numFmtId="176" fontId="10" fillId="0" borderId="0" xfId="0" applyNumberFormat="1" applyFont="1" applyFill="1" applyBorder="1" applyAlignment="1" applyProtection="1">
      <alignment vertical="center"/>
    </xf>
    <xf numFmtId="197" fontId="10" fillId="0" borderId="0" xfId="0" quotePrefix="1" applyNumberFormat="1" applyFont="1" applyFill="1" applyBorder="1" applyAlignment="1" applyProtection="1">
      <alignment horizontal="center" vertical="center"/>
    </xf>
    <xf numFmtId="207" fontId="10" fillId="0" borderId="0" xfId="0" applyNumberFormat="1" applyFont="1" applyFill="1" applyBorder="1" applyAlignment="1" applyProtection="1">
      <alignment vertical="center"/>
    </xf>
    <xf numFmtId="201" fontId="10" fillId="0" borderId="17" xfId="0" applyNumberFormat="1" applyFont="1" applyFill="1" applyBorder="1" applyAlignment="1" applyProtection="1">
      <alignment vertical="center"/>
    </xf>
    <xf numFmtId="176" fontId="11" fillId="0" borderId="4" xfId="0" applyFont="1" applyFill="1" applyBorder="1" applyAlignment="1" applyProtection="1">
      <alignment horizontal="centerContinuous" vertical="center"/>
    </xf>
    <xf numFmtId="176" fontId="12" fillId="0" borderId="2" xfId="0" applyFont="1" applyFill="1" applyBorder="1" applyAlignment="1" applyProtection="1">
      <alignment vertical="center" wrapText="1"/>
    </xf>
    <xf numFmtId="176" fontId="13" fillId="0" borderId="0" xfId="0" applyFont="1" applyFill="1" applyBorder="1" applyProtection="1">
      <alignment horizontal="right"/>
    </xf>
    <xf numFmtId="176" fontId="12" fillId="0" borderId="28" xfId="0" applyFont="1" applyFill="1" applyBorder="1" applyAlignment="1" applyProtection="1">
      <alignment horizontal="centerContinuous" vertical="center" wrapText="1"/>
    </xf>
    <xf numFmtId="176" fontId="11" fillId="0" borderId="21" xfId="0" applyFont="1" applyFill="1" applyBorder="1" applyAlignment="1" applyProtection="1">
      <alignment horizontal="centerContinuous" vertical="center" wrapText="1"/>
    </xf>
    <xf numFmtId="176" fontId="11" fillId="0" borderId="0" xfId="0" applyFont="1" applyFill="1" applyBorder="1" applyAlignment="1" applyProtection="1">
      <alignment horizontal="right" vertical="center"/>
    </xf>
    <xf numFmtId="176" fontId="11" fillId="0" borderId="0" xfId="0" applyFont="1" applyFill="1" applyAlignment="1" applyProtection="1">
      <alignment horizontal="right" vertical="center"/>
    </xf>
    <xf numFmtId="176" fontId="10" fillId="0" borderId="9" xfId="0" applyFont="1" applyFill="1" applyBorder="1" applyAlignment="1" applyProtection="1">
      <alignment horizontal="left" vertical="center"/>
    </xf>
    <xf numFmtId="176" fontId="12" fillId="0" borderId="8" xfId="0" applyFont="1" applyFill="1" applyBorder="1" applyAlignment="1" applyProtection="1">
      <alignment horizontal="center" vertical="center"/>
    </xf>
    <xf numFmtId="0" fontId="61" fillId="0" borderId="0" xfId="281" applyFont="1" applyFill="1" applyAlignment="1">
      <alignment vertical="center"/>
    </xf>
    <xf numFmtId="0" fontId="60" fillId="0" borderId="0" xfId="281" applyFont="1" applyFill="1" applyAlignment="1">
      <alignment horizontal="right" vertical="center"/>
    </xf>
    <xf numFmtId="0" fontId="54" fillId="0" borderId="32" xfId="244" applyFont="1" applyFill="1" applyBorder="1" applyAlignment="1" applyProtection="1">
      <alignment horizontal="center" vertical="center"/>
      <protection locked="0"/>
    </xf>
    <xf numFmtId="0" fontId="54" fillId="0" borderId="32" xfId="244" applyFont="1" applyFill="1" applyBorder="1" applyAlignment="1" applyProtection="1">
      <alignment horizontal="center" vertical="center" shrinkToFit="1"/>
      <protection locked="0"/>
    </xf>
    <xf numFmtId="0" fontId="67" fillId="0" borderId="8" xfId="0" applyNumberFormat="1" applyFont="1" applyFill="1" applyBorder="1" applyAlignment="1" applyProtection="1">
      <alignment horizontal="center" vertical="center"/>
    </xf>
    <xf numFmtId="41" fontId="66" fillId="0" borderId="4" xfId="0" applyNumberFormat="1" applyFont="1" applyFill="1" applyBorder="1" applyAlignment="1" applyProtection="1">
      <alignment horizontal="center" vertical="center" shrinkToFit="1"/>
    </xf>
    <xf numFmtId="176" fontId="50" fillId="0" borderId="1" xfId="0" applyFont="1" applyFill="1" applyBorder="1" applyAlignment="1" applyProtection="1">
      <alignment horizontal="left" vertical="center"/>
    </xf>
    <xf numFmtId="176" fontId="50" fillId="0" borderId="4" xfId="0" applyFont="1" applyFill="1" applyBorder="1" applyAlignment="1" applyProtection="1">
      <alignment horizontal="left" vertical="center"/>
    </xf>
    <xf numFmtId="197" fontId="67" fillId="0" borderId="9" xfId="0" quotePrefix="1" applyNumberFormat="1" applyFont="1" applyFill="1" applyBorder="1" applyAlignment="1" applyProtection="1">
      <alignment horizontal="center" vertical="center"/>
    </xf>
    <xf numFmtId="197" fontId="66" fillId="0" borderId="9" xfId="0" applyNumberFormat="1" applyFont="1" applyFill="1" applyBorder="1" applyAlignment="1" applyProtection="1">
      <alignment horizontal="center" vertical="center"/>
    </xf>
    <xf numFmtId="197" fontId="66" fillId="0" borderId="0" xfId="0" applyNumberFormat="1" applyFont="1" applyFill="1" applyBorder="1" applyAlignment="1" applyProtection="1">
      <alignment horizontal="center" vertical="center"/>
    </xf>
    <xf numFmtId="197" fontId="66" fillId="0" borderId="8" xfId="0" applyNumberFormat="1" applyFont="1" applyFill="1" applyBorder="1" applyAlignment="1" applyProtection="1">
      <alignment horizontal="center" vertical="center"/>
    </xf>
    <xf numFmtId="197" fontId="66" fillId="0" borderId="1" xfId="0" applyNumberFormat="1" applyFont="1" applyFill="1" applyBorder="1" applyAlignment="1" applyProtection="1">
      <alignment horizontal="center" vertical="center"/>
    </xf>
    <xf numFmtId="176" fontId="66" fillId="0" borderId="0" xfId="0" applyNumberFormat="1" applyFont="1" applyFill="1" applyBorder="1" applyAlignment="1" applyProtection="1">
      <alignment horizontal="right" vertical="center" shrinkToFit="1"/>
    </xf>
    <xf numFmtId="176" fontId="66" fillId="0" borderId="1" xfId="0" applyNumberFormat="1" applyFont="1" applyFill="1" applyBorder="1" applyAlignment="1" applyProtection="1">
      <alignment horizontal="right" vertical="center" shrinkToFit="1"/>
    </xf>
    <xf numFmtId="0" fontId="66" fillId="0" borderId="4" xfId="0" quotePrefix="1" applyNumberFormat="1" applyFont="1" applyFill="1" applyBorder="1" applyAlignment="1" applyProtection="1">
      <alignment horizontal="center" vertical="center" shrinkToFit="1"/>
    </xf>
    <xf numFmtId="41" fontId="66" fillId="0" borderId="0" xfId="0" quotePrefix="1" applyNumberFormat="1" applyFont="1" applyFill="1" applyBorder="1" applyAlignment="1" applyProtection="1">
      <alignment horizontal="right" vertical="center" shrinkToFit="1"/>
    </xf>
    <xf numFmtId="41" fontId="66" fillId="0" borderId="9" xfId="0" applyNumberFormat="1" applyFont="1" applyFill="1" applyBorder="1" applyAlignment="1" applyProtection="1">
      <alignment horizontal="right" vertical="center" shrinkToFit="1"/>
      <protection locked="0"/>
    </xf>
    <xf numFmtId="197" fontId="66" fillId="0" borderId="0" xfId="0" applyNumberFormat="1" applyFont="1" applyFill="1" applyBorder="1" applyAlignment="1" applyProtection="1">
      <alignment horizontal="center" vertical="center" shrinkToFit="1"/>
    </xf>
    <xf numFmtId="41" fontId="66" fillId="0" borderId="1" xfId="0" quotePrefix="1" applyNumberFormat="1" applyFont="1" applyFill="1" applyBorder="1" applyAlignment="1" applyProtection="1">
      <alignment horizontal="right" vertical="center" shrinkToFit="1"/>
    </xf>
    <xf numFmtId="41" fontId="66" fillId="0" borderId="8" xfId="0" applyNumberFormat="1" applyFont="1" applyFill="1" applyBorder="1" applyAlignment="1" applyProtection="1">
      <alignment horizontal="right" vertical="center" shrinkToFit="1"/>
      <protection locked="0"/>
    </xf>
    <xf numFmtId="197" fontId="66" fillId="0" borderId="1" xfId="0" applyNumberFormat="1" applyFont="1" applyFill="1" applyBorder="1" applyAlignment="1" applyProtection="1">
      <alignment horizontal="center" vertical="center" shrinkToFit="1"/>
    </xf>
    <xf numFmtId="0" fontId="10" fillId="0" borderId="4" xfId="0" quotePrefix="1" applyNumberFormat="1" applyFont="1" applyFill="1" applyBorder="1" applyAlignment="1" applyProtection="1">
      <alignment horizontal="center" vertical="center" shrinkToFit="1"/>
    </xf>
    <xf numFmtId="176" fontId="50" fillId="0" borderId="0" xfId="0" applyFont="1" applyFill="1" applyBorder="1" applyAlignment="1" applyProtection="1">
      <alignment horizontal="left" vertical="center" shrinkToFit="1"/>
    </xf>
    <xf numFmtId="176" fontId="50" fillId="0" borderId="1" xfId="0" applyFont="1" applyFill="1" applyBorder="1" applyAlignment="1" applyProtection="1">
      <alignment horizontal="left" vertical="center" shrinkToFit="1"/>
    </xf>
    <xf numFmtId="196" fontId="66" fillId="0" borderId="0" xfId="0" applyNumberFormat="1" applyFont="1" applyFill="1" applyBorder="1" applyAlignment="1" applyProtection="1">
      <alignment horizontal="right" vertical="center" shrinkToFit="1"/>
    </xf>
    <xf numFmtId="198" fontId="66" fillId="0" borderId="1" xfId="0" applyNumberFormat="1" applyFont="1" applyFill="1" applyBorder="1" applyAlignment="1" applyProtection="1">
      <alignment horizontal="right" vertical="center" shrinkToFit="1"/>
    </xf>
    <xf numFmtId="196" fontId="66" fillId="0" borderId="1" xfId="0" applyNumberFormat="1" applyFont="1" applyFill="1" applyBorder="1" applyAlignment="1" applyProtection="1">
      <alignment horizontal="right" vertical="center" shrinkToFit="1"/>
    </xf>
    <xf numFmtId="176" fontId="10" fillId="0" borderId="4" xfId="0" applyFont="1" applyFill="1" applyBorder="1" applyAlignment="1" applyProtection="1">
      <alignment horizontal="right" vertical="center"/>
    </xf>
    <xf numFmtId="0" fontId="54" fillId="0" borderId="0" xfId="244" applyFont="1" applyFill="1" applyAlignment="1" applyProtection="1">
      <alignment horizontal="right"/>
      <protection locked="0"/>
    </xf>
    <xf numFmtId="0" fontId="6" fillId="0" borderId="0" xfId="244" applyNumberFormat="1" applyFont="1" applyFill="1" applyBorder="1" applyAlignment="1" applyProtection="1">
      <alignment horizontal="center" vertical="center"/>
      <protection locked="0"/>
    </xf>
    <xf numFmtId="0" fontId="53" fillId="0" borderId="1" xfId="280" applyNumberFormat="1" applyFont="1" applyFill="1" applyBorder="1" applyAlignment="1" applyProtection="1">
      <alignment horizontal="center" vertical="center"/>
      <protection locked="0"/>
    </xf>
    <xf numFmtId="176" fontId="53" fillId="0" borderId="0" xfId="0" applyFont="1" applyFill="1" applyBorder="1" applyAlignment="1">
      <alignment horizontal="right" vertical="center"/>
    </xf>
    <xf numFmtId="176" fontId="53" fillId="0" borderId="0" xfId="0" applyFont="1" applyFill="1" applyAlignment="1">
      <alignment horizontal="right" vertical="center"/>
    </xf>
    <xf numFmtId="176" fontId="45" fillId="0" borderId="23" xfId="0" applyFont="1" applyFill="1" applyBorder="1" applyAlignment="1" applyProtection="1">
      <alignment horizontal="center" vertical="center"/>
    </xf>
    <xf numFmtId="176" fontId="50" fillId="0" borderId="0" xfId="0" applyFont="1" applyFill="1" applyBorder="1" applyAlignment="1" applyProtection="1">
      <alignment horizontal="center" vertical="center"/>
    </xf>
    <xf numFmtId="198" fontId="54" fillId="0" borderId="4" xfId="244" applyNumberFormat="1" applyFont="1" applyFill="1" applyBorder="1" applyAlignment="1" applyProtection="1">
      <alignment horizontal="right" vertical="center"/>
      <protection locked="0"/>
    </xf>
    <xf numFmtId="198" fontId="54" fillId="0" borderId="0" xfId="244" applyNumberFormat="1" applyFont="1" applyFill="1" applyBorder="1" applyAlignment="1" applyProtection="1">
      <alignment horizontal="right" vertical="center" shrinkToFit="1"/>
      <protection locked="0"/>
    </xf>
    <xf numFmtId="198" fontId="54" fillId="0" borderId="0" xfId="244" applyNumberFormat="1" applyFont="1" applyFill="1" applyBorder="1" applyAlignment="1" applyProtection="1">
      <alignment horizontal="right" vertical="center"/>
      <protection locked="0"/>
    </xf>
    <xf numFmtId="198" fontId="54" fillId="0" borderId="9" xfId="244" applyNumberFormat="1" applyFont="1" applyFill="1" applyBorder="1" applyAlignment="1" applyProtection="1">
      <alignment horizontal="right" vertical="center" shrinkToFit="1"/>
      <protection locked="0"/>
    </xf>
    <xf numFmtId="198" fontId="57" fillId="0" borderId="1" xfId="278" applyNumberFormat="1" applyFont="1" applyFill="1" applyBorder="1" applyAlignment="1" applyProtection="1">
      <alignment horizontal="right" vertical="center"/>
      <protection locked="0"/>
    </xf>
    <xf numFmtId="176" fontId="69" fillId="0" borderId="14" xfId="0" applyFont="1" applyFill="1" applyBorder="1" applyAlignment="1" applyProtection="1">
      <alignment horizontal="center" vertical="center"/>
    </xf>
    <xf numFmtId="176" fontId="69" fillId="0" borderId="0" xfId="0" applyFont="1" applyFill="1" applyBorder="1" applyAlignment="1" applyProtection="1">
      <alignment horizontal="center" vertical="center"/>
    </xf>
    <xf numFmtId="176" fontId="65" fillId="0" borderId="7" xfId="0" applyFont="1" applyFill="1" applyBorder="1" applyAlignment="1" applyProtection="1">
      <alignment horizontal="center" vertical="center"/>
    </xf>
    <xf numFmtId="176" fontId="10" fillId="0" borderId="22" xfId="0" applyNumberFormat="1" applyFont="1" applyFill="1" applyBorder="1" applyAlignment="1" applyProtection="1"/>
    <xf numFmtId="176" fontId="11" fillId="0" borderId="7" xfId="0" applyFont="1" applyFill="1" applyBorder="1" applyAlignment="1" applyProtection="1">
      <alignment horizontal="center" vertical="center"/>
    </xf>
    <xf numFmtId="176" fontId="11" fillId="0" borderId="1" xfId="0" applyFont="1" applyFill="1" applyBorder="1" applyAlignment="1" applyProtection="1">
      <alignment horizontal="center" vertical="center"/>
    </xf>
    <xf numFmtId="176" fontId="11" fillId="0" borderId="8" xfId="0" applyFont="1" applyFill="1" applyBorder="1" applyAlignment="1" applyProtection="1">
      <alignment horizontal="center" vertical="center"/>
    </xf>
    <xf numFmtId="176" fontId="11" fillId="0" borderId="10" xfId="0" applyFont="1" applyFill="1" applyBorder="1" applyAlignment="1" applyProtection="1">
      <alignment horizontal="center" vertical="center"/>
    </xf>
    <xf numFmtId="176" fontId="11" fillId="0" borderId="11" xfId="0" applyFont="1" applyFill="1" applyBorder="1" applyAlignment="1" applyProtection="1">
      <alignment horizontal="center" vertical="center"/>
    </xf>
    <xf numFmtId="176" fontId="10" fillId="0" borderId="0" xfId="0" applyFont="1" applyFill="1" applyBorder="1" applyAlignment="1" applyProtection="1">
      <alignment horizontal="right"/>
    </xf>
    <xf numFmtId="176" fontId="10" fillId="0" borderId="22" xfId="0" applyFont="1" applyFill="1" applyBorder="1" applyAlignment="1" applyProtection="1">
      <alignment horizontal="right"/>
    </xf>
    <xf numFmtId="176" fontId="10" fillId="0" borderId="0" xfId="0" applyFont="1" applyFill="1" applyBorder="1" applyAlignment="1" applyProtection="1">
      <alignment horizontal="left" vertical="center"/>
    </xf>
    <xf numFmtId="176" fontId="10" fillId="0" borderId="0" xfId="0" applyFont="1" applyFill="1" applyBorder="1" applyAlignment="1" applyProtection="1">
      <alignment horizontal="right" vertical="center"/>
    </xf>
    <xf numFmtId="176" fontId="10" fillId="0" borderId="22" xfId="0" applyFont="1" applyFill="1" applyBorder="1" applyAlignment="1" applyProtection="1">
      <alignment horizontal="right" vertical="center"/>
    </xf>
    <xf numFmtId="176" fontId="12" fillId="0" borderId="0" xfId="0" applyFont="1" applyFill="1" applyBorder="1" applyAlignment="1" applyProtection="1">
      <alignment horizontal="center" vertical="center"/>
    </xf>
    <xf numFmtId="176" fontId="12" fillId="0" borderId="9" xfId="0" applyFont="1" applyFill="1" applyBorder="1" applyAlignment="1" applyProtection="1">
      <alignment horizontal="center" vertical="center"/>
    </xf>
    <xf numFmtId="176" fontId="12" fillId="0" borderId="11" xfId="0" applyFont="1" applyFill="1" applyBorder="1" applyAlignment="1" applyProtection="1">
      <alignment horizontal="center" vertical="center"/>
    </xf>
    <xf numFmtId="176" fontId="12" fillId="0" borderId="12" xfId="0" applyFont="1" applyFill="1" applyBorder="1" applyAlignment="1" applyProtection="1">
      <alignment horizontal="center" vertical="center"/>
    </xf>
    <xf numFmtId="176" fontId="12" fillId="0" borderId="24" xfId="0" applyFont="1" applyFill="1" applyBorder="1" applyAlignment="1" applyProtection="1">
      <alignment horizontal="center" vertical="center"/>
    </xf>
    <xf numFmtId="176" fontId="11" fillId="0" borderId="0" xfId="0" applyFont="1" applyFill="1" applyBorder="1" applyAlignment="1" applyProtection="1">
      <alignment horizontal="center" vertical="center"/>
    </xf>
    <xf numFmtId="176" fontId="11" fillId="0" borderId="4" xfId="0" applyFont="1" applyFill="1" applyBorder="1" applyAlignment="1" applyProtection="1">
      <alignment horizontal="center" vertical="center"/>
    </xf>
    <xf numFmtId="176" fontId="12" fillId="0" borderId="6" xfId="0" applyFont="1" applyFill="1" applyBorder="1" applyAlignment="1" applyProtection="1">
      <alignment horizontal="center" vertical="center"/>
    </xf>
    <xf numFmtId="176" fontId="11" fillId="0" borderId="0" xfId="0" applyFont="1" applyFill="1" applyBorder="1" applyAlignment="1">
      <alignment horizontal="center" vertical="center"/>
    </xf>
    <xf numFmtId="176" fontId="10" fillId="0" borderId="0" xfId="0" applyFont="1" applyFill="1" applyBorder="1" applyAlignment="1">
      <alignment horizontal="right" vertical="center"/>
    </xf>
    <xf numFmtId="176" fontId="11" fillId="0" borderId="7" xfId="0" applyFont="1" applyFill="1" applyBorder="1" applyAlignment="1">
      <alignment horizontal="center" vertical="center"/>
    </xf>
    <xf numFmtId="176" fontId="12" fillId="0" borderId="6" xfId="0" applyFont="1" applyFill="1" applyBorder="1" applyAlignment="1">
      <alignment horizontal="center" vertical="center"/>
    </xf>
    <xf numFmtId="176" fontId="10" fillId="0" borderId="0" xfId="0" applyFont="1" applyFill="1" applyBorder="1" applyAlignment="1" applyProtection="1">
      <alignment horizontal="left"/>
    </xf>
    <xf numFmtId="176" fontId="10" fillId="0" borderId="0" xfId="0" applyFont="1" applyFill="1" applyBorder="1" applyAlignment="1" applyProtection="1">
      <alignment horizontal="center" vertical="center"/>
    </xf>
    <xf numFmtId="176" fontId="12" fillId="0" borderId="5" xfId="0" applyFont="1" applyFill="1" applyBorder="1" applyAlignment="1" applyProtection="1">
      <alignment horizontal="center" vertical="center"/>
    </xf>
    <xf numFmtId="176" fontId="12" fillId="0" borderId="3" xfId="0" applyFont="1" applyFill="1" applyBorder="1" applyAlignment="1" applyProtection="1">
      <alignment horizontal="center" vertical="center"/>
    </xf>
    <xf numFmtId="176" fontId="12" fillId="0" borderId="4" xfId="0" applyFont="1" applyFill="1" applyBorder="1" applyAlignment="1" applyProtection="1">
      <alignment horizontal="center" vertical="center"/>
    </xf>
    <xf numFmtId="176" fontId="10" fillId="0" borderId="0" xfId="0" applyFont="1" applyFill="1" applyAlignment="1">
      <alignment horizontal="right"/>
    </xf>
    <xf numFmtId="176" fontId="11" fillId="0" borderId="3" xfId="0" applyFont="1" applyFill="1" applyBorder="1" applyAlignment="1">
      <alignment horizontal="center" vertical="center"/>
    </xf>
    <xf numFmtId="176" fontId="11" fillId="0" borderId="9" xfId="0" applyFont="1" applyFill="1" applyBorder="1" applyAlignment="1" applyProtection="1">
      <alignment horizontal="center" vertical="center"/>
    </xf>
    <xf numFmtId="176" fontId="12" fillId="0" borderId="10" xfId="0" applyFont="1" applyFill="1" applyBorder="1" applyAlignment="1" applyProtection="1">
      <alignment horizontal="center" vertical="center"/>
    </xf>
    <xf numFmtId="176" fontId="10" fillId="0" borderId="0" xfId="0" applyFont="1" applyFill="1" applyAlignment="1" applyProtection="1">
      <alignment horizontal="left"/>
    </xf>
    <xf numFmtId="176" fontId="10" fillId="0" borderId="0" xfId="0" applyFont="1" applyFill="1" applyAlignment="1" applyProtection="1"/>
    <xf numFmtId="176" fontId="0" fillId="0" borderId="0" xfId="0" applyFill="1" applyBorder="1" applyAlignment="1" applyProtection="1">
      <alignment horizontal="center" vertical="center"/>
    </xf>
    <xf numFmtId="176" fontId="10" fillId="0" borderId="1" xfId="0" applyFont="1" applyFill="1" applyBorder="1" applyAlignment="1" applyProtection="1">
      <alignment horizontal="center" vertical="center"/>
    </xf>
    <xf numFmtId="176" fontId="10" fillId="0" borderId="9" xfId="0" applyFont="1" applyFill="1" applyBorder="1" applyAlignment="1" applyProtection="1">
      <alignment horizontal="center" vertical="center" wrapText="1"/>
    </xf>
    <xf numFmtId="176" fontId="10" fillId="0" borderId="0" xfId="0" applyFont="1" applyFill="1" applyBorder="1" applyAlignment="1" applyProtection="1">
      <alignment horizontal="center" vertical="center" wrapText="1"/>
    </xf>
    <xf numFmtId="176" fontId="10" fillId="0" borderId="1" xfId="0" applyFont="1" applyFill="1" applyBorder="1" applyAlignment="1" applyProtection="1">
      <alignment horizontal="right" vertical="center" wrapText="1"/>
    </xf>
    <xf numFmtId="176" fontId="10" fillId="0" borderId="8" xfId="0" applyFont="1" applyFill="1" applyBorder="1" applyAlignment="1" applyProtection="1">
      <alignment horizontal="center" vertical="center" wrapText="1"/>
    </xf>
    <xf numFmtId="176" fontId="10" fillId="0" borderId="1" xfId="0" applyFont="1" applyFill="1" applyBorder="1" applyAlignment="1" applyProtection="1">
      <alignment horizontal="center" vertical="center" wrapText="1"/>
    </xf>
    <xf numFmtId="176" fontId="0" fillId="0" borderId="0" xfId="0" applyFill="1" applyBorder="1" applyAlignment="1">
      <alignment horizontal="center" vertical="center"/>
    </xf>
    <xf numFmtId="41" fontId="67" fillId="0" borderId="0" xfId="0" applyNumberFormat="1" applyFont="1" applyFill="1" applyBorder="1" applyAlignment="1" applyProtection="1">
      <alignment horizontal="right" vertical="center" shrinkToFit="1"/>
    </xf>
    <xf numFmtId="0" fontId="45" fillId="0" borderId="8" xfId="0" applyNumberFormat="1" applyFont="1" applyFill="1" applyBorder="1" applyAlignment="1" applyProtection="1">
      <alignment horizontal="center" vertical="center"/>
    </xf>
    <xf numFmtId="0" fontId="45" fillId="0" borderId="7" xfId="0" applyNumberFormat="1" applyFont="1" applyFill="1" applyBorder="1" applyAlignment="1" applyProtection="1">
      <alignment horizontal="center" vertical="center"/>
    </xf>
    <xf numFmtId="41" fontId="10" fillId="0" borderId="9" xfId="0" applyNumberFormat="1" applyFont="1" applyFill="1" applyBorder="1" applyAlignment="1">
      <alignment vertical="center"/>
    </xf>
    <xf numFmtId="176" fontId="13" fillId="0" borderId="0" xfId="0" applyFont="1" applyFill="1" applyAlignment="1" applyProtection="1">
      <alignment horizontal="center"/>
    </xf>
    <xf numFmtId="176" fontId="12" fillId="0" borderId="6" xfId="0" applyFont="1" applyFill="1" applyBorder="1" applyAlignment="1" applyProtection="1">
      <alignment horizontal="center" vertical="center"/>
    </xf>
    <xf numFmtId="176" fontId="12" fillId="0" borderId="5" xfId="0" applyFont="1" applyFill="1" applyBorder="1" applyAlignment="1" applyProtection="1">
      <alignment horizontal="center" vertical="center"/>
    </xf>
    <xf numFmtId="176" fontId="12" fillId="0" borderId="3" xfId="0" applyFont="1" applyFill="1" applyBorder="1" applyAlignment="1" applyProtection="1">
      <alignment horizontal="center" vertical="center"/>
    </xf>
    <xf numFmtId="176" fontId="12" fillId="0" borderId="4" xfId="0" applyFont="1" applyFill="1" applyBorder="1" applyAlignment="1" applyProtection="1">
      <alignment horizontal="center" vertical="center"/>
    </xf>
    <xf numFmtId="176" fontId="11" fillId="0" borderId="7" xfId="0" applyFont="1" applyFill="1" applyBorder="1" applyAlignment="1" applyProtection="1">
      <alignment horizontal="center" vertical="center"/>
    </xf>
    <xf numFmtId="176" fontId="10" fillId="0" borderId="0" xfId="0" applyFont="1" applyFill="1" applyBorder="1" applyAlignment="1" applyProtection="1">
      <alignment horizontal="right" vertical="center"/>
    </xf>
    <xf numFmtId="176" fontId="12" fillId="0" borderId="0" xfId="0" applyFont="1" applyFill="1" applyBorder="1" applyAlignment="1" applyProtection="1">
      <alignment horizontal="center" vertical="center"/>
    </xf>
    <xf numFmtId="176" fontId="12" fillId="0" borderId="6" xfId="0" applyFont="1" applyFill="1" applyBorder="1" applyAlignment="1" applyProtection="1">
      <alignment horizontal="center" vertical="center"/>
    </xf>
    <xf numFmtId="176" fontId="10" fillId="0" borderId="0" xfId="0" applyFont="1" applyFill="1" applyBorder="1" applyAlignment="1" applyProtection="1">
      <alignment horizontal="left"/>
    </xf>
    <xf numFmtId="176" fontId="10" fillId="0" borderId="0" xfId="0" applyFont="1" applyFill="1" applyBorder="1" applyAlignment="1" applyProtection="1">
      <alignment horizontal="center" vertical="center"/>
    </xf>
    <xf numFmtId="176" fontId="12" fillId="0" borderId="5" xfId="0" applyFont="1" applyFill="1" applyBorder="1" applyAlignment="1" applyProtection="1">
      <alignment horizontal="center" vertical="center"/>
    </xf>
    <xf numFmtId="176" fontId="12" fillId="0" borderId="4" xfId="0" applyFont="1" applyFill="1" applyBorder="1" applyAlignment="1" applyProtection="1">
      <alignment horizontal="center" vertical="center"/>
    </xf>
    <xf numFmtId="176" fontId="12" fillId="0" borderId="22" xfId="0" applyFont="1" applyFill="1" applyBorder="1" applyAlignment="1" applyProtection="1">
      <alignment horizontal="center" vertical="center"/>
    </xf>
    <xf numFmtId="176" fontId="10" fillId="0" borderId="0" xfId="0" applyFont="1" applyFill="1" applyAlignment="1">
      <alignment horizontal="right"/>
    </xf>
    <xf numFmtId="176" fontId="10" fillId="0" borderId="0" xfId="0" applyFont="1" applyFill="1" applyAlignment="1" applyProtection="1">
      <alignment horizontal="left"/>
    </xf>
    <xf numFmtId="176" fontId="0" fillId="0" borderId="0" xfId="0" applyFont="1" applyFill="1" applyProtection="1">
      <alignment horizontal="right"/>
    </xf>
    <xf numFmtId="176" fontId="12" fillId="0" borderId="1" xfId="0" applyFont="1" applyFill="1" applyBorder="1" applyAlignment="1" applyProtection="1">
      <alignment horizontal="center" vertical="center"/>
    </xf>
    <xf numFmtId="0" fontId="70" fillId="0" borderId="3" xfId="0" applyNumberFormat="1" applyFont="1" applyFill="1" applyBorder="1" applyAlignment="1" applyProtection="1">
      <alignment horizontal="center" vertical="center"/>
      <protection locked="0"/>
    </xf>
    <xf numFmtId="0" fontId="54" fillId="0" borderId="3" xfId="0" applyNumberFormat="1" applyFont="1" applyFill="1" applyBorder="1" applyAlignment="1" applyProtection="1">
      <alignment horizontal="center" vertical="center"/>
      <protection locked="0"/>
    </xf>
    <xf numFmtId="0" fontId="54" fillId="0" borderId="2" xfId="0" applyNumberFormat="1" applyFont="1" applyFill="1" applyBorder="1" applyAlignment="1" applyProtection="1">
      <alignment horizontal="center" vertical="center"/>
      <protection locked="0"/>
    </xf>
    <xf numFmtId="0" fontId="70" fillId="0" borderId="18" xfId="0" applyNumberFormat="1" applyFont="1" applyFill="1" applyBorder="1" applyAlignment="1" applyProtection="1">
      <alignment horizontal="center" vertical="center"/>
      <protection locked="0"/>
    </xf>
    <xf numFmtId="0" fontId="71" fillId="0" borderId="0" xfId="0" applyNumberFormat="1" applyFont="1" applyFill="1" applyBorder="1" applyAlignment="1" applyProtection="1">
      <alignment horizontal="center" vertical="center"/>
      <protection locked="0"/>
    </xf>
    <xf numFmtId="198" fontId="72" fillId="0" borderId="0" xfId="0" applyNumberFormat="1" applyFont="1" applyBorder="1" applyAlignment="1">
      <alignment horizontal="right" vertical="center"/>
    </xf>
    <xf numFmtId="176" fontId="66" fillId="0" borderId="0" xfId="0" applyFont="1" applyFill="1" applyBorder="1" applyAlignment="1" applyProtection="1">
      <alignment horizontal="center" vertical="center"/>
    </xf>
    <xf numFmtId="176" fontId="66" fillId="0" borderId="0" xfId="0" applyFont="1" applyFill="1" applyAlignment="1" applyProtection="1">
      <alignment horizontal="center" vertical="center"/>
    </xf>
    <xf numFmtId="0" fontId="13" fillId="0" borderId="0" xfId="0" applyNumberFormat="1" applyFont="1" applyFill="1" applyAlignment="1" applyProtection="1">
      <alignment vertical="center"/>
    </xf>
    <xf numFmtId="176" fontId="74" fillId="0" borderId="0" xfId="0" applyFont="1" applyFill="1" applyAlignment="1" applyProtection="1">
      <alignment horizontal="right" vertical="center"/>
    </xf>
    <xf numFmtId="176" fontId="49" fillId="0" borderId="0" xfId="0" applyFont="1" applyFill="1" applyBorder="1" applyAlignment="1" applyProtection="1">
      <alignment horizontal="center" vertical="center"/>
    </xf>
    <xf numFmtId="176" fontId="74" fillId="0" borderId="0" xfId="0" applyFont="1" applyFill="1" applyBorder="1" applyAlignment="1">
      <alignment horizontal="right" vertical="center"/>
    </xf>
    <xf numFmtId="176" fontId="74" fillId="0" borderId="0" xfId="0" applyFont="1" applyFill="1" applyAlignment="1">
      <alignment horizontal="right" vertical="center"/>
    </xf>
    <xf numFmtId="176" fontId="74" fillId="0" borderId="0" xfId="0" applyFont="1" applyFill="1" applyAlignment="1">
      <alignment horizontal="centerContinuous"/>
    </xf>
    <xf numFmtId="176" fontId="74" fillId="0" borderId="0" xfId="0" applyFont="1" applyFill="1" applyBorder="1">
      <alignment horizontal="right"/>
    </xf>
    <xf numFmtId="176" fontId="74" fillId="0" borderId="0" xfId="0" applyFont="1" applyFill="1">
      <alignment horizontal="right"/>
    </xf>
    <xf numFmtId="176" fontId="74" fillId="0" borderId="0" xfId="0" applyFont="1" applyFill="1" applyProtection="1">
      <alignment horizontal="right"/>
    </xf>
    <xf numFmtId="176" fontId="74" fillId="0" borderId="0" xfId="0" applyFont="1" applyFill="1" applyBorder="1" applyAlignment="1" applyProtection="1">
      <alignment horizontal="right" vertical="center"/>
    </xf>
    <xf numFmtId="176" fontId="74" fillId="0" borderId="0" xfId="0" applyFont="1" applyFill="1" applyAlignment="1" applyProtection="1">
      <alignment horizontal="centerContinuous" vertical="center"/>
    </xf>
    <xf numFmtId="176" fontId="74" fillId="0" borderId="0" xfId="0" applyFont="1" applyFill="1" applyAlignment="1">
      <alignment horizontal="centerContinuous" vertical="center"/>
    </xf>
    <xf numFmtId="176" fontId="49" fillId="0" borderId="0" xfId="0" applyFont="1" applyFill="1" applyAlignment="1" applyProtection="1">
      <alignment vertical="center"/>
    </xf>
    <xf numFmtId="176" fontId="49" fillId="0" borderId="0" xfId="0" applyFont="1" applyFill="1" applyAlignment="1" applyProtection="1">
      <alignment horizontal="center" vertical="center"/>
    </xf>
    <xf numFmtId="176" fontId="49" fillId="0" borderId="0" xfId="0" applyFont="1" applyFill="1" applyAlignment="1" applyProtection="1">
      <alignment horizontal="right" vertical="center"/>
    </xf>
    <xf numFmtId="176" fontId="13" fillId="0" borderId="0" xfId="0" applyFont="1" applyFill="1" applyAlignment="1" applyProtection="1">
      <alignment horizontal="right" vertical="center"/>
    </xf>
    <xf numFmtId="0" fontId="45" fillId="0" borderId="9" xfId="0" quotePrefix="1" applyNumberFormat="1" applyFont="1" applyFill="1" applyBorder="1" applyAlignment="1" applyProtection="1">
      <alignment horizontal="center" vertical="center"/>
    </xf>
    <xf numFmtId="0" fontId="45" fillId="0" borderId="4" xfId="0" quotePrefix="1" applyNumberFormat="1" applyFont="1" applyFill="1" applyBorder="1" applyAlignment="1" applyProtection="1">
      <alignment horizontal="center" vertical="center" shrinkToFit="1"/>
    </xf>
    <xf numFmtId="176" fontId="13" fillId="0" borderId="0" xfId="0" applyFont="1" applyFill="1" applyBorder="1" applyAlignment="1" applyProtection="1">
      <alignment horizontal="right" vertical="center"/>
    </xf>
    <xf numFmtId="0" fontId="13" fillId="0" borderId="0" xfId="244" applyFont="1" applyFill="1" applyAlignment="1" applyProtection="1">
      <alignment vertical="center"/>
      <protection locked="0"/>
    </xf>
    <xf numFmtId="0" fontId="13" fillId="0" borderId="0" xfId="244" applyFont="1" applyFill="1" applyProtection="1">
      <protection locked="0"/>
    </xf>
    <xf numFmtId="176" fontId="49" fillId="0" borderId="0" xfId="0" applyFont="1" applyFill="1" applyAlignment="1" applyProtection="1">
      <alignment horizontal="center" vertical="center"/>
    </xf>
    <xf numFmtId="176" fontId="74" fillId="0" borderId="0" xfId="0" applyFont="1" applyFill="1" applyAlignment="1" applyProtection="1">
      <alignment horizontal="centerContinuous"/>
    </xf>
    <xf numFmtId="176" fontId="49" fillId="0" borderId="0" xfId="0" applyFont="1" applyFill="1" applyBorder="1" applyAlignment="1" applyProtection="1"/>
    <xf numFmtId="205" fontId="68" fillId="0" borderId="0" xfId="0" applyNumberFormat="1" applyFont="1" applyBorder="1" applyAlignment="1">
      <alignment vertical="center"/>
    </xf>
    <xf numFmtId="205" fontId="68" fillId="0" borderId="1" xfId="0" applyNumberFormat="1" applyFont="1" applyBorder="1" applyAlignment="1">
      <alignment vertical="center"/>
    </xf>
    <xf numFmtId="41" fontId="66" fillId="0" borderId="1" xfId="0" applyNumberFormat="1" applyFont="1" applyFill="1" applyBorder="1" applyAlignment="1" applyProtection="1">
      <alignment horizontal="right" vertical="center" shrinkToFit="1"/>
    </xf>
    <xf numFmtId="176" fontId="11" fillId="0" borderId="8" xfId="0" applyFont="1" applyFill="1" applyBorder="1" applyAlignment="1">
      <alignment horizontal="center" vertical="center"/>
    </xf>
    <xf numFmtId="176" fontId="11" fillId="0" borderId="7" xfId="0" applyFont="1" applyFill="1" applyBorder="1" applyAlignment="1">
      <alignment horizontal="center" vertical="center"/>
    </xf>
    <xf numFmtId="176" fontId="10" fillId="0" borderId="0" xfId="0" applyFont="1" applyFill="1" applyBorder="1" applyAlignment="1" applyProtection="1">
      <alignment horizontal="center" vertical="center"/>
    </xf>
    <xf numFmtId="176" fontId="12" fillId="0" borderId="9" xfId="0" applyFont="1" applyFill="1" applyBorder="1" applyAlignment="1">
      <alignment horizontal="centerContinuous" vertical="center"/>
    </xf>
    <xf numFmtId="176" fontId="11" fillId="0" borderId="7" xfId="0" applyFont="1" applyFill="1" applyBorder="1" applyAlignment="1" applyProtection="1">
      <alignment horizontal="center" vertical="center"/>
    </xf>
    <xf numFmtId="176" fontId="10" fillId="0" borderId="0" xfId="0" applyFont="1" applyFill="1" applyBorder="1" applyAlignment="1" applyProtection="1">
      <alignment horizontal="right" vertical="center"/>
    </xf>
    <xf numFmtId="176" fontId="45" fillId="0" borderId="0" xfId="0" applyFont="1" applyFill="1" applyBorder="1" applyAlignment="1" applyProtection="1">
      <alignment horizontal="right" vertical="center"/>
    </xf>
    <xf numFmtId="176" fontId="12" fillId="0" borderId="5" xfId="0" applyFont="1" applyFill="1" applyBorder="1" applyAlignment="1" applyProtection="1">
      <alignment horizontal="center" vertical="center"/>
    </xf>
    <xf numFmtId="176" fontId="12" fillId="0" borderId="3" xfId="0" applyFont="1" applyFill="1" applyBorder="1" applyAlignment="1" applyProtection="1">
      <alignment horizontal="center" vertical="center"/>
    </xf>
    <xf numFmtId="197" fontId="10" fillId="0" borderId="0" xfId="0" applyNumberFormat="1" applyFont="1" applyFill="1" applyBorder="1" applyAlignment="1" applyProtection="1">
      <alignment horizontal="center" vertical="center"/>
    </xf>
    <xf numFmtId="197" fontId="11" fillId="0" borderId="21" xfId="0" applyNumberFormat="1" applyFont="1" applyFill="1" applyBorder="1" applyAlignment="1" applyProtection="1">
      <alignment horizontal="center" vertical="center"/>
    </xf>
    <xf numFmtId="0" fontId="67" fillId="0" borderId="0" xfId="0" quotePrefix="1" applyNumberFormat="1" applyFont="1" applyFill="1" applyBorder="1" applyAlignment="1" applyProtection="1">
      <alignment horizontal="center" vertical="center" shrinkToFit="1"/>
    </xf>
    <xf numFmtId="41" fontId="66" fillId="0" borderId="9" xfId="0" applyNumberFormat="1" applyFont="1" applyFill="1" applyBorder="1" applyAlignment="1" applyProtection="1">
      <alignment horizontal="right" vertical="center" shrinkToFit="1"/>
    </xf>
    <xf numFmtId="0" fontId="66" fillId="0" borderId="0" xfId="0" quotePrefix="1" applyNumberFormat="1" applyFont="1" applyFill="1" applyBorder="1" applyAlignment="1" applyProtection="1">
      <alignment horizontal="center" vertical="center" shrinkToFit="1"/>
    </xf>
    <xf numFmtId="197" fontId="66" fillId="0" borderId="9" xfId="0" quotePrefix="1" applyNumberFormat="1" applyFont="1" applyFill="1" applyBorder="1" applyAlignment="1" applyProtection="1">
      <alignment horizontal="center" vertical="center"/>
    </xf>
    <xf numFmtId="0" fontId="58" fillId="0" borderId="0" xfId="280" applyFont="1" applyFill="1" applyBorder="1" applyAlignment="1" applyProtection="1">
      <alignment horizontal="center" vertical="center"/>
      <protection locked="0"/>
    </xf>
    <xf numFmtId="176" fontId="64" fillId="0" borderId="6" xfId="0" applyFont="1" applyFill="1" applyBorder="1" applyAlignment="1">
      <alignment vertical="center"/>
    </xf>
    <xf numFmtId="176" fontId="64" fillId="0" borderId="22" xfId="0" applyFont="1" applyFill="1" applyBorder="1" applyAlignment="1">
      <alignment vertical="center"/>
    </xf>
    <xf numFmtId="176" fontId="0" fillId="0" borderId="22" xfId="0" applyFont="1" applyFill="1" applyBorder="1" applyAlignment="1">
      <alignment vertical="center"/>
    </xf>
    <xf numFmtId="176" fontId="76" fillId="0" borderId="22" xfId="0" applyFont="1" applyFill="1" applyBorder="1" applyAlignment="1">
      <alignment vertical="center"/>
    </xf>
    <xf numFmtId="176" fontId="64" fillId="0" borderId="23" xfId="0" applyFont="1" applyFill="1" applyBorder="1" applyAlignment="1">
      <alignment horizontal="right" vertical="center"/>
    </xf>
    <xf numFmtId="0" fontId="56" fillId="0" borderId="1" xfId="278" applyNumberFormat="1" applyFont="1" applyFill="1" applyBorder="1" applyAlignment="1" applyProtection="1">
      <alignment horizontal="center" vertical="center"/>
      <protection locked="0"/>
    </xf>
    <xf numFmtId="176" fontId="64" fillId="0" borderId="0" xfId="0" applyFont="1" applyFill="1" applyBorder="1" applyAlignment="1">
      <alignment vertical="center"/>
    </xf>
    <xf numFmtId="176" fontId="0" fillId="0" borderId="0" xfId="0" applyFont="1" applyFill="1" applyBorder="1" applyAlignment="1">
      <alignment vertical="center"/>
    </xf>
    <xf numFmtId="176" fontId="76" fillId="0" borderId="0" xfId="0" applyFont="1" applyFill="1" applyBorder="1" applyAlignment="1">
      <alignment vertical="center"/>
    </xf>
    <xf numFmtId="176" fontId="64" fillId="0" borderId="0" xfId="0" applyFont="1" applyFill="1" applyBorder="1" applyAlignment="1">
      <alignment horizontal="right" vertical="center"/>
    </xf>
    <xf numFmtId="176" fontId="64" fillId="0" borderId="22" xfId="0" applyFont="1" applyFill="1" applyBorder="1" applyAlignment="1">
      <alignment vertical="center" wrapText="1"/>
    </xf>
    <xf numFmtId="176" fontId="0" fillId="0" borderId="0" xfId="0" applyAlignment="1"/>
    <xf numFmtId="176" fontId="12" fillId="0" borderId="4" xfId="0" applyFont="1" applyFill="1" applyBorder="1" applyAlignment="1" applyProtection="1">
      <alignment horizontal="center" vertical="center"/>
    </xf>
    <xf numFmtId="176" fontId="12" fillId="0" borderId="0" xfId="0" applyFont="1" applyFill="1" applyBorder="1" applyAlignment="1" applyProtection="1">
      <alignment horizontal="center" vertical="center"/>
    </xf>
    <xf numFmtId="176" fontId="12" fillId="0" borderId="9" xfId="0" applyFont="1" applyFill="1" applyBorder="1" applyAlignment="1" applyProtection="1">
      <alignment horizontal="center" vertical="center"/>
    </xf>
    <xf numFmtId="176" fontId="11" fillId="0" borderId="10" xfId="0" applyFont="1" applyFill="1" applyBorder="1" applyAlignment="1" applyProtection="1">
      <alignment horizontal="center" vertical="center"/>
    </xf>
    <xf numFmtId="176" fontId="11" fillId="0" borderId="11" xfId="0" applyFont="1" applyFill="1" applyBorder="1" applyAlignment="1" applyProtection="1">
      <alignment horizontal="center" vertical="center"/>
    </xf>
    <xf numFmtId="176" fontId="11" fillId="0" borderId="4" xfId="0" applyFont="1" applyFill="1" applyBorder="1" applyAlignment="1" applyProtection="1">
      <alignment horizontal="center" vertical="center"/>
    </xf>
    <xf numFmtId="176" fontId="11" fillId="0" borderId="7" xfId="0" applyFont="1" applyFill="1" applyBorder="1" applyAlignment="1" applyProtection="1">
      <alignment horizontal="center" vertical="center"/>
    </xf>
    <xf numFmtId="176" fontId="11" fillId="0" borderId="1" xfId="0" applyFont="1" applyFill="1" applyBorder="1" applyAlignment="1" applyProtection="1">
      <alignment horizontal="center" vertical="center"/>
    </xf>
    <xf numFmtId="176" fontId="10" fillId="0" borderId="0" xfId="0" applyFont="1" applyFill="1" applyBorder="1" applyAlignment="1" applyProtection="1">
      <alignment horizontal="right" vertical="center"/>
    </xf>
    <xf numFmtId="176" fontId="12" fillId="0" borderId="11" xfId="0" applyFont="1" applyFill="1" applyBorder="1" applyAlignment="1" applyProtection="1">
      <alignment horizontal="center" vertical="center"/>
    </xf>
    <xf numFmtId="176" fontId="12" fillId="0" borderId="12" xfId="0" applyFont="1" applyFill="1" applyBorder="1" applyAlignment="1" applyProtection="1">
      <alignment horizontal="center" vertical="center"/>
    </xf>
    <xf numFmtId="176" fontId="45" fillId="0" borderId="0" xfId="0" applyFont="1" applyFill="1" applyBorder="1" applyAlignment="1" applyProtection="1">
      <alignment horizontal="right" vertical="center"/>
    </xf>
    <xf numFmtId="176" fontId="12" fillId="0" borderId="5" xfId="0" applyFont="1" applyFill="1" applyBorder="1" applyAlignment="1" applyProtection="1">
      <alignment horizontal="center" vertical="center"/>
    </xf>
    <xf numFmtId="176" fontId="12" fillId="0" borderId="3" xfId="0" applyFont="1" applyFill="1" applyBorder="1" applyAlignment="1" applyProtection="1">
      <alignment horizontal="center" vertical="center"/>
    </xf>
    <xf numFmtId="176" fontId="12" fillId="0" borderId="10" xfId="0" applyFont="1" applyFill="1" applyBorder="1" applyAlignment="1" applyProtection="1">
      <alignment horizontal="center" vertical="center"/>
    </xf>
    <xf numFmtId="176" fontId="10" fillId="0" borderId="0" xfId="0" applyFont="1" applyFill="1" applyAlignment="1" applyProtection="1">
      <alignment horizontal="left"/>
    </xf>
    <xf numFmtId="211" fontId="68" fillId="0" borderId="0" xfId="0" applyNumberFormat="1" applyFont="1" applyBorder="1" applyAlignment="1">
      <alignment vertical="center"/>
    </xf>
    <xf numFmtId="0" fontId="10" fillId="0" borderId="3" xfId="0" applyNumberFormat="1" applyFont="1" applyFill="1" applyBorder="1" applyAlignment="1" applyProtection="1">
      <alignment horizontal="center" vertical="center"/>
    </xf>
    <xf numFmtId="0" fontId="45" fillId="0" borderId="3" xfId="0" applyNumberFormat="1" applyFont="1" applyFill="1" applyBorder="1" applyAlignment="1" applyProtection="1">
      <alignment horizontal="center" vertical="center"/>
    </xf>
    <xf numFmtId="196" fontId="10" fillId="0" borderId="2" xfId="0" applyNumberFormat="1" applyFont="1" applyFill="1" applyBorder="1" applyAlignment="1" applyProtection="1">
      <alignment horizontal="center" vertical="center" wrapText="1"/>
    </xf>
    <xf numFmtId="211" fontId="68" fillId="0" borderId="1" xfId="0" applyNumberFormat="1" applyFont="1" applyBorder="1" applyAlignment="1">
      <alignment vertical="center"/>
    </xf>
    <xf numFmtId="205" fontId="73" fillId="0" borderId="22" xfId="0" applyNumberFormat="1" applyFont="1" applyFill="1" applyBorder="1" applyAlignment="1">
      <alignment vertical="center"/>
    </xf>
    <xf numFmtId="205" fontId="73" fillId="0" borderId="22" xfId="0" applyNumberFormat="1" applyFont="1" applyBorder="1" applyAlignment="1">
      <alignment vertical="center"/>
    </xf>
    <xf numFmtId="208" fontId="73" fillId="0" borderId="22" xfId="0" applyNumberFormat="1" applyFont="1" applyBorder="1" applyAlignment="1">
      <alignment vertical="center"/>
    </xf>
    <xf numFmtId="176" fontId="10" fillId="0" borderId="4" xfId="0" applyFont="1" applyFill="1" applyBorder="1" applyAlignment="1" applyProtection="1">
      <alignment horizontal="center" vertical="center"/>
    </xf>
    <xf numFmtId="176" fontId="10" fillId="0" borderId="0" xfId="0" applyFont="1" applyFill="1" applyBorder="1" applyAlignment="1" applyProtection="1">
      <alignment horizontal="center" vertical="center"/>
    </xf>
    <xf numFmtId="176" fontId="10" fillId="0" borderId="7" xfId="0" applyFont="1" applyFill="1" applyBorder="1" applyAlignment="1" applyProtection="1">
      <alignment horizontal="center" vertical="center"/>
    </xf>
    <xf numFmtId="41" fontId="66" fillId="0" borderId="1" xfId="0" applyNumberFormat="1" applyFont="1" applyFill="1" applyBorder="1" applyAlignment="1" applyProtection="1">
      <alignment horizontal="center" vertical="center" shrinkToFit="1"/>
    </xf>
    <xf numFmtId="41" fontId="66" fillId="0" borderId="0" xfId="0" applyNumberFormat="1" applyFont="1" applyFill="1" applyBorder="1" applyAlignment="1" applyProtection="1">
      <alignment horizontal="center" vertical="center" shrinkToFit="1"/>
    </xf>
    <xf numFmtId="176" fontId="11" fillId="0" borderId="7" xfId="0" applyFont="1" applyFill="1" applyBorder="1" applyAlignment="1" applyProtection="1">
      <alignment horizontal="center" vertical="center"/>
    </xf>
    <xf numFmtId="41" fontId="67" fillId="0" borderId="0" xfId="0" applyNumberFormat="1" applyFont="1" applyFill="1" applyBorder="1" applyAlignment="1" applyProtection="1">
      <alignment horizontal="center" vertical="center" shrinkToFit="1"/>
    </xf>
    <xf numFmtId="176" fontId="45" fillId="0" borderId="0" xfId="0" applyFont="1" applyFill="1" applyBorder="1" applyAlignment="1" applyProtection="1">
      <alignment horizontal="right" vertical="center"/>
    </xf>
    <xf numFmtId="176" fontId="11" fillId="0" borderId="4" xfId="0" applyFont="1" applyFill="1" applyBorder="1" applyAlignment="1">
      <alignment horizontal="center" vertical="center"/>
    </xf>
    <xf numFmtId="176" fontId="11" fillId="0" borderId="7" xfId="0" applyFont="1" applyFill="1" applyBorder="1" applyAlignment="1">
      <alignment horizontal="center" vertical="center"/>
    </xf>
    <xf numFmtId="176" fontId="10" fillId="0" borderId="4" xfId="0" applyFont="1" applyFill="1" applyBorder="1" applyAlignment="1" applyProtection="1">
      <alignment horizontal="center" vertical="center"/>
    </xf>
    <xf numFmtId="176" fontId="10" fillId="0" borderId="0" xfId="0" applyFont="1" applyFill="1" applyBorder="1" applyAlignment="1" applyProtection="1">
      <alignment horizontal="center" vertical="center"/>
    </xf>
    <xf numFmtId="176" fontId="12" fillId="0" borderId="18" xfId="0" applyFont="1" applyFill="1" applyBorder="1" applyAlignment="1">
      <alignment horizontal="center" vertical="center"/>
    </xf>
    <xf numFmtId="176" fontId="12" fillId="0" borderId="2" xfId="0" applyFont="1" applyFill="1" applyBorder="1" applyAlignment="1">
      <alignment horizontal="center" vertical="center"/>
    </xf>
    <xf numFmtId="176" fontId="12" fillId="0" borderId="7" xfId="0" applyFont="1" applyFill="1" applyBorder="1" applyAlignment="1">
      <alignment horizontal="center" vertical="center"/>
    </xf>
    <xf numFmtId="176" fontId="45" fillId="0" borderId="0" xfId="0" applyFont="1" applyFill="1" applyBorder="1" applyAlignment="1" applyProtection="1">
      <alignment vertical="center"/>
    </xf>
    <xf numFmtId="176" fontId="0" fillId="0" borderId="4" xfId="0" applyFill="1" applyBorder="1" applyAlignment="1" applyProtection="1">
      <alignment horizontal="right" vertical="center"/>
    </xf>
    <xf numFmtId="176" fontId="0" fillId="0" borderId="4" xfId="0" applyFill="1" applyBorder="1" applyAlignment="1" applyProtection="1">
      <alignment horizontal="center" vertical="center"/>
    </xf>
    <xf numFmtId="176" fontId="10" fillId="0" borderId="4" xfId="0" applyFont="1" applyFill="1" applyBorder="1" applyAlignment="1" applyProtection="1">
      <alignment horizontal="center" vertical="center" wrapText="1"/>
    </xf>
    <xf numFmtId="176" fontId="10" fillId="0" borderId="7" xfId="0" applyFont="1" applyFill="1" applyBorder="1" applyAlignment="1" applyProtection="1">
      <alignment horizontal="center" vertical="center" wrapText="1"/>
    </xf>
    <xf numFmtId="176" fontId="48" fillId="0" borderId="5" xfId="0" applyFont="1" applyFill="1" applyBorder="1" applyAlignment="1">
      <alignment horizontal="center" vertical="center" wrapText="1"/>
    </xf>
    <xf numFmtId="176" fontId="48" fillId="0" borderId="3" xfId="0" applyFont="1" applyFill="1" applyBorder="1" applyAlignment="1">
      <alignment horizontal="center" vertical="center" wrapText="1"/>
    </xf>
    <xf numFmtId="176" fontId="48" fillId="0" borderId="2" xfId="0" applyFont="1" applyFill="1" applyBorder="1" applyAlignment="1">
      <alignment horizontal="center" vertical="center" wrapText="1"/>
    </xf>
    <xf numFmtId="176" fontId="48" fillId="0" borderId="22" xfId="0" applyFont="1" applyFill="1" applyBorder="1" applyAlignment="1">
      <alignment horizontal="center" vertical="center" wrapText="1"/>
    </xf>
    <xf numFmtId="0" fontId="48" fillId="0" borderId="23" xfId="0" applyNumberFormat="1" applyFont="1" applyFill="1" applyBorder="1" applyAlignment="1">
      <alignment horizontal="center" vertical="center" wrapText="1"/>
    </xf>
    <xf numFmtId="0" fontId="82" fillId="0" borderId="8" xfId="0" applyNumberFormat="1" applyFont="1" applyFill="1" applyBorder="1" applyAlignment="1">
      <alignment horizontal="center" vertical="center"/>
    </xf>
    <xf numFmtId="0" fontId="82" fillId="0" borderId="2" xfId="0" applyNumberFormat="1" applyFont="1" applyFill="1" applyBorder="1" applyAlignment="1">
      <alignment horizontal="center" vertical="center" wrapText="1"/>
    </xf>
    <xf numFmtId="176" fontId="82" fillId="0" borderId="0" xfId="0" applyFont="1" applyFill="1" applyBorder="1" applyAlignment="1">
      <alignment horizontal="center" vertical="center" wrapText="1"/>
    </xf>
    <xf numFmtId="176" fontId="10" fillId="0" borderId="0" xfId="0" applyNumberFormat="1" applyFont="1" applyFill="1" applyBorder="1" applyAlignment="1">
      <alignment horizontal="right" vertical="center"/>
    </xf>
    <xf numFmtId="176" fontId="11" fillId="0" borderId="10" xfId="0" applyFont="1" applyFill="1" applyBorder="1" applyAlignment="1" applyProtection="1">
      <alignment horizontal="center" vertical="center"/>
    </xf>
    <xf numFmtId="176" fontId="12" fillId="0" borderId="9" xfId="0" applyFont="1" applyFill="1" applyBorder="1" applyAlignment="1" applyProtection="1">
      <alignment horizontal="center" vertical="center"/>
    </xf>
    <xf numFmtId="176" fontId="11" fillId="0" borderId="9" xfId="0" applyFont="1" applyFill="1" applyBorder="1" applyAlignment="1" applyProtection="1">
      <alignment horizontal="center" vertical="center"/>
    </xf>
    <xf numFmtId="176" fontId="11" fillId="0" borderId="7" xfId="0" applyFont="1" applyFill="1" applyBorder="1" applyAlignment="1" applyProtection="1">
      <alignment horizontal="center" vertical="center"/>
    </xf>
    <xf numFmtId="176" fontId="11" fillId="0" borderId="8" xfId="0" applyFont="1" applyFill="1" applyBorder="1" applyAlignment="1" applyProtection="1">
      <alignment horizontal="center" vertical="center"/>
    </xf>
    <xf numFmtId="176" fontId="12" fillId="0" borderId="12" xfId="0" applyFont="1" applyFill="1" applyBorder="1" applyAlignment="1" applyProtection="1">
      <alignment horizontal="center" vertical="center"/>
    </xf>
    <xf numFmtId="176" fontId="10" fillId="0" borderId="0" xfId="0" applyFont="1" applyFill="1" applyBorder="1" applyAlignment="1" applyProtection="1">
      <alignment horizontal="right" vertical="center"/>
    </xf>
    <xf numFmtId="176" fontId="12" fillId="0" borderId="5" xfId="0" applyFont="1" applyFill="1" applyBorder="1" applyAlignment="1" applyProtection="1">
      <alignment horizontal="center" vertical="center"/>
    </xf>
    <xf numFmtId="176" fontId="12" fillId="0" borderId="3" xfId="0" applyFont="1" applyFill="1" applyBorder="1" applyAlignment="1" applyProtection="1">
      <alignment horizontal="center" vertical="center"/>
    </xf>
    <xf numFmtId="0" fontId="67" fillId="0" borderId="0" xfId="0" applyNumberFormat="1" applyFont="1" applyFill="1" applyBorder="1" applyAlignment="1" applyProtection="1">
      <alignment horizontal="center" vertical="center"/>
    </xf>
    <xf numFmtId="197" fontId="45" fillId="0" borderId="0" xfId="0" applyNumberFormat="1" applyFont="1" applyFill="1" applyBorder="1" applyAlignment="1" applyProtection="1">
      <alignment horizontal="center" vertical="center"/>
    </xf>
    <xf numFmtId="176" fontId="12" fillId="0" borderId="18" xfId="0" applyFont="1" applyFill="1" applyBorder="1" applyAlignment="1" applyProtection="1">
      <alignment horizontal="center" vertical="center" wrapText="1"/>
    </xf>
    <xf numFmtId="197" fontId="45" fillId="0" borderId="24" xfId="0" applyNumberFormat="1" applyFont="1" applyFill="1" applyBorder="1" applyAlignment="1" applyProtection="1">
      <alignment horizontal="center" vertical="center"/>
    </xf>
    <xf numFmtId="176" fontId="12" fillId="0" borderId="9" xfId="0" applyFont="1" applyFill="1" applyBorder="1" applyAlignment="1" applyProtection="1">
      <alignment horizontal="center" vertical="center"/>
    </xf>
    <xf numFmtId="176" fontId="11" fillId="0" borderId="4" xfId="0" applyFont="1" applyFill="1" applyBorder="1" applyAlignment="1" applyProtection="1">
      <alignment horizontal="center" vertical="center"/>
    </xf>
    <xf numFmtId="176" fontId="11" fillId="0" borderId="9" xfId="0" applyFont="1" applyFill="1" applyBorder="1" applyAlignment="1" applyProtection="1">
      <alignment horizontal="center" vertical="center"/>
    </xf>
    <xf numFmtId="176" fontId="11" fillId="0" borderId="7" xfId="0" applyFont="1" applyFill="1" applyBorder="1" applyAlignment="1" applyProtection="1">
      <alignment horizontal="center" vertical="center"/>
    </xf>
    <xf numFmtId="176" fontId="11" fillId="0" borderId="1" xfId="0" applyFont="1" applyFill="1" applyBorder="1" applyAlignment="1" applyProtection="1">
      <alignment horizontal="center" vertical="center"/>
    </xf>
    <xf numFmtId="176" fontId="11" fillId="0" borderId="8" xfId="0" applyFont="1" applyFill="1" applyBorder="1" applyAlignment="1" applyProtection="1">
      <alignment horizontal="center" vertical="center"/>
    </xf>
    <xf numFmtId="176" fontId="12" fillId="0" borderId="12" xfId="0" applyFont="1" applyFill="1" applyBorder="1" applyAlignment="1" applyProtection="1">
      <alignment horizontal="center" vertical="center"/>
    </xf>
    <xf numFmtId="176" fontId="10" fillId="0" borderId="0" xfId="0" applyFont="1" applyFill="1" applyBorder="1" applyAlignment="1" applyProtection="1">
      <alignment horizontal="center" vertical="center"/>
    </xf>
    <xf numFmtId="176" fontId="10" fillId="0" borderId="0" xfId="0" applyFont="1" applyFill="1" applyAlignment="1" applyProtection="1"/>
    <xf numFmtId="196" fontId="10" fillId="0" borderId="0" xfId="0" applyNumberFormat="1" applyFont="1" applyFill="1" applyAlignment="1" applyProtection="1"/>
    <xf numFmtId="184" fontId="73" fillId="0" borderId="0" xfId="241" applyFont="1" applyFill="1" applyBorder="1" applyAlignment="1">
      <alignment horizontal="right"/>
    </xf>
    <xf numFmtId="184" fontId="84" fillId="0" borderId="0" xfId="241" applyFont="1" applyFill="1" applyBorder="1" applyAlignment="1" applyProtection="1">
      <alignment horizontal="right" vertical="center" indent="1"/>
      <protection locked="0"/>
    </xf>
    <xf numFmtId="184" fontId="8" fillId="0" borderId="0" xfId="241" applyFont="1" applyFill="1" applyBorder="1" applyAlignment="1" applyProtection="1">
      <alignment horizontal="center" vertical="center"/>
      <protection locked="0"/>
    </xf>
    <xf numFmtId="184" fontId="8" fillId="0" borderId="1" xfId="241" applyFont="1" applyFill="1" applyBorder="1" applyAlignment="1" applyProtection="1">
      <alignment horizontal="center" vertical="center"/>
      <protection locked="0"/>
    </xf>
    <xf numFmtId="213" fontId="73" fillId="0" borderId="0" xfId="241" applyNumberFormat="1" applyFont="1" applyFill="1" applyBorder="1" applyAlignment="1">
      <alignment horizontal="right"/>
    </xf>
    <xf numFmtId="184" fontId="8" fillId="0" borderId="0" xfId="241" applyFont="1" applyFill="1" applyBorder="1" applyAlignment="1" applyProtection="1">
      <alignment horizontal="right" vertical="center"/>
    </xf>
    <xf numFmtId="184" fontId="8" fillId="0" borderId="0" xfId="241" applyFont="1" applyFill="1" applyBorder="1" applyAlignment="1" applyProtection="1">
      <alignment horizontal="right" vertical="center"/>
      <protection locked="0"/>
    </xf>
    <xf numFmtId="184" fontId="8" fillId="0" borderId="0" xfId="241" applyFont="1" applyBorder="1" applyAlignment="1">
      <alignment horizontal="right" vertical="center"/>
    </xf>
    <xf numFmtId="184" fontId="68" fillId="0" borderId="0" xfId="241" applyFont="1" applyFill="1" applyBorder="1" applyAlignment="1">
      <alignment horizontal="right"/>
    </xf>
    <xf numFmtId="184" fontId="84" fillId="0" borderId="0" xfId="241" applyFont="1" applyFill="1" applyAlignment="1">
      <alignment horizontal="right"/>
    </xf>
    <xf numFmtId="184" fontId="8" fillId="0" borderId="0" xfId="241" applyFont="1" applyFill="1" applyAlignment="1">
      <alignment horizontal="right"/>
    </xf>
    <xf numFmtId="184" fontId="68" fillId="0" borderId="1" xfId="241" applyFont="1" applyFill="1" applyBorder="1" applyAlignment="1">
      <alignment horizontal="right"/>
    </xf>
    <xf numFmtId="213" fontId="68" fillId="0" borderId="0" xfId="241" applyNumberFormat="1" applyFont="1" applyFill="1" applyBorder="1" applyAlignment="1">
      <alignment horizontal="right"/>
    </xf>
    <xf numFmtId="184" fontId="73" fillId="0" borderId="0" xfId="241" applyFont="1" applyBorder="1" applyAlignment="1">
      <alignment horizontal="right" vertical="center"/>
    </xf>
    <xf numFmtId="184" fontId="68" fillId="0" borderId="0" xfId="241" applyFont="1" applyBorder="1" applyAlignment="1">
      <alignment horizontal="right" vertical="center"/>
    </xf>
    <xf numFmtId="184" fontId="8" fillId="0" borderId="0" xfId="241" applyFont="1" applyFill="1" applyBorder="1" applyAlignment="1">
      <alignment horizontal="right" vertical="center" indent="1"/>
    </xf>
    <xf numFmtId="184" fontId="8" fillId="0" borderId="4" xfId="241" applyFont="1" applyFill="1" applyBorder="1" applyAlignment="1">
      <alignment horizontal="right" vertical="center" indent="1"/>
    </xf>
    <xf numFmtId="184" fontId="8" fillId="0" borderId="7" xfId="241" applyFont="1" applyFill="1" applyBorder="1" applyAlignment="1">
      <alignment horizontal="right" vertical="center" indent="1"/>
    </xf>
    <xf numFmtId="184" fontId="8" fillId="0" borderId="1" xfId="241" applyFont="1" applyFill="1" applyBorder="1" applyAlignment="1">
      <alignment horizontal="right" vertical="center" indent="1"/>
    </xf>
    <xf numFmtId="184" fontId="10" fillId="0" borderId="0" xfId="241" applyFont="1" applyFill="1" applyBorder="1" applyAlignment="1" applyProtection="1">
      <alignment horizontal="center" vertical="center"/>
    </xf>
    <xf numFmtId="184" fontId="10" fillId="0" borderId="9" xfId="241" applyFont="1" applyFill="1" applyBorder="1" applyAlignment="1" applyProtection="1">
      <alignment horizontal="center" vertical="center"/>
    </xf>
    <xf numFmtId="176" fontId="10" fillId="0" borderId="0" xfId="0" applyFont="1" applyFill="1" applyBorder="1" applyAlignment="1" applyProtection="1">
      <alignment vertical="center"/>
    </xf>
    <xf numFmtId="196" fontId="82" fillId="0" borderId="0" xfId="0" applyNumberFormat="1" applyFont="1" applyFill="1" applyBorder="1" applyAlignment="1">
      <alignment horizontal="center" vertical="center" wrapText="1"/>
    </xf>
    <xf numFmtId="176" fontId="12" fillId="4" borderId="11" xfId="0" applyFont="1" applyFill="1" applyBorder="1" applyAlignment="1" applyProtection="1">
      <alignment horizontal="center" vertical="center" wrapText="1"/>
    </xf>
    <xf numFmtId="176" fontId="12" fillId="4" borderId="0" xfId="0" applyFont="1" applyFill="1" applyBorder="1" applyAlignment="1" applyProtection="1">
      <alignment horizontal="center" vertical="center"/>
    </xf>
    <xf numFmtId="184" fontId="87" fillId="0" borderId="0" xfId="241" applyFont="1" applyFill="1" applyBorder="1" applyAlignment="1" applyProtection="1">
      <alignment horizontal="center" vertical="center"/>
      <protection locked="0"/>
    </xf>
    <xf numFmtId="213" fontId="87" fillId="0" borderId="0" xfId="241" applyNumberFormat="1" applyFont="1" applyFill="1" applyBorder="1" applyAlignment="1" applyProtection="1">
      <alignment horizontal="right" vertical="center"/>
      <protection locked="0"/>
    </xf>
    <xf numFmtId="184" fontId="88" fillId="0" borderId="0" xfId="241" applyFont="1" applyFill="1" applyBorder="1" applyAlignment="1">
      <alignment horizontal="right" vertical="center"/>
    </xf>
    <xf numFmtId="212" fontId="88" fillId="0" borderId="9" xfId="241" applyNumberFormat="1" applyFont="1" applyFill="1" applyBorder="1" applyAlignment="1">
      <alignment horizontal="right" vertical="center"/>
    </xf>
    <xf numFmtId="184" fontId="89" fillId="0" borderId="4" xfId="241" applyFont="1" applyFill="1" applyBorder="1" applyAlignment="1" applyProtection="1">
      <alignment horizontal="right" vertical="center" indent="1"/>
    </xf>
    <xf numFmtId="184" fontId="89" fillId="0" borderId="0" xfId="241" applyFont="1" applyFill="1" applyBorder="1" applyAlignment="1" applyProtection="1">
      <alignment horizontal="right" vertical="center" indent="1"/>
      <protection locked="0"/>
    </xf>
    <xf numFmtId="184" fontId="89" fillId="0" borderId="0" xfId="241" applyFont="1" applyFill="1" applyBorder="1" applyAlignment="1" applyProtection="1">
      <alignment horizontal="right" vertical="center" indent="1"/>
    </xf>
    <xf numFmtId="184" fontId="89" fillId="0" borderId="0" xfId="241" applyFont="1" applyFill="1" applyBorder="1" applyAlignment="1" applyProtection="1">
      <alignment horizontal="center" vertical="center"/>
      <protection locked="0"/>
    </xf>
    <xf numFmtId="184" fontId="89" fillId="0" borderId="0" xfId="241" applyFont="1" applyFill="1" applyBorder="1" applyAlignment="1" applyProtection="1">
      <alignment horizontal="right" vertical="center"/>
      <protection locked="0"/>
    </xf>
    <xf numFmtId="212" fontId="89" fillId="0" borderId="9" xfId="241" applyNumberFormat="1" applyFont="1" applyFill="1" applyBorder="1" applyAlignment="1" applyProtection="1">
      <alignment horizontal="right" vertical="center" indent="1"/>
      <protection locked="0"/>
    </xf>
    <xf numFmtId="184" fontId="88" fillId="0" borderId="0" xfId="241" applyFont="1" applyFill="1" applyBorder="1" applyAlignment="1">
      <alignment horizontal="center"/>
    </xf>
    <xf numFmtId="184" fontId="87" fillId="0" borderId="0" xfId="241" applyFont="1" applyFill="1" applyBorder="1" applyAlignment="1" applyProtection="1">
      <alignment horizontal="center" vertical="center"/>
    </xf>
    <xf numFmtId="184" fontId="88" fillId="0" borderId="7" xfId="241" applyFont="1" applyFill="1" applyBorder="1" applyAlignment="1">
      <alignment horizontal="right"/>
    </xf>
    <xf numFmtId="184" fontId="88" fillId="0" borderId="1" xfId="241" applyFont="1" applyFill="1" applyBorder="1" applyAlignment="1"/>
    <xf numFmtId="184" fontId="88" fillId="0" borderId="1" xfId="241" applyFont="1" applyFill="1" applyBorder="1" applyAlignment="1">
      <alignment horizontal="right"/>
    </xf>
    <xf numFmtId="213" fontId="86" fillId="0" borderId="1" xfId="241" applyNumberFormat="1" applyFont="1" applyFill="1" applyBorder="1" applyAlignment="1" applyProtection="1">
      <alignment horizontal="right" vertical="center"/>
      <protection locked="0"/>
    </xf>
    <xf numFmtId="184" fontId="86" fillId="0" borderId="1" xfId="241" applyFont="1" applyFill="1" applyBorder="1" applyAlignment="1" applyProtection="1">
      <alignment horizontal="center" vertical="center"/>
    </xf>
    <xf numFmtId="41" fontId="66" fillId="0" borderId="0" xfId="236" applyFont="1" applyFill="1" applyBorder="1" applyAlignment="1" applyProtection="1">
      <alignment vertical="center" shrinkToFit="1"/>
    </xf>
    <xf numFmtId="176" fontId="66" fillId="0" borderId="0" xfId="0" applyFont="1" applyFill="1" applyAlignment="1" applyProtection="1">
      <alignment vertical="center" shrinkToFit="1"/>
    </xf>
    <xf numFmtId="176" fontId="66" fillId="0" borderId="0" xfId="236" applyNumberFormat="1" applyFont="1" applyFill="1" applyBorder="1" applyAlignment="1" applyProtection="1">
      <alignment vertical="center" shrinkToFit="1"/>
    </xf>
    <xf numFmtId="198" fontId="66" fillId="0" borderId="0" xfId="236" applyNumberFormat="1" applyFont="1" applyFill="1" applyBorder="1" applyAlignment="1" applyProtection="1">
      <alignment vertical="center" shrinkToFit="1"/>
    </xf>
    <xf numFmtId="198" fontId="66" fillId="0" borderId="0" xfId="0" applyNumberFormat="1" applyFont="1" applyFill="1" applyBorder="1" applyAlignment="1" applyProtection="1">
      <alignment vertical="center" shrinkToFit="1"/>
    </xf>
    <xf numFmtId="200" fontId="66" fillId="0" borderId="0" xfId="236" applyNumberFormat="1" applyFont="1" applyFill="1" applyBorder="1" applyAlignment="1" applyProtection="1">
      <alignment vertical="center" shrinkToFit="1"/>
    </xf>
    <xf numFmtId="196" fontId="66" fillId="0" borderId="0" xfId="0" applyNumberFormat="1" applyFont="1" applyFill="1" applyBorder="1" applyAlignment="1" applyProtection="1">
      <alignment vertical="center" shrinkToFit="1"/>
    </xf>
    <xf numFmtId="203" fontId="66" fillId="0" borderId="0" xfId="0" applyNumberFormat="1" applyFont="1" applyFill="1" applyBorder="1" applyAlignment="1" applyProtection="1">
      <alignment vertical="center" shrinkToFit="1"/>
      <protection locked="0"/>
    </xf>
    <xf numFmtId="201" fontId="66" fillId="0" borderId="0" xfId="0" applyNumberFormat="1" applyFont="1" applyFill="1" applyBorder="1" applyAlignment="1" applyProtection="1">
      <alignment vertical="center" shrinkToFit="1"/>
    </xf>
    <xf numFmtId="202" fontId="66" fillId="0" borderId="0" xfId="236" applyNumberFormat="1" applyFont="1" applyFill="1" applyBorder="1" applyAlignment="1" applyProtection="1">
      <alignment vertical="center" shrinkToFit="1"/>
    </xf>
    <xf numFmtId="176" fontId="66" fillId="0" borderId="0" xfId="0" applyFont="1" applyFill="1" applyBorder="1" applyAlignment="1" applyProtection="1">
      <alignment vertical="center" shrinkToFit="1"/>
    </xf>
    <xf numFmtId="201" fontId="66" fillId="0" borderId="9" xfId="0" applyNumberFormat="1" applyFont="1" applyFill="1" applyBorder="1" applyAlignment="1" applyProtection="1">
      <alignment vertical="center" shrinkToFit="1"/>
    </xf>
    <xf numFmtId="176" fontId="66" fillId="0" borderId="0" xfId="0" applyFont="1" applyFill="1" applyBorder="1" applyAlignment="1" applyProtection="1">
      <alignment vertical="center" shrinkToFit="1"/>
      <protection locked="0"/>
    </xf>
    <xf numFmtId="196" fontId="66" fillId="0" borderId="0" xfId="0" applyNumberFormat="1" applyFont="1" applyFill="1" applyBorder="1" applyAlignment="1" applyProtection="1">
      <alignment vertical="center" shrinkToFit="1"/>
      <protection locked="0"/>
    </xf>
    <xf numFmtId="201" fontId="66" fillId="0" borderId="0" xfId="0" applyNumberFormat="1" applyFont="1" applyFill="1" applyBorder="1" applyAlignment="1" applyProtection="1">
      <alignment vertical="center" shrinkToFit="1"/>
      <protection locked="0"/>
    </xf>
    <xf numFmtId="176" fontId="67" fillId="0" borderId="1" xfId="0" applyFont="1" applyFill="1" applyBorder="1" applyAlignment="1" applyProtection="1">
      <alignment vertical="center" shrinkToFit="1"/>
      <protection locked="0"/>
    </xf>
    <xf numFmtId="41" fontId="67" fillId="0" borderId="1" xfId="0" applyNumberFormat="1" applyFont="1" applyFill="1" applyBorder="1" applyAlignment="1" applyProtection="1">
      <alignment vertical="center" shrinkToFit="1"/>
    </xf>
    <xf numFmtId="205" fontId="73" fillId="0" borderId="1" xfId="0" applyNumberFormat="1" applyFont="1" applyFill="1" applyBorder="1" applyAlignment="1">
      <alignment vertical="center"/>
    </xf>
    <xf numFmtId="41" fontId="67" fillId="0" borderId="1" xfId="0" applyNumberFormat="1" applyFont="1" applyFill="1" applyBorder="1" applyAlignment="1" applyProtection="1">
      <alignment vertical="center" shrinkToFit="1"/>
      <protection locked="0"/>
    </xf>
    <xf numFmtId="196" fontId="67" fillId="0" borderId="1" xfId="0" applyNumberFormat="1" applyFont="1" applyFill="1" applyBorder="1" applyAlignment="1" applyProtection="1">
      <alignment vertical="center" shrinkToFit="1"/>
    </xf>
    <xf numFmtId="41" fontId="66" fillId="0" borderId="4" xfId="236" applyFont="1" applyFill="1" applyBorder="1" applyAlignment="1" applyProtection="1">
      <alignment vertical="center" shrinkToFit="1"/>
    </xf>
    <xf numFmtId="176" fontId="11" fillId="0" borderId="7" xfId="0" applyFont="1" applyFill="1" applyBorder="1" applyAlignment="1" applyProtection="1">
      <alignment horizontal="center" vertical="center"/>
    </xf>
    <xf numFmtId="176" fontId="10" fillId="0" borderId="0" xfId="0" applyFont="1" applyFill="1" applyBorder="1" applyAlignment="1" applyProtection="1">
      <alignment horizontal="left"/>
    </xf>
    <xf numFmtId="176" fontId="12" fillId="0" borderId="5" xfId="0" applyFont="1" applyFill="1" applyBorder="1" applyAlignment="1" applyProtection="1">
      <alignment horizontal="center" vertical="center"/>
    </xf>
    <xf numFmtId="176" fontId="12" fillId="0" borderId="3" xfId="0" applyFont="1" applyFill="1" applyBorder="1" applyAlignment="1" applyProtection="1">
      <alignment horizontal="center" vertical="center"/>
    </xf>
    <xf numFmtId="41" fontId="66" fillId="0" borderId="0" xfId="0" applyNumberFormat="1" applyFont="1" applyFill="1" applyBorder="1" applyAlignment="1" applyProtection="1">
      <alignment vertical="center" shrinkToFit="1"/>
    </xf>
    <xf numFmtId="205" fontId="68" fillId="0" borderId="0" xfId="0" applyNumberFormat="1" applyFont="1" applyFill="1" applyBorder="1" applyAlignment="1">
      <alignment vertical="center"/>
    </xf>
    <xf numFmtId="41" fontId="66" fillId="0" borderId="0" xfId="0" applyNumberFormat="1" applyFont="1" applyFill="1" applyBorder="1" applyAlignment="1" applyProtection="1">
      <alignment vertical="center" shrinkToFit="1"/>
      <protection locked="0"/>
    </xf>
    <xf numFmtId="43" fontId="66" fillId="0" borderId="0" xfId="0" applyNumberFormat="1" applyFont="1" applyFill="1" applyBorder="1" applyAlignment="1" applyProtection="1">
      <alignment vertical="center" shrinkToFit="1"/>
      <protection locked="0"/>
    </xf>
    <xf numFmtId="176" fontId="11" fillId="0" borderId="4" xfId="0" applyFont="1" applyFill="1" applyBorder="1" applyAlignment="1" applyProtection="1">
      <alignment horizontal="center" vertical="center"/>
    </xf>
    <xf numFmtId="176" fontId="12" fillId="0" borderId="24" xfId="0" applyFont="1" applyFill="1" applyBorder="1" applyAlignment="1" applyProtection="1">
      <alignment horizontal="center" vertical="center"/>
    </xf>
    <xf numFmtId="176" fontId="11" fillId="0" borderId="4" xfId="0" applyFont="1" applyFill="1" applyBorder="1" applyAlignment="1">
      <alignment horizontal="center" vertical="center"/>
    </xf>
    <xf numFmtId="176" fontId="11" fillId="0" borderId="7" xfId="0" applyFont="1" applyFill="1" applyBorder="1" applyAlignment="1">
      <alignment horizontal="center" vertical="center"/>
    </xf>
    <xf numFmtId="176" fontId="11" fillId="0" borderId="7" xfId="0" applyFont="1" applyFill="1" applyBorder="1" applyAlignment="1" applyProtection="1">
      <alignment horizontal="center" vertical="center"/>
    </xf>
    <xf numFmtId="0" fontId="48" fillId="0" borderId="9" xfId="0" applyNumberFormat="1" applyFont="1" applyFill="1" applyBorder="1" applyAlignment="1">
      <alignment horizontal="center" vertical="center"/>
    </xf>
    <xf numFmtId="176" fontId="48" fillId="0" borderId="0" xfId="0" applyFont="1" applyFill="1" applyBorder="1" applyAlignment="1">
      <alignment horizontal="center" vertical="center" wrapText="1"/>
    </xf>
    <xf numFmtId="0" fontId="48" fillId="0" borderId="0" xfId="0" applyNumberFormat="1" applyFont="1" applyFill="1" applyBorder="1" applyAlignment="1">
      <alignment horizontal="center" vertical="center" wrapText="1"/>
    </xf>
    <xf numFmtId="0" fontId="53" fillId="0" borderId="0" xfId="280" applyNumberFormat="1" applyFont="1" applyFill="1" applyBorder="1" applyAlignment="1" applyProtection="1">
      <alignment horizontal="center" vertical="center"/>
      <protection locked="0"/>
    </xf>
    <xf numFmtId="198" fontId="57" fillId="0" borderId="4" xfId="278" applyNumberFormat="1" applyFont="1" applyFill="1" applyBorder="1" applyAlignment="1" applyProtection="1">
      <alignment horizontal="right" vertical="center"/>
      <protection locked="0"/>
    </xf>
    <xf numFmtId="198" fontId="57" fillId="0" borderId="0" xfId="278" applyNumberFormat="1" applyFont="1" applyFill="1" applyBorder="1" applyAlignment="1" applyProtection="1">
      <alignment horizontal="right" vertical="center"/>
      <protection locked="0"/>
    </xf>
    <xf numFmtId="198" fontId="57" fillId="0" borderId="9" xfId="248" applyNumberFormat="1" applyFont="1" applyFill="1" applyBorder="1" applyAlignment="1" applyProtection="1">
      <alignment horizontal="right" vertical="center"/>
      <protection locked="0"/>
    </xf>
    <xf numFmtId="0" fontId="56" fillId="0" borderId="0" xfId="278" applyNumberFormat="1" applyFont="1" applyFill="1" applyBorder="1" applyAlignment="1" applyProtection="1">
      <alignment horizontal="center" vertical="center"/>
      <protection locked="0"/>
    </xf>
    <xf numFmtId="0" fontId="48" fillId="0" borderId="9" xfId="0" applyNumberFormat="1" applyFont="1" applyFill="1" applyBorder="1" applyAlignment="1">
      <alignment horizontal="center" vertical="center" wrapText="1"/>
    </xf>
    <xf numFmtId="41" fontId="66" fillId="0" borderId="0" xfId="0" applyNumberFormat="1" applyFont="1" applyFill="1" applyBorder="1" applyAlignment="1" applyProtection="1">
      <alignment horizontal="right" vertical="center" shrinkToFit="1"/>
    </xf>
    <xf numFmtId="176" fontId="10" fillId="0" borderId="0" xfId="0" applyFont="1" applyFill="1" applyBorder="1" applyAlignment="1" applyProtection="1">
      <alignment horizontal="right" vertical="center"/>
    </xf>
    <xf numFmtId="176" fontId="10" fillId="0" borderId="4" xfId="0" applyFont="1" applyFill="1" applyBorder="1" applyAlignment="1" applyProtection="1">
      <alignment horizontal="center" vertical="center"/>
    </xf>
    <xf numFmtId="176" fontId="10" fillId="0" borderId="0" xfId="0" applyFont="1" applyFill="1" applyBorder="1" applyAlignment="1" applyProtection="1">
      <alignment horizontal="center" vertical="center"/>
    </xf>
    <xf numFmtId="41" fontId="67" fillId="0" borderId="1" xfId="0" applyNumberFormat="1" applyFont="1" applyFill="1" applyBorder="1" applyAlignment="1" applyProtection="1">
      <alignment horizontal="center" vertical="center" shrinkToFit="1"/>
    </xf>
    <xf numFmtId="184" fontId="67" fillId="0" borderId="45" xfId="241" applyFont="1" applyFill="1" applyBorder="1" applyAlignment="1" applyProtection="1">
      <alignment horizontal="center" vertical="center" shrinkToFit="1"/>
    </xf>
    <xf numFmtId="184" fontId="66" fillId="0" borderId="45" xfId="241" applyFont="1" applyFill="1" applyBorder="1" applyAlignment="1" applyProtection="1">
      <alignment horizontal="right" vertical="center" shrinkToFit="1"/>
      <protection locked="0"/>
    </xf>
    <xf numFmtId="184" fontId="66" fillId="0" borderId="45" xfId="241" applyFont="1" applyFill="1" applyBorder="1" applyAlignment="1" applyProtection="1">
      <alignment vertical="center" shrinkToFit="1"/>
      <protection locked="0"/>
    </xf>
    <xf numFmtId="184" fontId="66" fillId="0" borderId="44" xfId="241" applyFont="1" applyFill="1" applyBorder="1" applyAlignment="1" applyProtection="1">
      <alignment vertical="center" shrinkToFit="1"/>
      <protection locked="0"/>
    </xf>
    <xf numFmtId="184" fontId="66" fillId="0" borderId="30" xfId="241" applyFont="1" applyFill="1" applyBorder="1" applyAlignment="1" applyProtection="1">
      <alignment horizontal="right" vertical="center" shrinkToFit="1"/>
      <protection locked="0"/>
    </xf>
    <xf numFmtId="184" fontId="66" fillId="0" borderId="30" xfId="241" applyFont="1" applyFill="1" applyBorder="1" applyAlignment="1" applyProtection="1">
      <alignment vertical="center" shrinkToFit="1"/>
      <protection locked="0"/>
    </xf>
    <xf numFmtId="184" fontId="66" fillId="0" borderId="42" xfId="241" applyFont="1" applyFill="1" applyBorder="1" applyAlignment="1" applyProtection="1">
      <alignment vertical="center" shrinkToFit="1"/>
      <protection locked="0"/>
    </xf>
    <xf numFmtId="184" fontId="67" fillId="0" borderId="30" xfId="241" applyFont="1" applyFill="1" applyBorder="1" applyAlignment="1" applyProtection="1">
      <alignment horizontal="center" vertical="center" shrinkToFit="1"/>
    </xf>
    <xf numFmtId="184" fontId="67" fillId="0" borderId="30" xfId="241" applyFont="1" applyFill="1" applyBorder="1" applyAlignment="1" applyProtection="1">
      <alignment vertical="center" shrinkToFit="1"/>
    </xf>
    <xf numFmtId="184" fontId="67" fillId="0" borderId="42" xfId="241" applyFont="1" applyFill="1" applyBorder="1" applyAlignment="1" applyProtection="1">
      <alignment vertical="center" shrinkToFit="1"/>
    </xf>
    <xf numFmtId="184" fontId="66" fillId="0" borderId="30" xfId="241" applyFont="1" applyFill="1" applyBorder="1" applyAlignment="1" applyProtection="1">
      <alignment vertical="center" shrinkToFit="1"/>
    </xf>
    <xf numFmtId="184" fontId="66" fillId="0" borderId="42" xfId="241" applyFont="1" applyFill="1" applyBorder="1" applyAlignment="1" applyProtection="1">
      <alignment vertical="center" shrinkToFit="1"/>
    </xf>
    <xf numFmtId="184" fontId="66" fillId="0" borderId="30" xfId="241" applyFont="1" applyFill="1" applyBorder="1" applyAlignment="1" applyProtection="1">
      <alignment horizontal="center" vertical="center" shrinkToFit="1"/>
    </xf>
    <xf numFmtId="184" fontId="66" fillId="0" borderId="42" xfId="241" applyFont="1" applyFill="1" applyBorder="1" applyAlignment="1" applyProtection="1">
      <alignment horizontal="center" vertical="center" shrinkToFit="1"/>
    </xf>
    <xf numFmtId="184" fontId="66" fillId="0" borderId="40" xfId="241" applyFont="1" applyFill="1" applyBorder="1" applyAlignment="1" applyProtection="1">
      <alignment vertical="center" shrinkToFit="1"/>
    </xf>
    <xf numFmtId="184" fontId="66" fillId="0" borderId="40" xfId="241" applyFont="1" applyFill="1" applyBorder="1" applyAlignment="1" applyProtection="1">
      <alignment horizontal="center" vertical="center" shrinkToFit="1"/>
    </xf>
    <xf numFmtId="184" fontId="66" fillId="0" borderId="39" xfId="241" applyFont="1" applyFill="1" applyBorder="1" applyAlignment="1" applyProtection="1">
      <alignment horizontal="center" vertical="center" shrinkToFit="1"/>
    </xf>
    <xf numFmtId="41" fontId="66" fillId="0" borderId="7" xfId="0" applyNumberFormat="1" applyFont="1" applyFill="1" applyBorder="1" applyAlignment="1" applyProtection="1">
      <alignment horizontal="right" vertical="center" shrinkToFit="1"/>
    </xf>
    <xf numFmtId="215" fontId="66" fillId="0" borderId="45" xfId="0" applyNumberFormat="1" applyFont="1" applyFill="1" applyBorder="1" applyAlignment="1" applyProtection="1">
      <alignment horizontal="right" vertical="center" shrinkToFit="1"/>
    </xf>
    <xf numFmtId="41" fontId="66" fillId="0" borderId="45" xfId="249" applyFont="1" applyFill="1" applyBorder="1" applyAlignment="1" applyProtection="1">
      <alignment horizontal="right" vertical="center" shrinkToFit="1"/>
    </xf>
    <xf numFmtId="41" fontId="66" fillId="0" borderId="30" xfId="249" applyFont="1" applyFill="1" applyBorder="1" applyAlignment="1" applyProtection="1">
      <alignment horizontal="right" vertical="center" shrinkToFit="1"/>
    </xf>
    <xf numFmtId="41" fontId="66" fillId="0" borderId="40" xfId="249" applyFont="1" applyFill="1" applyBorder="1" applyAlignment="1" applyProtection="1">
      <alignment horizontal="right" vertical="center" shrinkToFit="1"/>
    </xf>
    <xf numFmtId="176" fontId="66" fillId="0" borderId="46" xfId="0" applyNumberFormat="1" applyFont="1" applyFill="1" applyBorder="1" applyAlignment="1" applyProtection="1">
      <alignment horizontal="right" vertical="center" shrinkToFit="1"/>
    </xf>
    <xf numFmtId="176" fontId="66" fillId="0" borderId="45" xfId="0" applyFont="1" applyFill="1" applyBorder="1" applyAlignment="1" applyProtection="1">
      <alignment horizontal="right" vertical="center" shrinkToFit="1"/>
    </xf>
    <xf numFmtId="176" fontId="66" fillId="0" borderId="45" xfId="0" applyNumberFormat="1" applyFont="1" applyFill="1" applyBorder="1" applyAlignment="1" applyProtection="1">
      <alignment horizontal="right" vertical="center" shrinkToFit="1"/>
    </xf>
    <xf numFmtId="176" fontId="66" fillId="0" borderId="43" xfId="0" applyNumberFormat="1" applyFont="1" applyFill="1" applyBorder="1" applyAlignment="1" applyProtection="1">
      <alignment horizontal="right" vertical="center" shrinkToFit="1"/>
    </xf>
    <xf numFmtId="176" fontId="66" fillId="0" borderId="30" xfId="0" applyFont="1" applyFill="1" applyBorder="1" applyAlignment="1" applyProtection="1">
      <alignment horizontal="right" vertical="center" shrinkToFit="1"/>
    </xf>
    <xf numFmtId="176" fontId="66" fillId="0" borderId="41" xfId="0" applyNumberFormat="1" applyFont="1" applyFill="1" applyBorder="1" applyAlignment="1" applyProtection="1">
      <alignment horizontal="right" vertical="center" shrinkToFit="1"/>
    </xf>
    <xf numFmtId="176" fontId="66" fillId="0" borderId="40" xfId="0" applyFont="1" applyFill="1" applyBorder="1" applyAlignment="1" applyProtection="1">
      <alignment horizontal="right" vertical="center" shrinkToFit="1"/>
    </xf>
    <xf numFmtId="176" fontId="66" fillId="0" borderId="40" xfId="0" applyNumberFormat="1" applyFont="1" applyFill="1" applyBorder="1" applyAlignment="1" applyProtection="1">
      <alignment horizontal="right" vertical="center" shrinkToFit="1"/>
    </xf>
    <xf numFmtId="196" fontId="66" fillId="0" borderId="40" xfId="0" applyNumberFormat="1" applyFont="1" applyFill="1" applyBorder="1" applyAlignment="1" applyProtection="1">
      <alignment horizontal="right" vertical="center" shrinkToFit="1"/>
    </xf>
    <xf numFmtId="198" fontId="66" fillId="0" borderId="46" xfId="0" applyNumberFormat="1" applyFont="1" applyFill="1" applyBorder="1" applyAlignment="1" applyProtection="1">
      <alignment horizontal="right" vertical="center" shrinkToFit="1"/>
    </xf>
    <xf numFmtId="215" fontId="93" fillId="5" borderId="45" xfId="0" applyNumberFormat="1" applyFont="1" applyFill="1" applyBorder="1" applyAlignment="1">
      <alignment horizontal="right" vertical="center"/>
    </xf>
    <xf numFmtId="0" fontId="93" fillId="5" borderId="45" xfId="0" applyNumberFormat="1" applyFont="1" applyFill="1" applyBorder="1" applyAlignment="1">
      <alignment horizontal="right" vertical="center"/>
    </xf>
    <xf numFmtId="205" fontId="68" fillId="0" borderId="45" xfId="0" applyNumberFormat="1" applyFont="1" applyBorder="1" applyAlignment="1">
      <alignment vertical="center"/>
    </xf>
    <xf numFmtId="206" fontId="66" fillId="0" borderId="45" xfId="0" applyNumberFormat="1" applyFont="1" applyFill="1" applyBorder="1" applyAlignment="1" applyProtection="1">
      <alignment horizontal="right" vertical="center" shrinkToFit="1"/>
    </xf>
    <xf numFmtId="198" fontId="66" fillId="0" borderId="45" xfId="0" applyNumberFormat="1" applyFont="1" applyFill="1" applyBorder="1" applyAlignment="1" applyProtection="1">
      <alignment horizontal="right" vertical="center" shrinkToFit="1"/>
    </xf>
    <xf numFmtId="196" fontId="66" fillId="0" borderId="45" xfId="0" applyNumberFormat="1" applyFont="1" applyFill="1" applyBorder="1" applyAlignment="1" applyProtection="1">
      <alignment horizontal="right" vertical="center" shrinkToFit="1"/>
    </xf>
    <xf numFmtId="198" fontId="66" fillId="0" borderId="44" xfId="0" applyNumberFormat="1" applyFont="1" applyFill="1" applyBorder="1" applyAlignment="1" applyProtection="1">
      <alignment horizontal="right" vertical="center" shrinkToFit="1"/>
    </xf>
    <xf numFmtId="215" fontId="93" fillId="5" borderId="30" xfId="0" applyNumberFormat="1" applyFont="1" applyFill="1" applyBorder="1" applyAlignment="1">
      <alignment horizontal="right" vertical="center"/>
    </xf>
    <xf numFmtId="0" fontId="93" fillId="5" borderId="30" xfId="0" applyNumberFormat="1" applyFont="1" applyFill="1" applyBorder="1" applyAlignment="1">
      <alignment horizontal="right" vertical="center"/>
    </xf>
    <xf numFmtId="176" fontId="66" fillId="0" borderId="30" xfId="0" applyNumberFormat="1" applyFont="1" applyFill="1" applyBorder="1" applyAlignment="1" applyProtection="1">
      <alignment horizontal="right" vertical="center" shrinkToFit="1"/>
    </xf>
    <xf numFmtId="198" fontId="66" fillId="0" borderId="43" xfId="0" applyNumberFormat="1" applyFont="1" applyFill="1" applyBorder="1" applyAlignment="1" applyProtection="1">
      <alignment horizontal="right" vertical="center" shrinkToFit="1"/>
    </xf>
    <xf numFmtId="215" fontId="66" fillId="0" borderId="30" xfId="0" applyNumberFormat="1" applyFont="1" applyFill="1" applyBorder="1" applyAlignment="1" applyProtection="1">
      <alignment horizontal="right" vertical="center" shrinkToFit="1"/>
    </xf>
    <xf numFmtId="205" fontId="68" fillId="0" borderId="30" xfId="0" applyNumberFormat="1" applyFont="1" applyBorder="1" applyAlignment="1">
      <alignment vertical="center"/>
    </xf>
    <xf numFmtId="206" fontId="66" fillId="0" borderId="30" xfId="0" applyNumberFormat="1" applyFont="1" applyFill="1" applyBorder="1" applyAlignment="1" applyProtection="1">
      <alignment horizontal="right" vertical="center" shrinkToFit="1"/>
    </xf>
    <xf numFmtId="198" fontId="66" fillId="0" borderId="30" xfId="0" applyNumberFormat="1" applyFont="1" applyFill="1" applyBorder="1" applyAlignment="1" applyProtection="1">
      <alignment horizontal="right" vertical="center" shrinkToFit="1"/>
    </xf>
    <xf numFmtId="196" fontId="66" fillId="0" borderId="30" xfId="0" applyNumberFormat="1" applyFont="1" applyFill="1" applyBorder="1" applyAlignment="1" applyProtection="1">
      <alignment horizontal="right" vertical="center" shrinkToFit="1"/>
    </xf>
    <xf numFmtId="198" fontId="66" fillId="0" borderId="42" xfId="0" applyNumberFormat="1" applyFont="1" applyFill="1" applyBorder="1" applyAlignment="1" applyProtection="1">
      <alignment horizontal="right" vertical="center" shrinkToFit="1"/>
    </xf>
    <xf numFmtId="198" fontId="66" fillId="0" borderId="41" xfId="0" applyNumberFormat="1" applyFont="1" applyFill="1" applyBorder="1" applyAlignment="1" applyProtection="1">
      <alignment horizontal="right" vertical="center" shrinkToFit="1"/>
    </xf>
    <xf numFmtId="215" fontId="66" fillId="0" borderId="40" xfId="0" applyNumberFormat="1" applyFont="1" applyFill="1" applyBorder="1" applyAlignment="1" applyProtection="1">
      <alignment horizontal="right" vertical="center" shrinkToFit="1"/>
    </xf>
    <xf numFmtId="198" fontId="66" fillId="0" borderId="40" xfId="0" applyNumberFormat="1" applyFont="1" applyFill="1" applyBorder="1" applyAlignment="1" applyProtection="1">
      <alignment horizontal="right" vertical="center" shrinkToFit="1"/>
    </xf>
    <xf numFmtId="206" fontId="66" fillId="0" borderId="40" xfId="0" applyNumberFormat="1" applyFont="1" applyFill="1" applyBorder="1" applyAlignment="1" applyProtection="1">
      <alignment horizontal="right" vertical="center" shrinkToFit="1"/>
    </xf>
    <xf numFmtId="198" fontId="66" fillId="0" borderId="39" xfId="0" applyNumberFormat="1" applyFont="1" applyFill="1" applyBorder="1" applyAlignment="1" applyProtection="1">
      <alignment horizontal="right" vertical="center" shrinkToFit="1"/>
    </xf>
    <xf numFmtId="198" fontId="66" fillId="0" borderId="8" xfId="0" applyNumberFormat="1" applyFont="1" applyFill="1" applyBorder="1" applyAlignment="1" applyProtection="1">
      <alignment horizontal="right" vertical="center" shrinkToFit="1"/>
    </xf>
    <xf numFmtId="198" fontId="66" fillId="0" borderId="9" xfId="0" applyNumberFormat="1" applyFont="1" applyFill="1" applyBorder="1" applyAlignment="1" applyProtection="1">
      <alignment horizontal="right" vertical="center" shrinkToFit="1"/>
    </xf>
    <xf numFmtId="41" fontId="67" fillId="0" borderId="22" xfId="0" applyNumberFormat="1" applyFont="1" applyFill="1" applyBorder="1" applyAlignment="1" applyProtection="1">
      <alignment horizontal="right" vertical="center" shrinkToFit="1"/>
    </xf>
    <xf numFmtId="198" fontId="67" fillId="0" borderId="22" xfId="0" applyNumberFormat="1" applyFont="1" applyFill="1" applyBorder="1" applyAlignment="1" applyProtection="1">
      <alignment horizontal="right" vertical="center" shrinkToFit="1"/>
    </xf>
    <xf numFmtId="184" fontId="10" fillId="0" borderId="45" xfId="241" applyFont="1" applyFill="1" applyBorder="1" applyAlignment="1" applyProtection="1">
      <alignment horizontal="right" vertical="center"/>
    </xf>
    <xf numFmtId="184" fontId="10" fillId="0" borderId="45" xfId="241" applyFont="1" applyBorder="1" applyAlignment="1">
      <alignment horizontal="right" vertical="center"/>
    </xf>
    <xf numFmtId="0" fontId="92" fillId="5" borderId="45" xfId="0" applyNumberFormat="1" applyFont="1" applyFill="1" applyBorder="1" applyAlignment="1">
      <alignment horizontal="right" vertical="center"/>
    </xf>
    <xf numFmtId="184" fontId="83" fillId="0" borderId="45" xfId="241" applyFont="1" applyFill="1" applyBorder="1" applyAlignment="1">
      <alignment horizontal="right" vertical="center"/>
    </xf>
    <xf numFmtId="0" fontId="92" fillId="5" borderId="42" xfId="0" applyNumberFormat="1" applyFont="1" applyFill="1" applyBorder="1" applyAlignment="1">
      <alignment horizontal="right" vertical="center"/>
    </xf>
    <xf numFmtId="184" fontId="45" fillId="0" borderId="30" xfId="241" applyFont="1" applyFill="1" applyBorder="1" applyAlignment="1" applyProtection="1">
      <alignment horizontal="right" vertical="center"/>
    </xf>
    <xf numFmtId="184" fontId="66" fillId="0" borderId="30" xfId="241" applyFont="1" applyFill="1" applyBorder="1" applyAlignment="1" applyProtection="1">
      <alignment horizontal="right" vertical="center"/>
    </xf>
    <xf numFmtId="41" fontId="10" fillId="0" borderId="42" xfId="0" applyNumberFormat="1" applyFont="1" applyFill="1" applyBorder="1" applyAlignment="1" applyProtection="1">
      <alignment horizontal="right" vertical="center"/>
    </xf>
    <xf numFmtId="41" fontId="66" fillId="0" borderId="43" xfId="0" applyNumberFormat="1" applyFont="1" applyFill="1" applyBorder="1" applyAlignment="1" applyProtection="1">
      <alignment horizontal="right" vertical="center" shrinkToFit="1"/>
    </xf>
    <xf numFmtId="41" fontId="66" fillId="0" borderId="30" xfId="236" applyNumberFormat="1" applyFont="1" applyFill="1" applyBorder="1" applyAlignment="1" applyProtection="1">
      <alignment horizontal="right" vertical="center" shrinkToFit="1"/>
    </xf>
    <xf numFmtId="0" fontId="71" fillId="0" borderId="30" xfId="0" applyNumberFormat="1" applyFont="1" applyFill="1" applyBorder="1" applyAlignment="1" applyProtection="1">
      <alignment horizontal="right" vertical="center"/>
      <protection locked="0"/>
    </xf>
    <xf numFmtId="201" fontId="66" fillId="0" borderId="30" xfId="0" applyNumberFormat="1" applyFont="1" applyFill="1" applyBorder="1" applyAlignment="1" applyProtection="1">
      <alignment horizontal="right" vertical="center" shrinkToFit="1"/>
    </xf>
    <xf numFmtId="41" fontId="66" fillId="0" borderId="41" xfId="0" applyNumberFormat="1" applyFont="1" applyFill="1" applyBorder="1" applyAlignment="1" applyProtection="1">
      <alignment horizontal="right" vertical="center" shrinkToFit="1"/>
    </xf>
    <xf numFmtId="43" fontId="66" fillId="0" borderId="40" xfId="0" applyNumberFormat="1" applyFont="1" applyFill="1" applyBorder="1" applyAlignment="1" applyProtection="1">
      <alignment horizontal="right" vertical="center" shrinkToFit="1"/>
    </xf>
    <xf numFmtId="41" fontId="66" fillId="0" borderId="40" xfId="236" applyNumberFormat="1" applyFont="1" applyFill="1" applyBorder="1" applyAlignment="1" applyProtection="1">
      <alignment horizontal="right" vertical="center" shrinkToFit="1"/>
    </xf>
    <xf numFmtId="41" fontId="66" fillId="0" borderId="39" xfId="0" applyNumberFormat="1" applyFont="1" applyFill="1" applyBorder="1" applyAlignment="1" applyProtection="1">
      <alignment horizontal="right" vertical="center" shrinkToFit="1"/>
    </xf>
    <xf numFmtId="184" fontId="45" fillId="0" borderId="43" xfId="241" applyFont="1" applyFill="1" applyBorder="1" applyAlignment="1" applyProtection="1">
      <alignment horizontal="right" vertical="center"/>
    </xf>
    <xf numFmtId="184" fontId="45" fillId="0" borderId="45" xfId="241" applyFont="1" applyFill="1" applyBorder="1" applyAlignment="1" applyProtection="1">
      <alignment horizontal="right" vertical="center"/>
    </xf>
    <xf numFmtId="184" fontId="10" fillId="0" borderId="30" xfId="241" applyFont="1" applyBorder="1" applyAlignment="1">
      <alignment horizontal="right" vertical="center"/>
    </xf>
    <xf numFmtId="0" fontId="92" fillId="5" borderId="30" xfId="0" applyNumberFormat="1" applyFont="1" applyFill="1" applyBorder="1" applyAlignment="1">
      <alignment horizontal="right" vertical="center"/>
    </xf>
    <xf numFmtId="184" fontId="83" fillId="0" borderId="30" xfId="241" applyFont="1" applyFill="1" applyBorder="1" applyAlignment="1">
      <alignment horizontal="right" vertical="center"/>
    </xf>
    <xf numFmtId="41" fontId="67" fillId="0" borderId="30" xfId="0" applyNumberFormat="1" applyFont="1" applyFill="1" applyBorder="1" applyAlignment="1" applyProtection="1">
      <alignment horizontal="right" vertical="center" shrinkToFit="1"/>
    </xf>
    <xf numFmtId="0" fontId="91" fillId="5" borderId="30" xfId="0" applyNumberFormat="1" applyFont="1" applyFill="1" applyBorder="1" applyAlignment="1">
      <alignment horizontal="right" vertical="center"/>
    </xf>
    <xf numFmtId="184" fontId="8" fillId="0" borderId="0" xfId="241" applyFont="1" applyFill="1" applyBorder="1" applyAlignment="1">
      <alignment horizontal="right"/>
    </xf>
    <xf numFmtId="176" fontId="91" fillId="5" borderId="30" xfId="0" applyNumberFormat="1" applyFont="1" applyFill="1" applyBorder="1" applyAlignment="1">
      <alignment horizontal="right" vertical="center"/>
    </xf>
    <xf numFmtId="184" fontId="83" fillId="0" borderId="30" xfId="241" applyFont="1" applyFill="1" applyBorder="1" applyAlignment="1" applyProtection="1">
      <alignment horizontal="right" vertical="center"/>
    </xf>
    <xf numFmtId="184" fontId="10" fillId="0" borderId="30" xfId="241" applyFont="1" applyFill="1" applyBorder="1" applyAlignment="1" applyProtection="1">
      <alignment horizontal="right" vertical="center"/>
    </xf>
    <xf numFmtId="184" fontId="10" fillId="0" borderId="42" xfId="241" applyFont="1" applyFill="1" applyBorder="1" applyAlignment="1" applyProtection="1">
      <alignment horizontal="right" vertical="center"/>
    </xf>
    <xf numFmtId="41" fontId="10" fillId="0" borderId="30" xfId="0" applyNumberFormat="1" applyFont="1" applyFill="1" applyBorder="1" applyAlignment="1" applyProtection="1">
      <alignment horizontal="right" vertical="center"/>
    </xf>
    <xf numFmtId="0" fontId="71" fillId="0" borderId="40" xfId="0" applyNumberFormat="1" applyFont="1" applyFill="1" applyBorder="1" applyAlignment="1" applyProtection="1">
      <alignment horizontal="right" vertical="center"/>
      <protection locked="0"/>
    </xf>
    <xf numFmtId="41" fontId="67" fillId="0" borderId="30" xfId="236" applyNumberFormat="1" applyFont="1" applyFill="1" applyBorder="1" applyAlignment="1" applyProtection="1">
      <alignment horizontal="right" vertical="center" shrinkToFit="1"/>
    </xf>
    <xf numFmtId="43" fontId="66" fillId="0" borderId="1" xfId="0" applyNumberFormat="1" applyFont="1" applyFill="1" applyBorder="1" applyAlignment="1" applyProtection="1">
      <alignment vertical="center" shrinkToFit="1"/>
      <protection locked="0"/>
    </xf>
    <xf numFmtId="41" fontId="90" fillId="0" borderId="1" xfId="0" applyNumberFormat="1" applyFont="1" applyFill="1" applyBorder="1" applyAlignment="1" applyProtection="1">
      <alignment vertical="center" shrinkToFit="1"/>
      <protection locked="0"/>
    </xf>
    <xf numFmtId="41" fontId="90" fillId="0" borderId="1" xfId="0" applyNumberFormat="1" applyFont="1" applyFill="1" applyBorder="1" applyAlignment="1" applyProtection="1">
      <alignment vertical="center" shrinkToFit="1"/>
    </xf>
    <xf numFmtId="196" fontId="66" fillId="0" borderId="1" xfId="0" applyNumberFormat="1" applyFont="1" applyFill="1" applyBorder="1" applyAlignment="1" applyProtection="1">
      <alignment vertical="center" shrinkToFit="1"/>
      <protection locked="0"/>
    </xf>
    <xf numFmtId="203" fontId="66" fillId="0" borderId="1" xfId="0" applyNumberFormat="1" applyFont="1" applyFill="1" applyBorder="1" applyAlignment="1" applyProtection="1">
      <alignment vertical="center" shrinkToFit="1"/>
      <protection locked="0"/>
    </xf>
    <xf numFmtId="41" fontId="66" fillId="0" borderId="42" xfId="0" applyNumberFormat="1" applyFont="1" applyFill="1" applyBorder="1" applyAlignment="1" applyProtection="1">
      <alignment horizontal="right" vertical="center"/>
    </xf>
    <xf numFmtId="184" fontId="66" fillId="0" borderId="43" xfId="241" applyFont="1" applyFill="1" applyBorder="1" applyAlignment="1" applyProtection="1">
      <alignment horizontal="right" vertical="center"/>
    </xf>
    <xf numFmtId="176" fontId="0" fillId="0" borderId="0" xfId="0" applyFill="1">
      <alignment horizontal="right"/>
    </xf>
    <xf numFmtId="184" fontId="8" fillId="0" borderId="0" xfId="241" applyFont="1" applyFill="1" applyBorder="1" applyAlignment="1" applyProtection="1">
      <alignment vertical="center"/>
      <protection locked="0"/>
    </xf>
    <xf numFmtId="184" fontId="73" fillId="0" borderId="0" xfId="241" applyFont="1" applyBorder="1" applyAlignment="1">
      <alignment vertical="center"/>
    </xf>
    <xf numFmtId="184" fontId="8" fillId="0" borderId="0" xfId="241" applyFont="1" applyFill="1" applyBorder="1" applyAlignment="1" applyProtection="1">
      <alignment horizontal="right" vertical="center"/>
      <protection locked="0"/>
    </xf>
    <xf numFmtId="184" fontId="8" fillId="0" borderId="0" xfId="241" applyFont="1" applyFill="1" applyBorder="1" applyAlignment="1">
      <alignment vertical="center"/>
    </xf>
    <xf numFmtId="213" fontId="84" fillId="0" borderId="0" xfId="241" applyNumberFormat="1" applyFont="1" applyFill="1" applyBorder="1" applyAlignment="1" applyProtection="1">
      <alignment vertical="center"/>
      <protection locked="0"/>
    </xf>
    <xf numFmtId="212" fontId="73" fillId="0" borderId="0" xfId="241" applyNumberFormat="1" applyFont="1" applyBorder="1" applyAlignment="1">
      <alignment horizontal="right" vertical="center"/>
    </xf>
    <xf numFmtId="212" fontId="8" fillId="0" borderId="9" xfId="241" applyNumberFormat="1" applyFont="1" applyFill="1" applyBorder="1" applyAlignment="1">
      <alignment vertical="center"/>
    </xf>
    <xf numFmtId="41" fontId="66" fillId="0" borderId="30" xfId="0" applyNumberFormat="1" applyFont="1" applyFill="1" applyBorder="1" applyAlignment="1" applyProtection="1">
      <alignment horizontal="right" vertical="center" shrinkToFit="1"/>
    </xf>
    <xf numFmtId="184" fontId="73" fillId="0" borderId="0" xfId="241" applyFont="1" applyFill="1" applyBorder="1" applyAlignment="1">
      <alignment vertical="center"/>
    </xf>
    <xf numFmtId="184" fontId="8" fillId="0" borderId="0" xfId="241" applyFont="1" applyFill="1" applyBorder="1" applyAlignment="1" applyProtection="1">
      <alignment horizontal="center" vertical="center"/>
      <protection locked="0"/>
    </xf>
    <xf numFmtId="184" fontId="68" fillId="0" borderId="0" xfId="241" applyFont="1" applyFill="1" applyBorder="1" applyAlignment="1">
      <alignment vertical="center"/>
    </xf>
    <xf numFmtId="184" fontId="8" fillId="0" borderId="1" xfId="241" applyFont="1" applyFill="1" applyBorder="1" applyAlignment="1" applyProtection="1">
      <alignment horizontal="center" vertical="center"/>
      <protection locked="0"/>
    </xf>
    <xf numFmtId="184" fontId="68" fillId="0" borderId="1" xfId="241" applyFont="1" applyFill="1" applyBorder="1" applyAlignment="1">
      <alignment vertical="center"/>
    </xf>
    <xf numFmtId="184" fontId="8" fillId="0" borderId="0" xfId="241" applyFont="1" applyFill="1" applyBorder="1" applyAlignment="1" applyProtection="1">
      <alignment horizontal="right" vertical="center"/>
      <protection locked="0"/>
    </xf>
    <xf numFmtId="184" fontId="68" fillId="0" borderId="0" xfId="241" applyFont="1" applyFill="1" applyBorder="1" applyAlignment="1">
      <alignment horizontal="right" vertical="center"/>
    </xf>
    <xf numFmtId="184" fontId="8" fillId="0" borderId="1" xfId="241" applyFont="1" applyFill="1" applyBorder="1" applyAlignment="1" applyProtection="1">
      <alignment horizontal="right" vertical="center"/>
      <protection locked="0"/>
    </xf>
    <xf numFmtId="213" fontId="68" fillId="0" borderId="0" xfId="241" applyNumberFormat="1" applyFont="1" applyFill="1" applyBorder="1" applyAlignment="1">
      <alignment horizontal="right"/>
    </xf>
    <xf numFmtId="213" fontId="68" fillId="0" borderId="1" xfId="241" applyNumberFormat="1" applyFont="1" applyFill="1" applyBorder="1" applyAlignment="1">
      <alignment horizontal="right"/>
    </xf>
    <xf numFmtId="184" fontId="68" fillId="0" borderId="1" xfId="241" applyFont="1" applyFill="1" applyBorder="1" applyAlignment="1">
      <alignment horizontal="right" vertical="center"/>
    </xf>
    <xf numFmtId="212" fontId="8" fillId="0" borderId="9" xfId="241" applyNumberFormat="1" applyFont="1" applyFill="1" applyBorder="1" applyAlignment="1" applyProtection="1">
      <alignment horizontal="center" vertical="center"/>
      <protection locked="0"/>
    </xf>
    <xf numFmtId="212" fontId="8" fillId="0" borderId="8" xfId="241" applyNumberFormat="1" applyFont="1" applyFill="1" applyBorder="1" applyAlignment="1" applyProtection="1">
      <alignment horizontal="center" vertical="center"/>
      <protection locked="0"/>
    </xf>
    <xf numFmtId="184" fontId="73" fillId="0" borderId="0" xfId="241" applyFont="1" applyFill="1" applyBorder="1" applyAlignment="1"/>
    <xf numFmtId="184" fontId="73" fillId="0" borderId="0" xfId="241" applyFont="1" applyFill="1" applyBorder="1" applyAlignment="1">
      <alignment horizontal="right"/>
    </xf>
    <xf numFmtId="184" fontId="8" fillId="0" borderId="0" xfId="241" applyFont="1" applyFill="1" applyBorder="1" applyAlignment="1" applyProtection="1">
      <alignment horizontal="right" vertical="center" indent="1"/>
    </xf>
    <xf numFmtId="184" fontId="8" fillId="0" borderId="0" xfId="241" applyFont="1" applyFill="1" applyBorder="1" applyAlignment="1" applyProtection="1">
      <alignment horizontal="center" vertical="center"/>
      <protection locked="0"/>
    </xf>
    <xf numFmtId="184" fontId="8" fillId="0" borderId="0" xfId="241" applyFont="1" applyFill="1" applyBorder="1" applyAlignment="1" applyProtection="1">
      <alignment vertical="center"/>
      <protection locked="0"/>
    </xf>
    <xf numFmtId="184" fontId="8" fillId="0" borderId="0" xfId="241" applyFont="1" applyFill="1" applyBorder="1" applyAlignment="1" applyProtection="1">
      <alignment horizontal="right" vertical="center" indent="1"/>
      <protection locked="0"/>
    </xf>
    <xf numFmtId="213" fontId="8" fillId="0" borderId="0" xfId="241" applyNumberFormat="1" applyFont="1" applyFill="1" applyBorder="1" applyAlignment="1" applyProtection="1">
      <alignment vertical="center"/>
      <protection locked="0"/>
    </xf>
    <xf numFmtId="212" fontId="73" fillId="0" borderId="0" xfId="241" applyNumberFormat="1" applyFont="1" applyFill="1" applyBorder="1" applyAlignment="1">
      <alignment horizontal="right"/>
    </xf>
    <xf numFmtId="41" fontId="10" fillId="0" borderId="0" xfId="0" applyNumberFormat="1" applyFont="1" applyFill="1" applyBorder="1" applyAlignment="1" applyProtection="1">
      <alignment horizontal="right" vertical="center" indent="1"/>
      <protection locked="0"/>
    </xf>
    <xf numFmtId="0" fontId="71" fillId="0" borderId="0" xfId="0" applyNumberFormat="1" applyFont="1" applyFill="1" applyBorder="1" applyAlignment="1" applyProtection="1">
      <alignment horizontal="center" vertical="center"/>
      <protection locked="0"/>
    </xf>
    <xf numFmtId="184" fontId="8" fillId="0" borderId="0" xfId="241" applyFont="1" applyFill="1" applyBorder="1" applyAlignment="1">
      <alignment horizontal="right" vertical="center"/>
    </xf>
    <xf numFmtId="184" fontId="84" fillId="0" borderId="0" xfId="241" applyFont="1" applyFill="1" applyBorder="1" applyAlignment="1">
      <alignment horizontal="right" vertical="center"/>
    </xf>
    <xf numFmtId="184" fontId="72" fillId="0" borderId="0" xfId="241" applyFont="1" applyFill="1" applyBorder="1" applyAlignment="1">
      <alignment horizontal="right" vertical="center"/>
    </xf>
    <xf numFmtId="184" fontId="8" fillId="0" borderId="4" xfId="241" applyFont="1" applyFill="1" applyBorder="1" applyAlignment="1">
      <alignment horizontal="right" vertical="center"/>
    </xf>
    <xf numFmtId="184" fontId="85" fillId="0" borderId="37" xfId="241" applyFont="1" applyFill="1" applyBorder="1" applyAlignment="1">
      <alignment horizontal="right" vertical="center" wrapText="1"/>
    </xf>
    <xf numFmtId="212" fontId="8" fillId="0" borderId="9" xfId="241" applyNumberFormat="1" applyFont="1" applyFill="1" applyBorder="1" applyAlignment="1">
      <alignment horizontal="right" vertical="center"/>
    </xf>
    <xf numFmtId="184" fontId="85" fillId="0" borderId="38" xfId="241" applyFont="1" applyFill="1" applyBorder="1" applyAlignment="1">
      <alignment horizontal="right" vertical="center" wrapText="1"/>
    </xf>
    <xf numFmtId="38" fontId="94" fillId="0" borderId="4" xfId="0" applyNumberFormat="1" applyFont="1" applyFill="1" applyBorder="1" applyAlignment="1">
      <alignment horizontal="right"/>
    </xf>
    <xf numFmtId="38" fontId="94" fillId="0" borderId="0" xfId="0" applyNumberFormat="1" applyFont="1" applyFill="1" applyBorder="1" applyAlignment="1"/>
    <xf numFmtId="38" fontId="94" fillId="0" borderId="0" xfId="0" applyNumberFormat="1" applyFont="1" applyFill="1" applyBorder="1" applyAlignment="1">
      <alignment horizontal="right"/>
    </xf>
    <xf numFmtId="0" fontId="72" fillId="0" borderId="0" xfId="0" applyNumberFormat="1" applyFont="1" applyBorder="1" applyAlignment="1">
      <alignment horizontal="right" vertical="center"/>
    </xf>
    <xf numFmtId="41" fontId="71" fillId="0" borderId="0" xfId="0" applyNumberFormat="1" applyFont="1" applyFill="1" applyBorder="1" applyAlignment="1" applyProtection="1">
      <alignment horizontal="center" vertical="center"/>
      <protection locked="0"/>
    </xf>
    <xf numFmtId="176" fontId="54" fillId="0" borderId="0" xfId="0" applyFont="1" applyAlignment="1">
      <alignment vertical="center"/>
    </xf>
    <xf numFmtId="0" fontId="10" fillId="0" borderId="9" xfId="0" applyNumberFormat="1" applyFont="1" applyFill="1" applyBorder="1" applyAlignment="1" applyProtection="1">
      <alignment vertical="center"/>
      <protection locked="0"/>
    </xf>
    <xf numFmtId="184" fontId="73" fillId="0" borderId="0" xfId="241" applyFont="1" applyFill="1" applyBorder="1" applyAlignment="1"/>
    <xf numFmtId="184" fontId="73" fillId="0" borderId="0" xfId="241" applyFont="1" applyFill="1" applyBorder="1" applyAlignment="1">
      <alignment horizontal="right"/>
    </xf>
    <xf numFmtId="184" fontId="8" fillId="0" borderId="0" xfId="241" applyFont="1" applyFill="1" applyBorder="1" applyAlignment="1" applyProtection="1">
      <alignment horizontal="right" vertical="center" indent="1"/>
    </xf>
    <xf numFmtId="184" fontId="8" fillId="0" borderId="0" xfId="241" applyFont="1" applyFill="1" applyBorder="1" applyAlignment="1" applyProtection="1">
      <alignment horizontal="center" vertical="center"/>
      <protection locked="0"/>
    </xf>
    <xf numFmtId="184" fontId="8" fillId="0" borderId="0" xfId="241" applyFont="1" applyFill="1" applyBorder="1" applyAlignment="1" applyProtection="1">
      <alignment vertical="center"/>
      <protection locked="0"/>
    </xf>
    <xf numFmtId="184" fontId="8" fillId="0" borderId="0" xfId="241" applyFont="1" applyFill="1" applyBorder="1" applyAlignment="1" applyProtection="1">
      <alignment horizontal="right" vertical="center" indent="1"/>
      <protection locked="0"/>
    </xf>
    <xf numFmtId="184" fontId="8" fillId="0" borderId="0" xfId="241" applyFont="1" applyFill="1" applyAlignment="1">
      <alignment vertical="center"/>
    </xf>
    <xf numFmtId="184" fontId="8" fillId="0" borderId="7" xfId="241" applyFont="1" applyFill="1" applyBorder="1" applyAlignment="1" applyProtection="1">
      <alignment horizontal="right" vertical="center" indent="1"/>
      <protection locked="0"/>
    </xf>
    <xf numFmtId="184" fontId="8" fillId="0" borderId="1" xfId="241" applyFont="1" applyFill="1" applyBorder="1" applyAlignment="1" applyProtection="1">
      <alignment horizontal="right" vertical="center" indent="1"/>
    </xf>
    <xf numFmtId="184" fontId="8" fillId="0" borderId="1" xfId="241" applyFont="1" applyFill="1" applyBorder="1" applyAlignment="1" applyProtection="1">
      <alignment horizontal="right" vertical="center" indent="1"/>
      <protection locked="0"/>
    </xf>
    <xf numFmtId="184" fontId="8" fillId="0" borderId="1" xfId="241" applyFont="1" applyFill="1" applyBorder="1" applyAlignment="1" applyProtection="1">
      <alignment horizontal="center" vertical="center"/>
      <protection locked="0"/>
    </xf>
    <xf numFmtId="184" fontId="8" fillId="0" borderId="1" xfId="241" applyFont="1" applyFill="1" applyBorder="1" applyAlignment="1" applyProtection="1">
      <alignment vertical="center"/>
      <protection locked="0"/>
    </xf>
    <xf numFmtId="184" fontId="8" fillId="0" borderId="1" xfId="241" applyFont="1" applyFill="1" applyBorder="1" applyAlignment="1">
      <alignment vertical="center"/>
    </xf>
    <xf numFmtId="184" fontId="68" fillId="0" borderId="1" xfId="241" applyFont="1" applyFill="1" applyBorder="1" applyAlignment="1">
      <alignment vertical="center"/>
    </xf>
    <xf numFmtId="213" fontId="73" fillId="0" borderId="0" xfId="241" applyNumberFormat="1" applyFont="1" applyFill="1" applyBorder="1" applyAlignment="1"/>
    <xf numFmtId="213" fontId="8" fillId="0" borderId="0" xfId="241" applyNumberFormat="1" applyFont="1" applyFill="1" applyBorder="1" applyAlignment="1" applyProtection="1">
      <alignment vertical="center"/>
      <protection locked="0"/>
    </xf>
    <xf numFmtId="213" fontId="8" fillId="0" borderId="1" xfId="241" applyNumberFormat="1" applyFont="1" applyFill="1" applyBorder="1" applyAlignment="1" applyProtection="1">
      <alignment vertical="center"/>
      <protection locked="0"/>
    </xf>
    <xf numFmtId="184" fontId="8" fillId="0" borderId="0" xfId="241" applyFont="1" applyFill="1" applyBorder="1" applyAlignment="1" applyProtection="1">
      <alignment horizontal="center" vertical="center"/>
      <protection locked="0"/>
    </xf>
    <xf numFmtId="184" fontId="8" fillId="0" borderId="0" xfId="241" applyFont="1" applyFill="1" applyBorder="1" applyAlignment="1" applyProtection="1">
      <alignment horizontal="right" vertical="center"/>
    </xf>
    <xf numFmtId="184" fontId="8" fillId="0" borderId="0" xfId="241" applyFont="1" applyFill="1" applyBorder="1" applyAlignment="1" applyProtection="1">
      <alignment horizontal="right" vertical="center"/>
      <protection locked="0"/>
    </xf>
    <xf numFmtId="184" fontId="68" fillId="0" borderId="0" xfId="241" applyFont="1" applyFill="1" applyBorder="1" applyAlignment="1">
      <alignment horizontal="right" vertical="center"/>
    </xf>
    <xf numFmtId="213" fontId="8" fillId="0" borderId="0" xfId="241" applyNumberFormat="1" applyFont="1" applyFill="1" applyBorder="1" applyAlignment="1" applyProtection="1">
      <alignment horizontal="right" vertical="center"/>
      <protection locked="0"/>
    </xf>
    <xf numFmtId="184" fontId="73" fillId="0" borderId="0" xfId="241" applyFont="1" applyFill="1" applyBorder="1" applyAlignment="1"/>
    <xf numFmtId="184" fontId="73" fillId="0" borderId="0" xfId="241" applyFont="1" applyFill="1" applyBorder="1" applyAlignment="1">
      <alignment horizontal="right"/>
    </xf>
    <xf numFmtId="184" fontId="8" fillId="0" borderId="0" xfId="241" applyFont="1" applyFill="1" applyBorder="1" applyAlignment="1" applyProtection="1">
      <alignment horizontal="center" vertical="center"/>
      <protection locked="0"/>
    </xf>
    <xf numFmtId="213" fontId="73" fillId="0" borderId="0" xfId="241" applyNumberFormat="1" applyFont="1" applyFill="1" applyBorder="1" applyAlignment="1">
      <alignment horizontal="right"/>
    </xf>
    <xf numFmtId="184" fontId="8" fillId="0" borderId="0" xfId="241" applyFont="1" applyFill="1" applyBorder="1" applyAlignment="1" applyProtection="1">
      <alignment horizontal="right" vertical="center"/>
      <protection locked="0"/>
    </xf>
    <xf numFmtId="184" fontId="73" fillId="0" borderId="0" xfId="241" applyFont="1" applyFill="1" applyBorder="1" applyAlignment="1">
      <alignment horizontal="right" vertical="center"/>
    </xf>
    <xf numFmtId="202" fontId="85" fillId="0" borderId="0" xfId="0" applyNumberFormat="1" applyFont="1" applyFill="1" applyBorder="1" applyAlignment="1">
      <alignment horizontal="right" vertical="center" wrapText="1"/>
    </xf>
    <xf numFmtId="0" fontId="85" fillId="0" borderId="0" xfId="0" applyNumberFormat="1" applyFont="1" applyFill="1" applyBorder="1" applyAlignment="1">
      <alignment horizontal="right" vertical="center" wrapText="1"/>
    </xf>
    <xf numFmtId="184" fontId="8" fillId="0" borderId="0" xfId="241" applyFont="1" applyFill="1" applyBorder="1" applyAlignment="1" applyProtection="1">
      <alignment vertical="center"/>
      <protection locked="0"/>
    </xf>
    <xf numFmtId="184" fontId="73" fillId="0" borderId="0" xfId="241" applyFont="1" applyFill="1" applyBorder="1" applyAlignment="1"/>
    <xf numFmtId="184" fontId="73" fillId="0" borderId="0" xfId="241" applyFont="1" applyFill="1" applyBorder="1" applyAlignment="1">
      <alignment horizontal="right"/>
    </xf>
    <xf numFmtId="184" fontId="84" fillId="0" borderId="0" xfId="241" applyFont="1" applyFill="1" applyBorder="1" applyAlignment="1" applyProtection="1">
      <alignment vertical="center"/>
      <protection locked="0"/>
    </xf>
    <xf numFmtId="184" fontId="73" fillId="0" borderId="0" xfId="241" applyFont="1" applyFill="1" applyBorder="1" applyAlignment="1">
      <alignment vertical="center"/>
    </xf>
    <xf numFmtId="184" fontId="8" fillId="0" borderId="0" xfId="241" applyFont="1" applyFill="1" applyBorder="1" applyAlignment="1" applyProtection="1">
      <alignment horizontal="right" vertical="center" indent="1"/>
    </xf>
    <xf numFmtId="184" fontId="8" fillId="0" borderId="0" xfId="241" applyFont="1" applyFill="1" applyBorder="1" applyAlignment="1" applyProtection="1">
      <alignment horizontal="center" vertical="center"/>
      <protection locked="0"/>
    </xf>
    <xf numFmtId="184" fontId="68" fillId="0" borderId="0" xfId="241" applyFont="1" applyFill="1" applyBorder="1" applyAlignment="1">
      <alignment vertical="center"/>
    </xf>
    <xf numFmtId="184" fontId="8" fillId="0" borderId="0" xfId="241" applyFont="1" applyFill="1" applyBorder="1" applyAlignment="1" applyProtection="1">
      <alignment vertical="center"/>
      <protection locked="0"/>
    </xf>
    <xf numFmtId="213" fontId="73" fillId="0" borderId="0" xfId="241" applyNumberFormat="1" applyFont="1" applyFill="1" applyBorder="1" applyAlignment="1">
      <alignment horizontal="right"/>
    </xf>
    <xf numFmtId="213" fontId="73" fillId="0" borderId="0" xfId="241" applyNumberFormat="1" applyFont="1" applyFill="1" applyBorder="1" applyAlignment="1"/>
    <xf numFmtId="184" fontId="8" fillId="0" borderId="0" xfId="241" applyFont="1" applyFill="1" applyBorder="1" applyAlignment="1" applyProtection="1">
      <alignment vertical="center"/>
      <protection locked="0"/>
    </xf>
    <xf numFmtId="196" fontId="68" fillId="0" borderId="0" xfId="241" applyNumberFormat="1" applyFont="1" applyFill="1" applyBorder="1" applyAlignment="1"/>
    <xf numFmtId="184" fontId="8" fillId="0" borderId="4" xfId="241" applyFont="1" applyFill="1" applyBorder="1" applyAlignment="1">
      <alignment vertical="center"/>
    </xf>
    <xf numFmtId="212" fontId="8" fillId="0" borderId="9" xfId="241" applyNumberFormat="1" applyFont="1" applyFill="1" applyBorder="1" applyAlignment="1">
      <alignment vertical="center"/>
    </xf>
    <xf numFmtId="184" fontId="8" fillId="0" borderId="7" xfId="241" applyFont="1" applyFill="1" applyBorder="1" applyAlignment="1">
      <alignment vertical="center"/>
    </xf>
    <xf numFmtId="184" fontId="8" fillId="0" borderId="1" xfId="241" applyFont="1" applyFill="1" applyBorder="1" applyAlignment="1" applyProtection="1">
      <alignment vertical="center"/>
      <protection locked="0"/>
    </xf>
    <xf numFmtId="196" fontId="68" fillId="0" borderId="1" xfId="241" applyNumberFormat="1" applyFont="1" applyFill="1" applyBorder="1" applyAlignment="1"/>
    <xf numFmtId="212" fontId="8" fillId="0" borderId="8" xfId="241" applyNumberFormat="1" applyFont="1" applyFill="1" applyBorder="1" applyAlignment="1">
      <alignment vertical="center"/>
    </xf>
    <xf numFmtId="184" fontId="8" fillId="0" borderId="0" xfId="241" applyFont="1" applyFill="1" applyBorder="1" applyAlignment="1" applyProtection="1">
      <alignment horizontal="right" vertical="center"/>
    </xf>
    <xf numFmtId="184" fontId="8" fillId="0" borderId="0" xfId="241" applyFont="1" applyFill="1" applyBorder="1" applyAlignment="1" applyProtection="1">
      <alignment horizontal="right" vertical="center"/>
      <protection locked="0"/>
    </xf>
    <xf numFmtId="184" fontId="8" fillId="0" borderId="0" xfId="241" applyFont="1" applyFill="1" applyBorder="1" applyAlignment="1" applyProtection="1">
      <alignment horizontal="center" vertical="center"/>
      <protection locked="0"/>
    </xf>
    <xf numFmtId="184" fontId="68" fillId="0" borderId="0" xfId="241" applyFont="1" applyFill="1" applyBorder="1" applyAlignment="1">
      <alignment horizontal="right" vertical="center"/>
    </xf>
    <xf numFmtId="184" fontId="73" fillId="0" borderId="4" xfId="241" applyFont="1" applyFill="1" applyBorder="1" applyAlignment="1">
      <alignment horizontal="right"/>
    </xf>
    <xf numFmtId="184" fontId="73" fillId="0" borderId="0" xfId="241" applyFont="1" applyFill="1" applyBorder="1" applyAlignment="1">
      <alignment horizontal="right"/>
    </xf>
    <xf numFmtId="213" fontId="73" fillId="0" borderId="0" xfId="241" applyNumberFormat="1" applyFont="1" applyFill="1" applyBorder="1" applyAlignment="1">
      <alignment horizontal="right"/>
    </xf>
    <xf numFmtId="184" fontId="84" fillId="0" borderId="0" xfId="241" applyFont="1" applyFill="1" applyBorder="1" applyAlignment="1" applyProtection="1">
      <alignment horizontal="center" vertical="center"/>
      <protection locked="0"/>
    </xf>
    <xf numFmtId="184" fontId="84" fillId="0" borderId="0" xfId="241" applyFont="1" applyFill="1" applyBorder="1" applyAlignment="1" applyProtection="1">
      <alignment horizontal="right" vertical="center"/>
      <protection locked="0"/>
    </xf>
    <xf numFmtId="213" fontId="68" fillId="0" borderId="0" xfId="241" applyNumberFormat="1" applyFont="1" applyFill="1" applyBorder="1" applyAlignment="1">
      <alignment horizontal="right"/>
    </xf>
    <xf numFmtId="41" fontId="58" fillId="0" borderId="0" xfId="0" applyNumberFormat="1" applyFont="1" applyFill="1" applyAlignment="1" applyProtection="1">
      <alignment horizontal="right"/>
      <protection locked="0"/>
    </xf>
    <xf numFmtId="176" fontId="54" fillId="0" borderId="4" xfId="0" applyNumberFormat="1" applyFont="1" applyFill="1" applyBorder="1" applyAlignment="1">
      <alignment horizontal="right"/>
    </xf>
    <xf numFmtId="176" fontId="54" fillId="0" borderId="0" xfId="0" applyNumberFormat="1" applyFont="1" applyFill="1" applyBorder="1" applyAlignment="1">
      <alignment horizontal="right"/>
    </xf>
    <xf numFmtId="212" fontId="58" fillId="0" borderId="9" xfId="0" applyNumberFormat="1" applyFont="1" applyFill="1" applyBorder="1" applyAlignment="1" applyProtection="1">
      <protection locked="0"/>
    </xf>
    <xf numFmtId="3" fontId="92" fillId="5" borderId="30" xfId="0" applyNumberFormat="1" applyFont="1" applyFill="1" applyBorder="1" applyAlignment="1">
      <alignment horizontal="right" vertical="center"/>
    </xf>
    <xf numFmtId="3" fontId="91" fillId="5" borderId="42" xfId="0" applyNumberFormat="1" applyFont="1" applyFill="1" applyBorder="1" applyAlignment="1">
      <alignment horizontal="right" vertical="center"/>
    </xf>
    <xf numFmtId="3" fontId="92" fillId="5" borderId="42" xfId="0" applyNumberFormat="1" applyFont="1" applyFill="1" applyBorder="1" applyAlignment="1">
      <alignment horizontal="right" vertical="center"/>
    </xf>
    <xf numFmtId="3" fontId="92" fillId="5" borderId="44" xfId="0" applyNumberFormat="1" applyFont="1" applyFill="1" applyBorder="1" applyAlignment="1">
      <alignment horizontal="right" vertical="center"/>
    </xf>
    <xf numFmtId="3" fontId="92" fillId="5" borderId="45" xfId="0" applyNumberFormat="1" applyFont="1" applyFill="1" applyBorder="1" applyAlignment="1">
      <alignment horizontal="right" vertical="center"/>
    </xf>
    <xf numFmtId="176" fontId="11" fillId="0" borderId="4" xfId="0" applyFont="1" applyFill="1" applyBorder="1" applyAlignment="1" applyProtection="1">
      <alignment horizontal="center" vertical="center"/>
    </xf>
    <xf numFmtId="176" fontId="11" fillId="0" borderId="4" xfId="0" applyFont="1" applyFill="1" applyBorder="1" applyAlignment="1">
      <alignment horizontal="center" vertical="center"/>
    </xf>
    <xf numFmtId="198" fontId="73" fillId="0" borderId="0" xfId="241" applyNumberFormat="1" applyFont="1" applyFill="1" applyBorder="1" applyAlignment="1">
      <alignment horizontal="right"/>
    </xf>
    <xf numFmtId="207" fontId="73" fillId="0" borderId="0" xfId="241" applyNumberFormat="1" applyFont="1" applyFill="1" applyBorder="1" applyAlignment="1">
      <alignment horizontal="right"/>
    </xf>
    <xf numFmtId="198" fontId="73" fillId="0" borderId="0" xfId="241" applyNumberFormat="1" applyFont="1" applyFill="1" applyBorder="1" applyAlignment="1">
      <alignment horizontal="right" vertical="center"/>
    </xf>
    <xf numFmtId="206" fontId="73" fillId="0" borderId="9" xfId="241" applyNumberFormat="1" applyFont="1" applyFill="1" applyBorder="1" applyAlignment="1">
      <alignment horizontal="right" vertical="center"/>
    </xf>
    <xf numFmtId="198" fontId="68" fillId="0" borderId="4" xfId="241" applyNumberFormat="1" applyFont="1" applyFill="1" applyBorder="1" applyAlignment="1">
      <alignment horizontal="right" vertical="center"/>
    </xf>
    <xf numFmtId="198" fontId="68" fillId="0" borderId="0" xfId="241" applyNumberFormat="1" applyFont="1" applyFill="1" applyBorder="1" applyAlignment="1">
      <alignment horizontal="right" vertical="center"/>
    </xf>
    <xf numFmtId="198" fontId="8" fillId="0" borderId="0" xfId="241" applyNumberFormat="1" applyFont="1" applyFill="1" applyBorder="1" applyAlignment="1" applyProtection="1">
      <alignment horizontal="right" vertical="center"/>
      <protection locked="0"/>
    </xf>
    <xf numFmtId="207" fontId="68" fillId="0" borderId="0" xfId="241" applyNumberFormat="1" applyFont="1" applyFill="1" applyBorder="1" applyAlignment="1">
      <alignment horizontal="right"/>
    </xf>
    <xf numFmtId="206" fontId="8" fillId="0" borderId="9" xfId="241" applyNumberFormat="1" applyFont="1" applyFill="1" applyBorder="1" applyAlignment="1" applyProtection="1">
      <alignment horizontal="right" vertical="center"/>
      <protection locked="0"/>
    </xf>
    <xf numFmtId="176" fontId="95" fillId="5" borderId="37" xfId="0" applyFont="1" applyFill="1" applyBorder="1" applyAlignment="1">
      <alignment horizontal="right" vertical="center" wrapText="1"/>
    </xf>
    <xf numFmtId="216" fontId="95" fillId="5" borderId="37" xfId="0" applyNumberFormat="1" applyFont="1" applyFill="1" applyBorder="1" applyAlignment="1">
      <alignment horizontal="right" vertical="center" wrapText="1"/>
    </xf>
    <xf numFmtId="176" fontId="96" fillId="5" borderId="37" xfId="0" applyFont="1" applyFill="1" applyBorder="1" applyAlignment="1">
      <alignment horizontal="right" vertical="center" wrapText="1"/>
    </xf>
    <xf numFmtId="216" fontId="96" fillId="5" borderId="37" xfId="0" applyNumberFormat="1" applyFont="1" applyFill="1" applyBorder="1" applyAlignment="1">
      <alignment horizontal="right" vertical="center" wrapText="1"/>
    </xf>
    <xf numFmtId="184" fontId="87" fillId="0" borderId="0" xfId="241" applyFont="1" applyFill="1" applyBorder="1" applyAlignment="1" applyProtection="1">
      <alignment horizontal="right" vertical="center" indent="1"/>
      <protection locked="0"/>
    </xf>
    <xf numFmtId="184" fontId="87" fillId="0" borderId="0" xfId="241" applyFont="1" applyBorder="1" applyAlignment="1">
      <alignment vertical="center"/>
    </xf>
    <xf numFmtId="184" fontId="86" fillId="0" borderId="22" xfId="241" applyFont="1" applyFill="1" applyBorder="1" applyAlignment="1" applyProtection="1">
      <alignment horizontal="center" vertical="center"/>
      <protection locked="0"/>
    </xf>
    <xf numFmtId="184" fontId="86" fillId="0" borderId="22" xfId="241" applyFont="1" applyFill="1" applyBorder="1" applyAlignment="1" applyProtection="1">
      <alignment horizontal="right" vertical="center" indent="1"/>
      <protection locked="0"/>
    </xf>
    <xf numFmtId="213" fontId="86" fillId="0" borderId="22" xfId="241" applyNumberFormat="1" applyFont="1" applyFill="1" applyBorder="1" applyAlignment="1" applyProtection="1">
      <alignment horizontal="right" vertical="center"/>
      <protection locked="0"/>
    </xf>
    <xf numFmtId="184" fontId="86" fillId="0" borderId="22" xfId="241" applyFont="1" applyBorder="1" applyAlignment="1">
      <alignment vertical="center"/>
    </xf>
    <xf numFmtId="214" fontId="86" fillId="0" borderId="23" xfId="241" applyNumberFormat="1" applyFont="1" applyFill="1" applyBorder="1" applyAlignment="1" applyProtection="1">
      <alignment vertical="center"/>
      <protection locked="0"/>
    </xf>
    <xf numFmtId="184" fontId="87" fillId="0" borderId="4" xfId="241" applyFont="1" applyFill="1" applyBorder="1" applyAlignment="1" applyProtection="1">
      <alignment horizontal="center" vertical="center"/>
      <protection locked="0"/>
    </xf>
    <xf numFmtId="214" fontId="87" fillId="0" borderId="9" xfId="241" applyNumberFormat="1" applyFont="1" applyFill="1" applyBorder="1" applyAlignment="1" applyProtection="1">
      <alignment vertical="center"/>
      <protection locked="0"/>
    </xf>
    <xf numFmtId="184" fontId="88" fillId="0" borderId="0" xfId="241" applyFont="1" applyFill="1" applyBorder="1" applyAlignment="1"/>
    <xf numFmtId="184" fontId="88" fillId="0" borderId="0" xfId="241" applyFont="1" applyFill="1" applyBorder="1" applyAlignment="1">
      <alignment horizontal="right"/>
    </xf>
    <xf numFmtId="213" fontId="88" fillId="0" borderId="0" xfId="241" applyNumberFormat="1" applyFont="1" applyFill="1" applyBorder="1" applyAlignment="1">
      <alignment horizontal="right"/>
    </xf>
    <xf numFmtId="217" fontId="94" fillId="0" borderId="0" xfId="0" applyNumberFormat="1" applyFont="1" applyFill="1" applyBorder="1" applyAlignment="1">
      <alignment horizontal="right"/>
    </xf>
    <xf numFmtId="184" fontId="89" fillId="0" borderId="0" xfId="241" applyFont="1" applyFill="1" applyBorder="1" applyAlignment="1">
      <alignment horizontal="center"/>
    </xf>
    <xf numFmtId="184" fontId="87" fillId="0" borderId="0" xfId="241" applyFont="1" applyFill="1" applyBorder="1" applyAlignment="1" applyProtection="1">
      <alignment horizontal="right" vertical="center"/>
      <protection locked="0"/>
    </xf>
    <xf numFmtId="198" fontId="73" fillId="0" borderId="0" xfId="0" applyNumberFormat="1" applyFont="1" applyBorder="1" applyAlignment="1">
      <alignment horizontal="right" vertical="center"/>
    </xf>
    <xf numFmtId="0" fontId="8" fillId="0" borderId="0" xfId="0" applyNumberFormat="1" applyFont="1" applyFill="1" applyBorder="1" applyAlignment="1" applyProtection="1">
      <alignment horizontal="right" vertical="center"/>
      <protection locked="0"/>
    </xf>
    <xf numFmtId="201" fontId="73" fillId="0" borderId="0" xfId="241" applyNumberFormat="1" applyFont="1" applyFill="1" applyBorder="1" applyAlignment="1">
      <alignment horizontal="right"/>
    </xf>
    <xf numFmtId="184" fontId="45" fillId="0" borderId="30" xfId="241" applyFont="1" applyFill="1" applyBorder="1" applyAlignment="1" applyProtection="1">
      <alignment horizontal="right" vertical="center"/>
    </xf>
    <xf numFmtId="184" fontId="10" fillId="0" borderId="30" xfId="241" applyFont="1" applyFill="1" applyBorder="1" applyAlignment="1" applyProtection="1">
      <alignment horizontal="right" vertical="center"/>
    </xf>
    <xf numFmtId="184" fontId="84" fillId="0" borderId="0" xfId="241" applyFont="1" applyFill="1" applyBorder="1" applyAlignment="1" applyProtection="1">
      <alignment horizontal="right" vertical="center"/>
    </xf>
    <xf numFmtId="38" fontId="88" fillId="0" borderId="0" xfId="0" applyNumberFormat="1" applyFont="1" applyFill="1" applyBorder="1" applyAlignment="1">
      <alignment horizontal="right"/>
    </xf>
    <xf numFmtId="213" fontId="68" fillId="0" borderId="0" xfId="241" applyNumberFormat="1" applyFont="1" applyFill="1" applyBorder="1" applyAlignment="1"/>
    <xf numFmtId="184" fontId="8" fillId="0" borderId="0" xfId="241" applyFont="1" applyFill="1" applyBorder="1" applyAlignment="1" applyProtection="1">
      <alignment horizontal="center" vertical="center"/>
    </xf>
    <xf numFmtId="4" fontId="73" fillId="0" borderId="0" xfId="241" applyNumberFormat="1" applyFont="1" applyFill="1" applyBorder="1" applyAlignment="1">
      <alignment horizontal="right"/>
    </xf>
    <xf numFmtId="4" fontId="8" fillId="0" borderId="0" xfId="241" applyNumberFormat="1" applyFont="1" applyFill="1" applyBorder="1" applyAlignment="1" applyProtection="1">
      <alignment horizontal="right" vertical="center"/>
      <protection locked="0"/>
    </xf>
    <xf numFmtId="4" fontId="68" fillId="0" borderId="0" xfId="241" applyNumberFormat="1" applyFont="1" applyFill="1" applyBorder="1" applyAlignment="1">
      <alignment horizontal="right"/>
    </xf>
    <xf numFmtId="184" fontId="10" fillId="0" borderId="30" xfId="241" applyFont="1" applyFill="1" applyBorder="1" applyAlignment="1" applyProtection="1">
      <alignment horizontal="right" vertical="center"/>
    </xf>
    <xf numFmtId="43" fontId="97" fillId="0" borderId="30" xfId="0" applyNumberFormat="1" applyFont="1" applyBorder="1" applyAlignment="1">
      <alignment horizontal="center" vertical="center"/>
    </xf>
    <xf numFmtId="43" fontId="90" fillId="0" borderId="30" xfId="0" applyNumberFormat="1" applyFont="1" applyBorder="1" applyAlignment="1">
      <alignment horizontal="center" vertical="center"/>
    </xf>
    <xf numFmtId="201" fontId="73" fillId="0" borderId="9" xfId="241" applyNumberFormat="1" applyFont="1" applyFill="1" applyBorder="1" applyAlignment="1">
      <alignment vertical="center"/>
    </xf>
    <xf numFmtId="218" fontId="97" fillId="0" borderId="29" xfId="0" applyNumberFormat="1" applyFont="1" applyBorder="1" applyAlignment="1">
      <alignment horizontal="right" vertical="center"/>
    </xf>
    <xf numFmtId="218" fontId="97" fillId="0" borderId="45" xfId="0" applyNumberFormat="1" applyFont="1" applyBorder="1" applyAlignment="1">
      <alignment horizontal="right" vertical="center"/>
    </xf>
    <xf numFmtId="218" fontId="90" fillId="0" borderId="29" xfId="0" applyNumberFormat="1" applyFont="1" applyBorder="1" applyAlignment="1">
      <alignment horizontal="right" vertical="center"/>
    </xf>
    <xf numFmtId="201" fontId="73" fillId="0" borderId="50" xfId="241" applyNumberFormat="1" applyFont="1" applyFill="1" applyBorder="1" applyAlignment="1">
      <alignment vertical="center"/>
    </xf>
    <xf numFmtId="212" fontId="73" fillId="0" borderId="9" xfId="241" applyNumberFormat="1" applyFont="1" applyFill="1" applyBorder="1" applyAlignment="1">
      <alignment horizontal="right" vertical="center"/>
    </xf>
    <xf numFmtId="201" fontId="73" fillId="0" borderId="9" xfId="241" applyNumberFormat="1" applyFont="1" applyFill="1" applyBorder="1" applyAlignment="1">
      <alignment horizontal="right" vertical="center"/>
    </xf>
    <xf numFmtId="184" fontId="68" fillId="0" borderId="51" xfId="241" applyFont="1" applyFill="1" applyBorder="1" applyAlignment="1">
      <alignment vertical="center"/>
    </xf>
    <xf numFmtId="196" fontId="73" fillId="0" borderId="0" xfId="241" applyNumberFormat="1" applyFont="1" applyFill="1" applyBorder="1" applyAlignment="1"/>
    <xf numFmtId="201" fontId="68" fillId="0" borderId="0" xfId="241" applyNumberFormat="1" applyFont="1" applyFill="1" applyBorder="1" applyAlignment="1">
      <alignment horizontal="right"/>
    </xf>
    <xf numFmtId="201" fontId="68" fillId="0" borderId="1" xfId="241" applyNumberFormat="1" applyFont="1" applyFill="1" applyBorder="1" applyAlignment="1">
      <alignment horizontal="right"/>
    </xf>
    <xf numFmtId="43" fontId="86" fillId="0" borderId="8" xfId="249" applyNumberFormat="1" applyFont="1" applyFill="1" applyBorder="1" applyAlignment="1" applyProtection="1">
      <alignment horizontal="right" vertical="center" indent="1"/>
      <protection locked="0"/>
    </xf>
    <xf numFmtId="184" fontId="73" fillId="0" borderId="1" xfId="241" applyFont="1" applyFill="1" applyBorder="1" applyAlignment="1">
      <alignment vertical="center"/>
    </xf>
    <xf numFmtId="184" fontId="84" fillId="0" borderId="7" xfId="241" applyFont="1" applyFill="1" applyBorder="1" applyAlignment="1" applyProtection="1">
      <alignment horizontal="right" vertical="center"/>
    </xf>
    <xf numFmtId="184" fontId="84" fillId="0" borderId="1" xfId="241" applyFont="1" applyFill="1" applyBorder="1" applyAlignment="1" applyProtection="1">
      <alignment horizontal="right" vertical="center"/>
    </xf>
    <xf numFmtId="41" fontId="73" fillId="0" borderId="0" xfId="241" applyNumberFormat="1" applyFont="1" applyFill="1" applyBorder="1" applyAlignment="1">
      <alignment vertical="center"/>
    </xf>
    <xf numFmtId="41" fontId="68" fillId="0" borderId="0" xfId="241" applyNumberFormat="1" applyFont="1" applyFill="1" applyBorder="1" applyAlignment="1">
      <alignment vertical="center"/>
    </xf>
    <xf numFmtId="41" fontId="8" fillId="0" borderId="0" xfId="241" applyNumberFormat="1" applyFont="1" applyFill="1" applyBorder="1" applyAlignment="1" applyProtection="1">
      <alignment vertical="center"/>
      <protection locked="0"/>
    </xf>
    <xf numFmtId="41" fontId="73" fillId="0" borderId="0" xfId="241" applyNumberFormat="1" applyFont="1" applyBorder="1" applyAlignment="1">
      <alignment horizontal="right" vertical="center"/>
    </xf>
    <xf numFmtId="41" fontId="8" fillId="0" borderId="0" xfId="241" applyNumberFormat="1" applyFont="1" applyFill="1" applyBorder="1" applyAlignment="1" applyProtection="1">
      <alignment horizontal="center" vertical="center"/>
      <protection locked="0"/>
    </xf>
    <xf numFmtId="41" fontId="8" fillId="0" borderId="1" xfId="241" applyNumberFormat="1" applyFont="1" applyFill="1" applyBorder="1" applyAlignment="1" applyProtection="1">
      <alignment horizontal="center" vertical="center"/>
      <protection locked="0"/>
    </xf>
    <xf numFmtId="184" fontId="68" fillId="0" borderId="0" xfId="241" applyFont="1" applyFill="1" applyBorder="1" applyAlignment="1"/>
    <xf numFmtId="184" fontId="68" fillId="0" borderId="0" xfId="241" applyFont="1" applyBorder="1" applyAlignment="1">
      <alignment vertical="center"/>
    </xf>
    <xf numFmtId="198" fontId="68" fillId="0" borderId="0" xfId="241" applyNumberFormat="1" applyFont="1" applyFill="1" applyBorder="1" applyAlignment="1">
      <alignment horizontal="right"/>
    </xf>
    <xf numFmtId="43" fontId="97" fillId="0" borderId="43" xfId="0" applyNumberFormat="1" applyFont="1" applyBorder="1" applyAlignment="1">
      <alignment horizontal="right" vertical="center"/>
    </xf>
    <xf numFmtId="43" fontId="8" fillId="0" borderId="54" xfId="249" applyNumberFormat="1" applyFont="1" applyFill="1" applyBorder="1" applyAlignment="1" applyProtection="1">
      <alignment horizontal="right" vertical="center"/>
      <protection locked="0"/>
    </xf>
    <xf numFmtId="43" fontId="68" fillId="0" borderId="52" xfId="241" applyNumberFormat="1" applyFont="1" applyBorder="1" applyAlignment="1">
      <alignment horizontal="right" vertical="center"/>
    </xf>
    <xf numFmtId="43" fontId="68" fillId="0" borderId="52" xfId="241" applyNumberFormat="1" applyFont="1" applyFill="1" applyBorder="1" applyAlignment="1">
      <alignment horizontal="right" vertical="center"/>
    </xf>
    <xf numFmtId="43" fontId="68" fillId="0" borderId="52" xfId="241" applyNumberFormat="1" applyFont="1" applyFill="1" applyBorder="1" applyAlignment="1">
      <alignment horizontal="right"/>
    </xf>
    <xf numFmtId="43" fontId="97" fillId="0" borderId="53" xfId="0" applyNumberFormat="1" applyFont="1" applyBorder="1" applyAlignment="1">
      <alignment horizontal="right" vertical="center"/>
    </xf>
    <xf numFmtId="43" fontId="68" fillId="0" borderId="43" xfId="241" applyNumberFormat="1" applyFont="1" applyFill="1" applyBorder="1" applyAlignment="1">
      <alignment horizontal="right" vertical="center"/>
    </xf>
    <xf numFmtId="43" fontId="8" fillId="0" borderId="52" xfId="241" applyNumberFormat="1" applyFont="1" applyFill="1" applyBorder="1" applyAlignment="1" applyProtection="1">
      <alignment horizontal="right" vertical="center"/>
      <protection locked="0"/>
    </xf>
    <xf numFmtId="43" fontId="83" fillId="0" borderId="52" xfId="0" applyNumberFormat="1" applyFont="1" applyBorder="1" applyAlignment="1">
      <alignment horizontal="right" vertical="center"/>
    </xf>
    <xf numFmtId="184" fontId="84" fillId="0" borderId="4" xfId="241" applyFont="1" applyFill="1" applyBorder="1" applyAlignment="1" applyProtection="1">
      <alignment horizontal="right" vertical="center"/>
    </xf>
    <xf numFmtId="176" fontId="10" fillId="0" borderId="23" xfId="0" applyFont="1" applyFill="1" applyBorder="1" applyAlignment="1">
      <alignment horizontal="center" vertical="center"/>
    </xf>
    <xf numFmtId="176" fontId="11" fillId="6" borderId="0" xfId="0" applyFont="1" applyFill="1" applyBorder="1" applyAlignment="1" applyProtection="1">
      <alignment horizontal="center" vertical="center"/>
    </xf>
    <xf numFmtId="176" fontId="11" fillId="6" borderId="1" xfId="0" applyFont="1" applyFill="1" applyBorder="1" applyAlignment="1" applyProtection="1">
      <alignment horizontal="center" vertical="center" wrapText="1"/>
    </xf>
    <xf numFmtId="41" fontId="66" fillId="6" borderId="0" xfId="236" applyFont="1" applyFill="1" applyBorder="1" applyAlignment="1" applyProtection="1">
      <alignment vertical="center" shrinkToFit="1"/>
    </xf>
    <xf numFmtId="176" fontId="66" fillId="6" borderId="0" xfId="0" applyFont="1" applyFill="1" applyBorder="1" applyAlignment="1" applyProtection="1">
      <alignment vertical="center" shrinkToFit="1"/>
    </xf>
    <xf numFmtId="176" fontId="66" fillId="6" borderId="0" xfId="0" applyFont="1" applyFill="1" applyBorder="1" applyAlignment="1" applyProtection="1">
      <alignment vertical="center" shrinkToFit="1"/>
      <protection locked="0"/>
    </xf>
    <xf numFmtId="41" fontId="66" fillId="6" borderId="0" xfId="0" applyNumberFormat="1" applyFont="1" applyFill="1" applyBorder="1" applyAlignment="1" applyProtection="1">
      <alignment vertical="center" shrinkToFit="1"/>
      <protection locked="0"/>
    </xf>
    <xf numFmtId="41" fontId="67" fillId="6" borderId="1" xfId="0" applyNumberFormat="1" applyFont="1" applyFill="1" applyBorder="1" applyAlignment="1" applyProtection="1">
      <alignment vertical="center" shrinkToFit="1"/>
      <protection locked="0"/>
    </xf>
    <xf numFmtId="176" fontId="10" fillId="6" borderId="0" xfId="0" applyFont="1" applyFill="1" applyAlignment="1" applyProtection="1"/>
    <xf numFmtId="176" fontId="12" fillId="0" borderId="26" xfId="0" applyFont="1" applyFill="1" applyBorder="1" applyAlignment="1" applyProtection="1">
      <alignment horizontal="center" vertical="center" wrapText="1"/>
    </xf>
    <xf numFmtId="176" fontId="11" fillId="0" borderId="21" xfId="0" applyFont="1" applyFill="1" applyBorder="1" applyAlignment="1" applyProtection="1">
      <alignment horizontal="center" vertical="center" wrapText="1"/>
    </xf>
    <xf numFmtId="176" fontId="11" fillId="0" borderId="6" xfId="0" applyFont="1" applyFill="1" applyBorder="1" applyAlignment="1" applyProtection="1">
      <alignment horizontal="center" vertical="center" wrapText="1"/>
    </xf>
    <xf numFmtId="176" fontId="11" fillId="0" borderId="6" xfId="0" applyFont="1" applyFill="1" applyBorder="1" applyAlignment="1" applyProtection="1">
      <alignment horizontal="center" vertical="center"/>
    </xf>
    <xf numFmtId="206" fontId="67" fillId="0" borderId="22" xfId="0" applyNumberFormat="1" applyFont="1" applyFill="1" applyBorder="1" applyAlignment="1" applyProtection="1">
      <alignment horizontal="right" vertical="center" shrinkToFit="1"/>
    </xf>
    <xf numFmtId="206" fontId="67" fillId="0" borderId="23" xfId="0" applyNumberFormat="1" applyFont="1" applyFill="1" applyBorder="1" applyAlignment="1" applyProtection="1">
      <alignment horizontal="right" vertical="center" shrinkToFit="1"/>
    </xf>
    <xf numFmtId="0" fontId="49" fillId="0" borderId="0" xfId="0" applyNumberFormat="1" applyFont="1" applyFill="1" applyAlignment="1" applyProtection="1">
      <alignment horizontal="center" vertical="center"/>
    </xf>
    <xf numFmtId="176" fontId="12" fillId="0" borderId="26" xfId="0" applyFont="1" applyFill="1" applyBorder="1" applyAlignment="1" applyProtection="1">
      <alignment horizontal="center" vertical="center"/>
    </xf>
    <xf numFmtId="176" fontId="12" fillId="0" borderId="21" xfId="0" applyFont="1" applyFill="1" applyBorder="1" applyAlignment="1" applyProtection="1">
      <alignment horizontal="center" vertical="center"/>
    </xf>
    <xf numFmtId="176" fontId="11" fillId="0" borderId="21" xfId="0" applyFont="1" applyFill="1" applyBorder="1" applyAlignment="1" applyProtection="1">
      <alignment horizontal="center" vertical="center"/>
    </xf>
    <xf numFmtId="176" fontId="11" fillId="0" borderId="20" xfId="0" applyFont="1" applyFill="1" applyBorder="1" applyAlignment="1" applyProtection="1">
      <alignment horizontal="center" vertical="center"/>
    </xf>
    <xf numFmtId="41" fontId="66" fillId="0" borderId="30" xfId="0" applyNumberFormat="1" applyFont="1" applyFill="1" applyBorder="1" applyAlignment="1" applyProtection="1">
      <alignment horizontal="right" vertical="center" shrinkToFit="1"/>
    </xf>
    <xf numFmtId="176" fontId="49" fillId="0" borderId="0" xfId="0" applyFont="1" applyFill="1" applyAlignment="1" applyProtection="1">
      <alignment horizontal="center" vertical="center"/>
    </xf>
    <xf numFmtId="176" fontId="12" fillId="0" borderId="20" xfId="0" applyFont="1" applyFill="1" applyBorder="1" applyAlignment="1" applyProtection="1">
      <alignment horizontal="center" vertical="center"/>
    </xf>
    <xf numFmtId="176" fontId="11" fillId="0" borderId="10" xfId="0" applyFont="1" applyFill="1" applyBorder="1" applyAlignment="1" applyProtection="1">
      <alignment horizontal="center" vertical="center"/>
    </xf>
    <xf numFmtId="176" fontId="11" fillId="0" borderId="11" xfId="0" applyFont="1" applyFill="1" applyBorder="1" applyAlignment="1" applyProtection="1">
      <alignment horizontal="center" vertical="center"/>
    </xf>
    <xf numFmtId="176" fontId="11" fillId="0" borderId="12" xfId="0" applyFont="1" applyFill="1" applyBorder="1" applyAlignment="1" applyProtection="1">
      <alignment horizontal="center" vertical="center"/>
    </xf>
    <xf numFmtId="176" fontId="12" fillId="0" borderId="4" xfId="0" applyFont="1" applyFill="1" applyBorder="1" applyAlignment="1" applyProtection="1">
      <alignment horizontal="center" vertical="center"/>
    </xf>
    <xf numFmtId="176" fontId="12" fillId="0" borderId="0" xfId="0" applyFont="1" applyFill="1" applyBorder="1" applyAlignment="1" applyProtection="1">
      <alignment horizontal="center" vertical="center"/>
    </xf>
    <xf numFmtId="176" fontId="12" fillId="0" borderId="9" xfId="0" applyFont="1" applyFill="1" applyBorder="1" applyAlignment="1" applyProtection="1">
      <alignment horizontal="center" vertical="center"/>
    </xf>
    <xf numFmtId="176" fontId="11" fillId="0" borderId="4" xfId="0" applyFont="1" applyFill="1" applyBorder="1" applyAlignment="1" applyProtection="1">
      <alignment horizontal="center" vertical="center"/>
    </xf>
    <xf numFmtId="176" fontId="11" fillId="0" borderId="0" xfId="0" applyFont="1" applyFill="1" applyBorder="1" applyAlignment="1" applyProtection="1">
      <alignment horizontal="center" vertical="center"/>
    </xf>
    <xf numFmtId="176" fontId="11" fillId="0" borderId="9" xfId="0" applyFont="1" applyFill="1" applyBorder="1" applyAlignment="1" applyProtection="1">
      <alignment horizontal="center" vertical="center"/>
    </xf>
    <xf numFmtId="176" fontId="11" fillId="0" borderId="7" xfId="0" applyFont="1" applyFill="1" applyBorder="1" applyAlignment="1" applyProtection="1">
      <alignment horizontal="center" vertical="center"/>
    </xf>
    <xf numFmtId="176" fontId="11" fillId="0" borderId="1" xfId="0" applyFont="1" applyFill="1" applyBorder="1" applyAlignment="1" applyProtection="1">
      <alignment horizontal="center" vertical="center"/>
    </xf>
    <xf numFmtId="176" fontId="11" fillId="0" borderId="8" xfId="0" applyFont="1" applyFill="1" applyBorder="1" applyAlignment="1" applyProtection="1">
      <alignment horizontal="center" vertical="center"/>
    </xf>
    <xf numFmtId="41" fontId="66" fillId="0" borderId="40" xfId="236" applyNumberFormat="1" applyFont="1" applyFill="1" applyBorder="1" applyAlignment="1" applyProtection="1">
      <alignment horizontal="right" vertical="center" shrinkToFit="1"/>
    </xf>
    <xf numFmtId="184" fontId="10" fillId="0" borderId="30" xfId="241" applyFont="1" applyFill="1" applyBorder="1" applyAlignment="1" applyProtection="1">
      <alignment horizontal="right" vertical="center" shrinkToFit="1"/>
    </xf>
    <xf numFmtId="184" fontId="45" fillId="0" borderId="47" xfId="241" applyFont="1" applyFill="1" applyBorder="1" applyAlignment="1" applyProtection="1">
      <alignment horizontal="right" vertical="center"/>
    </xf>
    <xf numFmtId="184" fontId="45" fillId="0" borderId="48" xfId="241" applyFont="1" applyFill="1" applyBorder="1" applyAlignment="1" applyProtection="1">
      <alignment horizontal="right" vertical="center"/>
    </xf>
    <xf numFmtId="184" fontId="45" fillId="0" borderId="49" xfId="241" applyFont="1" applyFill="1" applyBorder="1" applyAlignment="1" applyProtection="1">
      <alignment horizontal="right" vertical="center"/>
    </xf>
    <xf numFmtId="184" fontId="10" fillId="0" borderId="30" xfId="241" applyFont="1" applyFill="1" applyBorder="1" applyAlignment="1" applyProtection="1">
      <alignment horizontal="right" vertical="center"/>
    </xf>
    <xf numFmtId="176" fontId="10" fillId="0" borderId="0" xfId="0" applyFont="1" applyFill="1" applyAlignment="1" applyProtection="1">
      <alignment horizontal="left" wrapText="1"/>
    </xf>
    <xf numFmtId="176" fontId="10" fillId="0" borderId="0" xfId="0" applyFont="1" applyFill="1" applyAlignment="1" applyProtection="1">
      <alignment horizontal="right" wrapText="1"/>
    </xf>
    <xf numFmtId="184" fontId="10" fillId="0" borderId="45" xfId="241" applyFont="1" applyFill="1" applyBorder="1" applyAlignment="1" applyProtection="1">
      <alignment horizontal="right" vertical="center" shrinkToFit="1"/>
    </xf>
    <xf numFmtId="176" fontId="10" fillId="0" borderId="0" xfId="0" applyFont="1" applyFill="1" applyBorder="1" applyAlignment="1" applyProtection="1">
      <alignment horizontal="right"/>
    </xf>
    <xf numFmtId="176" fontId="10" fillId="0" borderId="22" xfId="0" applyFont="1" applyFill="1" applyBorder="1" applyAlignment="1" applyProtection="1">
      <alignment horizontal="right"/>
    </xf>
    <xf numFmtId="176" fontId="10" fillId="0" borderId="27" xfId="0" applyFont="1" applyFill="1" applyBorder="1" applyAlignment="1" applyProtection="1">
      <alignment horizontal="left"/>
    </xf>
    <xf numFmtId="176" fontId="10" fillId="0" borderId="27" xfId="0" applyFont="1" applyFill="1" applyBorder="1" applyAlignment="1" applyProtection="1">
      <alignment horizontal="right"/>
    </xf>
    <xf numFmtId="176" fontId="12" fillId="0" borderId="11" xfId="0" applyFont="1" applyFill="1" applyBorder="1" applyAlignment="1" applyProtection="1">
      <alignment horizontal="center" vertical="center"/>
    </xf>
    <xf numFmtId="176" fontId="12" fillId="0" borderId="12" xfId="0" applyFont="1" applyFill="1" applyBorder="1" applyAlignment="1" applyProtection="1">
      <alignment horizontal="center" vertical="center"/>
    </xf>
    <xf numFmtId="176" fontId="12" fillId="0" borderId="24" xfId="0" applyFont="1" applyFill="1" applyBorder="1" applyAlignment="1" applyProtection="1">
      <alignment horizontal="center" vertical="center"/>
    </xf>
    <xf numFmtId="176" fontId="12" fillId="0" borderId="14" xfId="0" applyFont="1" applyFill="1" applyBorder="1" applyAlignment="1" applyProtection="1">
      <alignment horizontal="center" vertical="center"/>
    </xf>
    <xf numFmtId="176" fontId="12" fillId="0" borderId="19" xfId="0" applyFont="1" applyFill="1" applyBorder="1" applyAlignment="1" applyProtection="1">
      <alignment horizontal="center" vertical="center"/>
    </xf>
    <xf numFmtId="176" fontId="11" fillId="0" borderId="14" xfId="0" applyFont="1" applyFill="1" applyBorder="1" applyAlignment="1" applyProtection="1">
      <alignment horizontal="center" vertical="center"/>
    </xf>
    <xf numFmtId="176" fontId="11" fillId="0" borderId="19" xfId="0" applyFont="1" applyFill="1" applyBorder="1" applyAlignment="1" applyProtection="1">
      <alignment horizontal="center" vertical="center"/>
    </xf>
    <xf numFmtId="197" fontId="45" fillId="0" borderId="6" xfId="0" quotePrefix="1" applyNumberFormat="1" applyFont="1" applyFill="1" applyBorder="1" applyAlignment="1" applyProtection="1">
      <alignment horizontal="center" vertical="center"/>
    </xf>
    <xf numFmtId="197" fontId="45" fillId="0" borderId="23" xfId="0" quotePrefix="1" applyNumberFormat="1" applyFont="1" applyFill="1" applyBorder="1" applyAlignment="1" applyProtection="1">
      <alignment horizontal="center" vertical="center"/>
    </xf>
    <xf numFmtId="197" fontId="45" fillId="0" borderId="22" xfId="0" quotePrefix="1" applyNumberFormat="1" applyFont="1" applyFill="1" applyBorder="1" applyAlignment="1" applyProtection="1">
      <alignment horizontal="center" vertical="center"/>
    </xf>
    <xf numFmtId="176" fontId="45" fillId="0" borderId="4" xfId="0" applyFont="1" applyFill="1" applyBorder="1" applyAlignment="1" applyProtection="1">
      <alignment horizontal="center" vertical="center"/>
    </xf>
    <xf numFmtId="176" fontId="45" fillId="0" borderId="9" xfId="0" applyFont="1" applyFill="1" applyBorder="1" applyAlignment="1" applyProtection="1">
      <alignment horizontal="center" vertical="center"/>
    </xf>
    <xf numFmtId="176" fontId="45" fillId="0" borderId="0" xfId="0" applyFont="1" applyFill="1" applyBorder="1" applyAlignment="1" applyProtection="1">
      <alignment horizontal="center" vertical="center"/>
    </xf>
    <xf numFmtId="176" fontId="10" fillId="0" borderId="0" xfId="0" applyFont="1" applyFill="1" applyBorder="1" applyAlignment="1" applyProtection="1">
      <alignment horizontal="left" vertical="center"/>
    </xf>
    <xf numFmtId="176" fontId="10" fillId="0" borderId="0" xfId="0" applyFont="1" applyFill="1" applyBorder="1" applyAlignment="1" applyProtection="1">
      <alignment horizontal="right" vertical="center"/>
    </xf>
    <xf numFmtId="176" fontId="10" fillId="0" borderId="22" xfId="0" applyFont="1" applyFill="1" applyBorder="1" applyAlignment="1" applyProtection="1">
      <alignment horizontal="right" vertical="center"/>
    </xf>
    <xf numFmtId="176" fontId="45" fillId="0" borderId="4" xfId="0" applyFont="1" applyFill="1" applyBorder="1" applyAlignment="1" applyProtection="1">
      <alignment horizontal="left" vertical="center"/>
    </xf>
    <xf numFmtId="176" fontId="45" fillId="0" borderId="0" xfId="0" applyFont="1" applyFill="1" applyBorder="1" applyAlignment="1" applyProtection="1">
      <alignment horizontal="left" vertical="center"/>
    </xf>
    <xf numFmtId="176" fontId="12" fillId="0" borderId="11" xfId="0" applyFont="1" applyFill="1" applyBorder="1" applyAlignment="1">
      <alignment horizontal="center" vertical="center"/>
    </xf>
    <xf numFmtId="176" fontId="12" fillId="0" borderId="12" xfId="0" applyFont="1" applyFill="1" applyBorder="1" applyAlignment="1">
      <alignment horizontal="center" vertical="center"/>
    </xf>
    <xf numFmtId="176" fontId="12" fillId="0" borderId="26" xfId="0" applyFont="1" applyFill="1" applyBorder="1" applyAlignment="1">
      <alignment horizontal="center" vertical="center"/>
    </xf>
    <xf numFmtId="176" fontId="11" fillId="0" borderId="21" xfId="0" applyFont="1" applyFill="1" applyBorder="1" applyAlignment="1">
      <alignment horizontal="center" vertical="center"/>
    </xf>
    <xf numFmtId="176" fontId="11" fillId="0" borderId="20" xfId="0" applyFont="1" applyFill="1" applyBorder="1" applyAlignment="1">
      <alignment horizontal="center" vertical="center"/>
    </xf>
    <xf numFmtId="176" fontId="12" fillId="0" borderId="21" xfId="0" applyFont="1" applyFill="1" applyBorder="1" applyAlignment="1">
      <alignment horizontal="center" vertical="center"/>
    </xf>
    <xf numFmtId="176" fontId="12" fillId="0" borderId="20" xfId="0" applyFont="1" applyFill="1" applyBorder="1" applyAlignment="1">
      <alignment horizontal="center" vertical="center"/>
    </xf>
    <xf numFmtId="176" fontId="11" fillId="0" borderId="10" xfId="0" applyFont="1" applyFill="1" applyBorder="1" applyAlignment="1">
      <alignment horizontal="center" vertical="center"/>
    </xf>
    <xf numFmtId="176" fontId="11" fillId="0" borderId="11" xfId="0" applyFont="1" applyFill="1" applyBorder="1" applyAlignment="1">
      <alignment horizontal="center" vertical="center"/>
    </xf>
    <xf numFmtId="176" fontId="49" fillId="0" borderId="0" xfId="0" applyFont="1" applyFill="1" applyAlignment="1">
      <alignment horizontal="center" vertical="center"/>
    </xf>
    <xf numFmtId="176" fontId="10" fillId="0" borderId="27" xfId="0" applyFont="1" applyFill="1" applyBorder="1" applyAlignment="1">
      <alignment horizontal="left"/>
    </xf>
    <xf numFmtId="176" fontId="10" fillId="0" borderId="27" xfId="0" applyFont="1" applyFill="1" applyBorder="1" applyAlignment="1">
      <alignment horizontal="right"/>
    </xf>
    <xf numFmtId="176" fontId="10" fillId="0" borderId="0" xfId="0" applyFont="1" applyFill="1" applyBorder="1" applyAlignment="1">
      <alignment horizontal="left" vertical="center"/>
    </xf>
    <xf numFmtId="176" fontId="10" fillId="0" borderId="0" xfId="0" applyFont="1" applyFill="1" applyBorder="1" applyAlignment="1">
      <alignment horizontal="right" vertical="center"/>
    </xf>
    <xf numFmtId="176" fontId="10" fillId="0" borderId="22" xfId="0" applyFont="1" applyFill="1" applyBorder="1" applyAlignment="1">
      <alignment horizontal="right" vertical="center"/>
    </xf>
    <xf numFmtId="176" fontId="11" fillId="0" borderId="1" xfId="0" applyFont="1" applyFill="1" applyBorder="1" applyAlignment="1">
      <alignment horizontal="center" vertical="center"/>
    </xf>
    <xf numFmtId="176" fontId="11" fillId="0" borderId="8" xfId="0" applyFont="1" applyFill="1" applyBorder="1" applyAlignment="1">
      <alignment horizontal="center" vertical="center"/>
    </xf>
    <xf numFmtId="176" fontId="11" fillId="0" borderId="7" xfId="0" applyFont="1" applyFill="1" applyBorder="1" applyAlignment="1">
      <alignment horizontal="center" vertical="center"/>
    </xf>
    <xf numFmtId="176" fontId="45" fillId="0" borderId="0" xfId="0" applyFont="1" applyFill="1" applyBorder="1" applyAlignment="1">
      <alignment horizontal="center" vertical="center"/>
    </xf>
    <xf numFmtId="176" fontId="45" fillId="0" borderId="4" xfId="0" applyFont="1" applyFill="1" applyBorder="1" applyAlignment="1">
      <alignment horizontal="center" vertical="center"/>
    </xf>
    <xf numFmtId="176" fontId="45" fillId="0" borderId="9" xfId="0" applyFont="1" applyFill="1" applyBorder="1" applyAlignment="1">
      <alignment horizontal="center" vertical="center"/>
    </xf>
    <xf numFmtId="176" fontId="12" fillId="0" borderId="0" xfId="0" applyFont="1" applyFill="1" applyBorder="1" applyAlignment="1">
      <alignment horizontal="center" vertical="center"/>
    </xf>
    <xf numFmtId="176" fontId="12" fillId="0" borderId="9" xfId="0" applyFont="1" applyFill="1" applyBorder="1" applyAlignment="1">
      <alignment horizontal="center" vertical="center"/>
    </xf>
    <xf numFmtId="176" fontId="11" fillId="0" borderId="4" xfId="0" applyFont="1" applyFill="1" applyBorder="1" applyAlignment="1">
      <alignment horizontal="center" vertical="center"/>
    </xf>
    <xf numFmtId="176" fontId="11" fillId="0" borderId="0" xfId="0" applyFont="1" applyFill="1" applyBorder="1" applyAlignment="1">
      <alignment horizontal="center" vertical="center"/>
    </xf>
    <xf numFmtId="176" fontId="10" fillId="0" borderId="0" xfId="0" applyFont="1" applyFill="1" applyBorder="1" applyAlignment="1" applyProtection="1">
      <alignment horizontal="left"/>
    </xf>
    <xf numFmtId="176" fontId="45" fillId="0" borderId="22" xfId="0" applyFont="1" applyFill="1" applyBorder="1" applyAlignment="1" applyProtection="1">
      <alignment horizontal="center" vertical="center"/>
    </xf>
    <xf numFmtId="176" fontId="45" fillId="0" borderId="23" xfId="0" applyFont="1" applyFill="1" applyBorder="1" applyAlignment="1" applyProtection="1">
      <alignment horizontal="center" vertical="center"/>
    </xf>
    <xf numFmtId="198" fontId="45" fillId="0" borderId="0" xfId="0" applyNumberFormat="1" applyFont="1" applyFill="1" applyBorder="1" applyAlignment="1" applyProtection="1">
      <alignment horizontal="center" vertical="center"/>
    </xf>
    <xf numFmtId="176" fontId="45" fillId="0" borderId="22" xfId="0" applyFont="1" applyFill="1" applyBorder="1" applyAlignment="1">
      <alignment horizontal="center" vertical="center"/>
    </xf>
    <xf numFmtId="176" fontId="45" fillId="0" borderId="23" xfId="0" applyFont="1" applyFill="1" applyBorder="1" applyAlignment="1">
      <alignment horizontal="center" vertical="center"/>
    </xf>
    <xf numFmtId="176" fontId="10" fillId="0" borderId="0" xfId="0" applyFont="1" applyFill="1" applyBorder="1" applyAlignment="1">
      <alignment horizontal="left"/>
    </xf>
    <xf numFmtId="176" fontId="10" fillId="0" borderId="4" xfId="0" applyFont="1" applyFill="1" applyBorder="1" applyAlignment="1" applyProtection="1">
      <alignment horizontal="center" vertical="center"/>
    </xf>
    <xf numFmtId="176" fontId="10" fillId="0" borderId="0" xfId="0" applyFont="1" applyFill="1" applyBorder="1" applyAlignment="1" applyProtection="1">
      <alignment horizontal="center" vertical="center"/>
    </xf>
    <xf numFmtId="184" fontId="45" fillId="0" borderId="1" xfId="241" applyFont="1" applyFill="1" applyBorder="1" applyAlignment="1" applyProtection="1">
      <alignment horizontal="center" vertical="center"/>
    </xf>
    <xf numFmtId="184" fontId="45" fillId="0" borderId="8" xfId="241" applyFont="1" applyFill="1" applyBorder="1" applyAlignment="1" applyProtection="1">
      <alignment horizontal="center" vertical="center"/>
    </xf>
    <xf numFmtId="176" fontId="45" fillId="0" borderId="7" xfId="0" applyFont="1" applyFill="1" applyBorder="1" applyAlignment="1" applyProtection="1">
      <alignment horizontal="center" vertical="center"/>
    </xf>
    <xf numFmtId="176" fontId="45" fillId="0" borderId="1" xfId="0" applyFont="1" applyFill="1" applyBorder="1" applyAlignment="1" applyProtection="1">
      <alignment horizontal="center" vertical="center"/>
    </xf>
    <xf numFmtId="184" fontId="45" fillId="0" borderId="0" xfId="241" applyFont="1" applyFill="1" applyBorder="1" applyAlignment="1" applyProtection="1">
      <alignment horizontal="center" vertical="center"/>
    </xf>
    <xf numFmtId="184" fontId="45" fillId="0" borderId="9" xfId="241" applyFont="1" applyFill="1" applyBorder="1" applyAlignment="1" applyProtection="1">
      <alignment horizontal="center" vertical="center"/>
    </xf>
    <xf numFmtId="176" fontId="0" fillId="0" borderId="0" xfId="0" applyFill="1" applyAlignment="1">
      <alignment horizontal="center" vertical="center"/>
    </xf>
    <xf numFmtId="176" fontId="12" fillId="0" borderId="6" xfId="0" applyFont="1" applyFill="1" applyBorder="1" applyAlignment="1" applyProtection="1">
      <alignment horizontal="center" vertical="center"/>
    </xf>
    <xf numFmtId="176" fontId="12" fillId="0" borderId="5" xfId="0" applyFont="1" applyFill="1" applyBorder="1" applyAlignment="1" applyProtection="1">
      <alignment horizontal="center" vertical="center"/>
    </xf>
    <xf numFmtId="176" fontId="12" fillId="0" borderId="3" xfId="0" applyFont="1" applyFill="1" applyBorder="1" applyAlignment="1" applyProtection="1">
      <alignment horizontal="center" vertical="center"/>
    </xf>
    <xf numFmtId="197" fontId="11" fillId="0" borderId="26" xfId="0" applyNumberFormat="1" applyFont="1" applyFill="1" applyBorder="1" applyAlignment="1" applyProtection="1">
      <alignment horizontal="center" vertical="center"/>
    </xf>
    <xf numFmtId="197" fontId="11" fillId="0" borderId="20" xfId="0" applyNumberFormat="1" applyFont="1" applyFill="1" applyBorder="1" applyAlignment="1" applyProtection="1">
      <alignment horizontal="center" vertical="center"/>
    </xf>
    <xf numFmtId="197" fontId="65" fillId="0" borderId="26" xfId="0" applyNumberFormat="1" applyFont="1" applyFill="1" applyBorder="1" applyAlignment="1" applyProtection="1">
      <alignment horizontal="center" vertical="center"/>
    </xf>
    <xf numFmtId="197" fontId="65" fillId="0" borderId="21" xfId="0" applyNumberFormat="1" applyFont="1" applyFill="1" applyBorder="1" applyAlignment="1" applyProtection="1">
      <alignment horizontal="center" vertical="center"/>
    </xf>
    <xf numFmtId="176" fontId="10" fillId="0" borderId="0" xfId="0" applyFont="1" applyFill="1" applyAlignment="1" applyProtection="1">
      <alignment horizontal="left"/>
    </xf>
    <xf numFmtId="176" fontId="10" fillId="0" borderId="0" xfId="0" applyFont="1" applyFill="1" applyAlignment="1" applyProtection="1"/>
    <xf numFmtId="176" fontId="11" fillId="0" borderId="10" xfId="0" applyFont="1" applyFill="1" applyBorder="1" applyAlignment="1" applyProtection="1">
      <alignment horizontal="center" vertical="center" wrapText="1"/>
    </xf>
    <xf numFmtId="176" fontId="11" fillId="0" borderId="4" xfId="0" applyFont="1" applyFill="1" applyBorder="1" applyAlignment="1" applyProtection="1">
      <alignment horizontal="center" vertical="center" wrapText="1"/>
    </xf>
    <xf numFmtId="176" fontId="12" fillId="0" borderId="10" xfId="0" applyFont="1" applyFill="1" applyBorder="1" applyAlignment="1" applyProtection="1">
      <alignment horizontal="center" vertical="center"/>
    </xf>
    <xf numFmtId="176" fontId="12" fillId="0" borderId="26" xfId="0" applyFont="1" applyFill="1" applyBorder="1" applyAlignment="1" applyProtection="1">
      <alignment horizontal="center" vertical="center" wrapText="1"/>
    </xf>
    <xf numFmtId="176" fontId="11" fillId="0" borderId="21" xfId="0" applyFont="1" applyFill="1" applyBorder="1" applyAlignment="1" applyProtection="1">
      <alignment horizontal="center" vertical="center" wrapText="1"/>
    </xf>
    <xf numFmtId="176" fontId="11" fillId="0" borderId="20" xfId="0" applyFont="1" applyFill="1" applyBorder="1" applyAlignment="1" applyProtection="1">
      <alignment horizontal="center" vertical="center" wrapText="1"/>
    </xf>
    <xf numFmtId="176" fontId="12" fillId="0" borderId="21" xfId="0" applyFont="1" applyFill="1" applyBorder="1" applyAlignment="1" applyProtection="1">
      <alignment horizontal="center" vertical="center" wrapText="1"/>
    </xf>
    <xf numFmtId="0" fontId="10" fillId="0" borderId="22" xfId="0" applyNumberFormat="1" applyFont="1" applyFill="1" applyBorder="1" applyAlignment="1" applyProtection="1">
      <alignment vertical="center" wrapText="1"/>
    </xf>
    <xf numFmtId="0" fontId="10" fillId="0" borderId="22" xfId="0" applyNumberFormat="1" applyFont="1" applyFill="1" applyBorder="1" applyAlignment="1" applyProtection="1">
      <alignment vertical="center"/>
    </xf>
    <xf numFmtId="0" fontId="10" fillId="0" borderId="0" xfId="0" applyNumberFormat="1" applyFont="1" applyFill="1" applyBorder="1" applyAlignment="1" applyProtection="1">
      <alignment horizontal="right" vertical="center"/>
    </xf>
    <xf numFmtId="0" fontId="10" fillId="0" borderId="0" xfId="0" applyNumberFormat="1" applyFont="1" applyFill="1" applyBorder="1" applyAlignment="1" applyProtection="1">
      <alignment horizontal="left" vertical="center"/>
    </xf>
    <xf numFmtId="0" fontId="55" fillId="0" borderId="0" xfId="244" applyFont="1" applyFill="1" applyAlignment="1" applyProtection="1">
      <alignment horizontal="right" wrapText="1"/>
      <protection locked="0"/>
    </xf>
    <xf numFmtId="0" fontId="6" fillId="0" borderId="33" xfId="244" applyFont="1" applyFill="1" applyBorder="1" applyAlignment="1" applyProtection="1">
      <alignment horizontal="center" vertical="center"/>
      <protection locked="0"/>
    </xf>
    <xf numFmtId="0" fontId="6" fillId="0" borderId="9" xfId="244" applyFont="1" applyFill="1" applyBorder="1" applyAlignment="1" applyProtection="1">
      <alignment horizontal="center" vertical="center"/>
      <protection locked="0"/>
    </xf>
    <xf numFmtId="0" fontId="6" fillId="0" borderId="34" xfId="244" applyFont="1" applyFill="1" applyBorder="1" applyAlignment="1" applyProtection="1">
      <alignment horizontal="center" vertical="center"/>
      <protection locked="0"/>
    </xf>
    <xf numFmtId="0" fontId="54" fillId="0" borderId="35" xfId="244" applyFont="1" applyFill="1" applyBorder="1" applyAlignment="1" applyProtection="1">
      <alignment horizontal="center" vertical="center"/>
      <protection locked="0"/>
    </xf>
    <xf numFmtId="0" fontId="54" fillId="0" borderId="4" xfId="244" applyFont="1" applyFill="1" applyBorder="1" applyAlignment="1" applyProtection="1">
      <alignment horizontal="center" vertical="center"/>
      <protection locked="0"/>
    </xf>
    <xf numFmtId="0" fontId="54" fillId="0" borderId="36" xfId="244" applyFont="1" applyFill="1" applyBorder="1" applyAlignment="1" applyProtection="1">
      <alignment horizontal="center" vertical="center"/>
      <protection locked="0"/>
    </xf>
    <xf numFmtId="0" fontId="49" fillId="0" borderId="0" xfId="244" applyFont="1" applyFill="1" applyAlignment="1" applyProtection="1">
      <alignment horizontal="center" vertical="center"/>
      <protection locked="0"/>
    </xf>
    <xf numFmtId="0" fontId="49" fillId="0" borderId="0" xfId="244" applyFont="1" applyFill="1" applyAlignment="1" applyProtection="1">
      <alignment horizontal="center"/>
      <protection locked="0"/>
    </xf>
    <xf numFmtId="0" fontId="55" fillId="0" borderId="22" xfId="282" applyFont="1" applyFill="1" applyBorder="1" applyAlignment="1" applyProtection="1">
      <alignment horizontal="left" wrapText="1"/>
      <protection locked="0"/>
    </xf>
    <xf numFmtId="210" fontId="48" fillId="0" borderId="0" xfId="249" applyNumberFormat="1" applyFont="1" applyFill="1" applyBorder="1" applyAlignment="1">
      <alignment horizontal="center" vertical="center"/>
    </xf>
    <xf numFmtId="0" fontId="13" fillId="0" borderId="0" xfId="244" applyFont="1" applyFill="1" applyAlignment="1" applyProtection="1">
      <alignment horizontal="center" vertical="center"/>
      <protection locked="0"/>
    </xf>
    <xf numFmtId="176" fontId="48" fillId="0" borderId="5" xfId="0" applyFont="1" applyFill="1" applyBorder="1" applyAlignment="1">
      <alignment horizontal="center" vertical="center" wrapText="1"/>
    </xf>
    <xf numFmtId="176" fontId="48" fillId="0" borderId="3" xfId="0" applyFont="1" applyFill="1" applyBorder="1" applyAlignment="1">
      <alignment horizontal="center" vertical="center" wrapText="1"/>
    </xf>
    <xf numFmtId="176" fontId="48" fillId="0" borderId="2" xfId="0" applyFont="1" applyFill="1" applyBorder="1" applyAlignment="1">
      <alignment horizontal="center" vertical="center" wrapText="1"/>
    </xf>
    <xf numFmtId="209" fontId="48" fillId="0" borderId="5" xfId="286" applyNumberFormat="1" applyFont="1" applyFill="1" applyBorder="1" applyAlignment="1">
      <alignment horizontal="center" vertical="center" wrapText="1"/>
    </xf>
    <xf numFmtId="176" fontId="48" fillId="0" borderId="5" xfId="0" applyFont="1" applyFill="1" applyBorder="1" applyAlignment="1">
      <alignment horizontal="center" vertical="center"/>
    </xf>
    <xf numFmtId="38" fontId="48" fillId="0" borderId="2" xfId="286" applyNumberFormat="1" applyFont="1" applyFill="1" applyBorder="1" applyAlignment="1">
      <alignment horizontal="center" vertical="center" wrapText="1"/>
    </xf>
    <xf numFmtId="38" fontId="48" fillId="0" borderId="15" xfId="286" applyNumberFormat="1" applyFont="1" applyFill="1" applyBorder="1" applyAlignment="1">
      <alignment horizontal="center" vertical="center" wrapText="1"/>
    </xf>
    <xf numFmtId="209" fontId="48" fillId="0" borderId="15" xfId="286" applyNumberFormat="1" applyFont="1" applyFill="1" applyBorder="1" applyAlignment="1">
      <alignment horizontal="center" vertical="center" wrapText="1"/>
    </xf>
    <xf numFmtId="209" fontId="48" fillId="0" borderId="3" xfId="286" applyNumberFormat="1" applyFont="1" applyFill="1" applyBorder="1" applyAlignment="1">
      <alignment horizontal="center" vertical="center"/>
    </xf>
    <xf numFmtId="176" fontId="48" fillId="0" borderId="2" xfId="0" applyFont="1" applyFill="1" applyBorder="1" applyAlignment="1">
      <alignment horizontal="center" vertical="center"/>
    </xf>
    <xf numFmtId="176" fontId="48" fillId="0" borderId="3" xfId="0" applyFont="1" applyFill="1" applyBorder="1" applyAlignment="1">
      <alignment horizontal="center" vertical="center"/>
    </xf>
    <xf numFmtId="210" fontId="48" fillId="0" borderId="22" xfId="249" applyNumberFormat="1" applyFont="1" applyFill="1" applyBorder="1" applyAlignment="1">
      <alignment horizontal="center" vertical="center"/>
    </xf>
    <xf numFmtId="176" fontId="48" fillId="0" borderId="6" xfId="0" applyFont="1" applyFill="1" applyBorder="1" applyAlignment="1">
      <alignment horizontal="left" vertical="center" wrapText="1"/>
    </xf>
    <xf numFmtId="176" fontId="48" fillId="0" borderId="22" xfId="0" applyFont="1" applyFill="1" applyBorder="1" applyAlignment="1">
      <alignment horizontal="left" vertical="center" wrapText="1"/>
    </xf>
    <xf numFmtId="176" fontId="48" fillId="0" borderId="23" xfId="0" applyFont="1" applyFill="1" applyBorder="1" applyAlignment="1">
      <alignment horizontal="left" vertical="center" wrapText="1"/>
    </xf>
    <xf numFmtId="210" fontId="82" fillId="0" borderId="1" xfId="249" applyNumberFormat="1" applyFont="1" applyFill="1" applyBorder="1" applyAlignment="1">
      <alignment horizontal="center" vertical="center"/>
    </xf>
    <xf numFmtId="210" fontId="82" fillId="0" borderId="8" xfId="249" applyNumberFormat="1" applyFont="1" applyFill="1" applyBorder="1" applyAlignment="1">
      <alignment horizontal="center" vertical="center"/>
    </xf>
    <xf numFmtId="0" fontId="48" fillId="0" borderId="0" xfId="0" applyNumberFormat="1" applyFont="1" applyFill="1" applyBorder="1" applyAlignment="1">
      <alignment horizontal="center" vertical="center" wrapText="1"/>
    </xf>
    <xf numFmtId="176" fontId="48" fillId="0" borderId="0" xfId="0" applyFont="1" applyFill="1" applyBorder="1" applyAlignment="1">
      <alignment horizontal="center" vertical="center" wrapText="1"/>
    </xf>
    <xf numFmtId="176" fontId="48" fillId="0" borderId="0" xfId="0" applyFont="1" applyFill="1" applyBorder="1" applyAlignment="1">
      <alignment horizontal="center" vertical="center"/>
    </xf>
    <xf numFmtId="176" fontId="0" fillId="0" borderId="0" xfId="0" applyAlignment="1">
      <alignment horizontal="center"/>
    </xf>
    <xf numFmtId="176" fontId="64" fillId="0" borderId="22" xfId="0" applyFont="1" applyFill="1" applyBorder="1" applyAlignment="1">
      <alignment horizontal="right" vertical="center" wrapText="1"/>
    </xf>
    <xf numFmtId="176" fontId="64" fillId="0" borderId="0" xfId="0" applyFont="1" applyFill="1" applyBorder="1" applyAlignment="1">
      <alignment horizontal="right" vertical="center" wrapText="1"/>
    </xf>
    <xf numFmtId="176" fontId="0" fillId="0" borderId="0" xfId="0" applyAlignment="1">
      <alignment horizontal="left"/>
    </xf>
    <xf numFmtId="176" fontId="0" fillId="0" borderId="0" xfId="0" quotePrefix="1" applyAlignment="1">
      <alignment horizontal="left"/>
    </xf>
    <xf numFmtId="176" fontId="82" fillId="0" borderId="1" xfId="0" applyFont="1" applyFill="1" applyBorder="1" applyAlignment="1">
      <alignment horizontal="center" vertical="center" wrapText="1"/>
    </xf>
    <xf numFmtId="209" fontId="48" fillId="0" borderId="22" xfId="286" applyNumberFormat="1" applyFont="1" applyFill="1" applyBorder="1" applyAlignment="1">
      <alignment horizontal="center" vertical="center"/>
    </xf>
    <xf numFmtId="209" fontId="48" fillId="0" borderId="1" xfId="286" applyNumberFormat="1" applyFont="1" applyFill="1" applyBorder="1" applyAlignment="1">
      <alignment horizontal="center" vertical="center"/>
    </xf>
    <xf numFmtId="38" fontId="48" fillId="0" borderId="5" xfId="286" applyNumberFormat="1" applyFont="1" applyFill="1" applyBorder="1" applyAlignment="1">
      <alignment horizontal="center" vertical="center" wrapText="1"/>
    </xf>
    <xf numFmtId="38" fontId="48" fillId="0" borderId="6" xfId="286" applyNumberFormat="1" applyFont="1" applyFill="1" applyBorder="1" applyAlignment="1">
      <alignment horizontal="center" vertical="center" wrapText="1"/>
    </xf>
    <xf numFmtId="38" fontId="48" fillId="0" borderId="7" xfId="286" applyNumberFormat="1" applyFont="1" applyFill="1" applyBorder="1" applyAlignment="1">
      <alignment horizontal="center" vertical="center" wrapText="1"/>
    </xf>
    <xf numFmtId="0" fontId="48" fillId="0" borderId="23"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xf>
    <xf numFmtId="176" fontId="48" fillId="0" borderId="23" xfId="0" applyFont="1" applyFill="1" applyBorder="1" applyAlignment="1">
      <alignment horizontal="center" vertical="center" wrapText="1"/>
    </xf>
    <xf numFmtId="176" fontId="48" fillId="0" borderId="9" xfId="0" applyFont="1" applyFill="1" applyBorder="1" applyAlignment="1">
      <alignment horizontal="center" vertical="center" wrapText="1"/>
    </xf>
    <xf numFmtId="176" fontId="48" fillId="0" borderId="8" xfId="0" applyFont="1" applyFill="1" applyBorder="1" applyAlignment="1">
      <alignment horizontal="center" vertical="center" wrapText="1"/>
    </xf>
    <xf numFmtId="209" fontId="48" fillId="0" borderId="6" xfId="286" applyNumberFormat="1" applyFont="1" applyFill="1" applyBorder="1" applyAlignment="1">
      <alignment horizontal="center" vertical="center"/>
    </xf>
    <xf numFmtId="209" fontId="48" fillId="0" borderId="7" xfId="286" applyNumberFormat="1" applyFont="1" applyFill="1" applyBorder="1" applyAlignment="1">
      <alignment horizontal="center" vertical="center"/>
    </xf>
    <xf numFmtId="184" fontId="8" fillId="0" borderId="7" xfId="241" applyFont="1" applyFill="1" applyBorder="1" applyAlignment="1" applyProtection="1">
      <alignment horizontal="right" vertical="center"/>
    </xf>
    <xf numFmtId="184" fontId="8" fillId="0" borderId="1" xfId="241" applyFont="1" applyFill="1" applyBorder="1" applyAlignment="1" applyProtection="1">
      <alignment horizontal="right" vertical="center"/>
    </xf>
    <xf numFmtId="184" fontId="8" fillId="0" borderId="1" xfId="241" applyFont="1" applyFill="1" applyBorder="1" applyAlignment="1">
      <alignment horizontal="right"/>
    </xf>
    <xf numFmtId="43" fontId="97" fillId="0" borderId="46" xfId="0" applyNumberFormat="1" applyFont="1" applyBorder="1" applyAlignment="1">
      <alignment horizontal="center" vertical="center"/>
    </xf>
    <xf numFmtId="184" fontId="45" fillId="0" borderId="6" xfId="241" applyFont="1" applyFill="1" applyBorder="1" applyAlignment="1" applyProtection="1">
      <alignment horizontal="center" vertical="center"/>
    </xf>
    <xf numFmtId="184" fontId="10" fillId="0" borderId="4" xfId="241" applyFont="1" applyFill="1" applyBorder="1" applyAlignment="1" applyProtection="1">
      <alignment horizontal="center" vertical="center"/>
    </xf>
    <xf numFmtId="184" fontId="45" fillId="0" borderId="4" xfId="241" applyFont="1" applyFill="1" applyBorder="1" applyAlignment="1" applyProtection="1">
      <alignment horizontal="center" vertical="center"/>
    </xf>
    <xf numFmtId="184" fontId="45" fillId="0" borderId="23" xfId="241" applyFont="1" applyFill="1" applyBorder="1" applyAlignment="1" applyProtection="1">
      <alignment horizontal="center" vertical="center"/>
    </xf>
  </cellXfs>
  <cellStyles count="305">
    <cellStyle name="??&amp;O?&amp;H?_x0008_??_x0007__x0001__x0001_" xfId="1"/>
    <cellStyle name="?W?_laroux" xfId="2"/>
    <cellStyle name="’E‰Y [0.00]_laroux" xfId="3"/>
    <cellStyle name="’E‰Y_laroux" xfId="4"/>
    <cellStyle name="ÅëÈ­ [0]_¼ÕÀÍ¿¹»ê" xfId="5"/>
    <cellStyle name="AeE­ [0]_¼OAI¿¹≫e" xfId="6"/>
    <cellStyle name="ÅëÈ­ [0]_ÀÎ°Çºñ,¿ÜÁÖºñ" xfId="7"/>
    <cellStyle name="AeE­ [0]_AI°Cºn,μμ±Þºn" xfId="8"/>
    <cellStyle name="ÅëÈ­ [0]_laroux" xfId="9"/>
    <cellStyle name="AeE­ [0]_laroux_1" xfId="10"/>
    <cellStyle name="ÅëÈ­ [0]_laroux_1" xfId="11"/>
    <cellStyle name="AeE­ [0]_laroux_1_2008. 16)ⅩⅥ. 공공행정 및 사법" xfId="12"/>
    <cellStyle name="ÅëÈ­ [0]_laroux_1_2008. 16)ⅩⅥ. 공공행정 및 사법" xfId="13"/>
    <cellStyle name="AeE­ [0]_laroux_1_2008. 6)Ⅵ. 농림수산업" xfId="14"/>
    <cellStyle name="ÅëÈ­ [0]_laroux_1_2008. 6)Ⅵ. 농림수산업" xfId="15"/>
    <cellStyle name="AeE­ [0]_laroux_1_43-10주택" xfId="16"/>
    <cellStyle name="ÅëÈ­ [0]_laroux_1_43-10주택" xfId="17"/>
    <cellStyle name="AeE­ [0]_laroux_1_나주시_행정전산장비보유" xfId="18"/>
    <cellStyle name="ÅëÈ­ [0]_laroux_1_나주시_행정전산장비보유" xfId="19"/>
    <cellStyle name="AeE­ [0]_laroux_2" xfId="20"/>
    <cellStyle name="ÅëÈ­ [0]_laroux_2" xfId="21"/>
    <cellStyle name="AeE­ [0]_laroux_2_2008. 16)ⅩⅥ. 공공행정 및 사법" xfId="22"/>
    <cellStyle name="ÅëÈ­ [0]_laroux_2_2008. 16)ⅩⅥ. 공공행정 및 사법" xfId="23"/>
    <cellStyle name="AeE­ [0]_laroux_2_2008. 6)Ⅵ. 농림수산업" xfId="24"/>
    <cellStyle name="ÅëÈ­ [0]_laroux_2_2008. 6)Ⅵ. 농림수산업" xfId="25"/>
    <cellStyle name="AeE­ [0]_laroux_2_41-06농림16" xfId="26"/>
    <cellStyle name="ÅëÈ­ [0]_laroux_2_41-06농림16" xfId="27"/>
    <cellStyle name="AeE­ [0]_laroux_2_41-06농림16_2008. 16)ⅩⅥ. 공공행정 및 사법" xfId="28"/>
    <cellStyle name="ÅëÈ­ [0]_laroux_2_41-06농림16_2008. 16)ⅩⅥ. 공공행정 및 사법" xfId="29"/>
    <cellStyle name="AeE­ [0]_laroux_2_41-06농림16_2008. 6)Ⅵ. 농림수산업" xfId="30"/>
    <cellStyle name="ÅëÈ­ [0]_laroux_2_41-06농림16_2008. 6)Ⅵ. 농림수산업" xfId="31"/>
    <cellStyle name="AeE­ [0]_laroux_2_41-06농림16_43-10주택" xfId="32"/>
    <cellStyle name="ÅëÈ­ [0]_laroux_2_41-06농림16_43-10주택" xfId="33"/>
    <cellStyle name="AeE­ [0]_laroux_2_41-06농림16_나주시_행정전산장비보유" xfId="34"/>
    <cellStyle name="ÅëÈ­ [0]_laroux_2_41-06농림16_나주시_행정전산장비보유" xfId="35"/>
    <cellStyle name="AeE­ [0]_laroux_2_41-06농림41" xfId="36"/>
    <cellStyle name="ÅëÈ­ [0]_laroux_2_41-06농림41" xfId="37"/>
    <cellStyle name="AeE­ [0]_laroux_2_43-10주택" xfId="38"/>
    <cellStyle name="ÅëÈ­ [0]_laroux_2_43-10주택" xfId="39"/>
    <cellStyle name="AeE­ [0]_laroux_2_나주시_행정전산장비보유" xfId="40"/>
    <cellStyle name="ÅëÈ­ [0]_laroux_2_나주시_행정전산장비보유" xfId="41"/>
    <cellStyle name="AeE­ [0]_Sheet1" xfId="42"/>
    <cellStyle name="ÅëÈ­ [0]_Sheet1" xfId="43"/>
    <cellStyle name="AeE­ [0]_Sheet1_2008. 16)ⅩⅥ. 공공행정 및 사법" xfId="44"/>
    <cellStyle name="ÅëÈ­ [0]_Sheet1_2008. 16)ⅩⅥ. 공공행정 및 사법" xfId="45"/>
    <cellStyle name="AeE­ [0]_Sheet1_2008. 6)Ⅵ. 농림수산업" xfId="46"/>
    <cellStyle name="ÅëÈ­ [0]_Sheet1_2008. 6)Ⅵ. 농림수산업" xfId="47"/>
    <cellStyle name="AeE­ [0]_Sheet1_43-10주택" xfId="48"/>
    <cellStyle name="ÅëÈ­ [0]_Sheet1_43-10주택" xfId="49"/>
    <cellStyle name="AeE­ [0]_Sheet1_나주시_행정전산장비보유" xfId="50"/>
    <cellStyle name="ÅëÈ­ [0]_Sheet1_나주시_행정전산장비보유" xfId="51"/>
    <cellStyle name="ÅëÈ­_¼ÕÀÍ¿¹»ê" xfId="52"/>
    <cellStyle name="AeE­_¼OAI¿¹≫e" xfId="53"/>
    <cellStyle name="ÅëÈ­_ÀÎ°Çºñ,¿ÜÁÖºñ" xfId="54"/>
    <cellStyle name="AeE­_AI°Cºn,μμ±Þºn" xfId="55"/>
    <cellStyle name="ÅëÈ­_laroux" xfId="56"/>
    <cellStyle name="AeE­_laroux_1" xfId="57"/>
    <cellStyle name="ÅëÈ­_laroux_1" xfId="58"/>
    <cellStyle name="AeE­_laroux_1_2008. 16)ⅩⅥ. 공공행정 및 사법" xfId="59"/>
    <cellStyle name="ÅëÈ­_laroux_1_2008. 16)ⅩⅥ. 공공행정 및 사법" xfId="60"/>
    <cellStyle name="AeE­_laroux_1_2008. 6)Ⅵ. 농림수산업" xfId="61"/>
    <cellStyle name="ÅëÈ­_laroux_1_2008. 6)Ⅵ. 농림수산업" xfId="62"/>
    <cellStyle name="AeE­_laroux_1_43-10주택" xfId="63"/>
    <cellStyle name="ÅëÈ­_laroux_1_43-10주택" xfId="64"/>
    <cellStyle name="AeE­_laroux_1_나주시_행정전산장비보유" xfId="65"/>
    <cellStyle name="ÅëÈ­_laroux_1_나주시_행정전산장비보유" xfId="66"/>
    <cellStyle name="AeE­_laroux_2" xfId="67"/>
    <cellStyle name="ÅëÈ­_laroux_2" xfId="68"/>
    <cellStyle name="AeE­_laroux_2_2008. 16)ⅩⅥ. 공공행정 및 사법" xfId="69"/>
    <cellStyle name="ÅëÈ­_laroux_2_2008. 16)ⅩⅥ. 공공행정 및 사법" xfId="70"/>
    <cellStyle name="AeE­_laroux_2_2008. 6)Ⅵ. 농림수산업" xfId="71"/>
    <cellStyle name="ÅëÈ­_laroux_2_2008. 6)Ⅵ. 농림수산업" xfId="72"/>
    <cellStyle name="AeE­_laroux_2_41-06농림16" xfId="73"/>
    <cellStyle name="ÅëÈ­_laroux_2_41-06농림16" xfId="74"/>
    <cellStyle name="AeE­_laroux_2_41-06농림16_2008. 16)ⅩⅥ. 공공행정 및 사법" xfId="75"/>
    <cellStyle name="ÅëÈ­_laroux_2_41-06농림16_2008. 16)ⅩⅥ. 공공행정 및 사법" xfId="76"/>
    <cellStyle name="AeE­_laroux_2_41-06농림16_2008. 6)Ⅵ. 농림수산업" xfId="77"/>
    <cellStyle name="ÅëÈ­_laroux_2_41-06농림16_2008. 6)Ⅵ. 농림수산업" xfId="78"/>
    <cellStyle name="AeE­_laroux_2_41-06농림16_43-10주택" xfId="79"/>
    <cellStyle name="ÅëÈ­_laroux_2_41-06농림16_43-10주택" xfId="80"/>
    <cellStyle name="AeE­_laroux_2_41-06농림16_나주시_행정전산장비보유" xfId="81"/>
    <cellStyle name="ÅëÈ­_laroux_2_41-06농림16_나주시_행정전산장비보유" xfId="82"/>
    <cellStyle name="AeE­_laroux_2_41-06농림41" xfId="83"/>
    <cellStyle name="ÅëÈ­_laroux_2_41-06농림41" xfId="84"/>
    <cellStyle name="AeE­_laroux_2_43-10주택" xfId="85"/>
    <cellStyle name="ÅëÈ­_laroux_2_43-10주택" xfId="86"/>
    <cellStyle name="AeE­_laroux_2_나주시_행정전산장비보유" xfId="87"/>
    <cellStyle name="ÅëÈ­_laroux_2_나주시_행정전산장비보유" xfId="88"/>
    <cellStyle name="AeE­_Sheet1" xfId="89"/>
    <cellStyle name="ÅëÈ­_Sheet1" xfId="90"/>
    <cellStyle name="AeE­_Sheet1_2008. 16)ⅩⅥ. 공공행정 및 사법" xfId="91"/>
    <cellStyle name="ÅëÈ­_Sheet1_2008. 16)ⅩⅥ. 공공행정 및 사법" xfId="92"/>
    <cellStyle name="AeE­_Sheet1_2008. 6)Ⅵ. 농림수산업" xfId="93"/>
    <cellStyle name="ÅëÈ­_Sheet1_2008. 6)Ⅵ. 농림수산업" xfId="94"/>
    <cellStyle name="AeE­_Sheet1_41-06농림16" xfId="95"/>
    <cellStyle name="ÅëÈ­_Sheet1_41-06농림16" xfId="96"/>
    <cellStyle name="AeE­_Sheet1_41-06농림16_2008. 16)ⅩⅥ. 공공행정 및 사법" xfId="97"/>
    <cellStyle name="ÅëÈ­_Sheet1_41-06농림16_2008. 16)ⅩⅥ. 공공행정 및 사법" xfId="98"/>
    <cellStyle name="AeE­_Sheet1_41-06농림16_2008. 6)Ⅵ. 농림수산업" xfId="99"/>
    <cellStyle name="ÅëÈ­_Sheet1_41-06농림16_2008. 6)Ⅵ. 농림수산업" xfId="100"/>
    <cellStyle name="AeE­_Sheet1_41-06농림16_43-10주택" xfId="101"/>
    <cellStyle name="ÅëÈ­_Sheet1_41-06농림16_43-10주택" xfId="102"/>
    <cellStyle name="AeE­_Sheet1_41-06농림16_나주시_행정전산장비보유" xfId="103"/>
    <cellStyle name="ÅëÈ­_Sheet1_41-06농림16_나주시_행정전산장비보유" xfId="104"/>
    <cellStyle name="AeE­_Sheet1_41-06농림41" xfId="105"/>
    <cellStyle name="ÅëÈ­_Sheet1_41-06농림41" xfId="106"/>
    <cellStyle name="AeE­_Sheet1_43-10주택" xfId="107"/>
    <cellStyle name="ÅëÈ­_Sheet1_43-10주택" xfId="108"/>
    <cellStyle name="AeE­_Sheet1_나주시_행정전산장비보유" xfId="109"/>
    <cellStyle name="ÅëÈ­_Sheet1_나주시_행정전산장비보유" xfId="110"/>
    <cellStyle name="ALIGNMENT" xfId="111"/>
    <cellStyle name="ÄÞ¸¶ [0]_¼ÕÀÍ¿¹»ê" xfId="112"/>
    <cellStyle name="AÞ¸¶ [0]_¼OAI¿¹≫e" xfId="113"/>
    <cellStyle name="ÄÞ¸¶ [0]_ÀÎ°Çºñ,¿ÜÁÖºñ" xfId="114"/>
    <cellStyle name="AÞ¸¶ [0]_AI°Cºn,μμ±Þºn" xfId="115"/>
    <cellStyle name="ÄÞ¸¶ [0]_laroux" xfId="116"/>
    <cellStyle name="AÞ¸¶ [0]_laroux_1" xfId="117"/>
    <cellStyle name="ÄÞ¸¶ [0]_laroux_1" xfId="118"/>
    <cellStyle name="AÞ¸¶ [0]_Sheet1" xfId="119"/>
    <cellStyle name="ÄÞ¸¶ [0]_Sheet1" xfId="120"/>
    <cellStyle name="AÞ¸¶ [0]_Sheet1_2008. 16)ⅩⅥ. 공공행정 및 사법" xfId="121"/>
    <cellStyle name="ÄÞ¸¶ [0]_Sheet1_2008. 16)ⅩⅥ. 공공행정 및 사법" xfId="122"/>
    <cellStyle name="AÞ¸¶ [0]_Sheet1_2008. 6)Ⅵ. 농림수산업" xfId="123"/>
    <cellStyle name="ÄÞ¸¶ [0]_Sheet1_2008. 6)Ⅵ. 농림수산업" xfId="124"/>
    <cellStyle name="AÞ¸¶ [0]_Sheet1_43-10주택" xfId="125"/>
    <cellStyle name="ÄÞ¸¶ [0]_Sheet1_43-10주택" xfId="126"/>
    <cellStyle name="AÞ¸¶ [0]_Sheet1_나주시_행정전산장비보유" xfId="127"/>
    <cellStyle name="ÄÞ¸¶ [0]_Sheet1_나주시_행정전산장비보유" xfId="128"/>
    <cellStyle name="ÄÞ¸¶_¼ÕÀÍ¿¹»ê" xfId="129"/>
    <cellStyle name="AÞ¸¶_¼OAI¿¹≫e" xfId="130"/>
    <cellStyle name="ÄÞ¸¶_ÀÎ°Çºñ,¿ÜÁÖºñ" xfId="131"/>
    <cellStyle name="AÞ¸¶_AI°Cºn,μμ±Þºn" xfId="132"/>
    <cellStyle name="ÄÞ¸¶_laroux" xfId="133"/>
    <cellStyle name="AÞ¸¶_laroux_1" xfId="134"/>
    <cellStyle name="ÄÞ¸¶_laroux_1" xfId="135"/>
    <cellStyle name="AÞ¸¶_Sheet1" xfId="136"/>
    <cellStyle name="ÄÞ¸¶_Sheet1" xfId="137"/>
    <cellStyle name="AÞ¸¶_Sheet1_2008. 16)ⅩⅥ. 공공행정 및 사법" xfId="138"/>
    <cellStyle name="ÄÞ¸¶_Sheet1_2008. 16)ⅩⅥ. 공공행정 및 사법" xfId="139"/>
    <cellStyle name="AÞ¸¶_Sheet1_2008. 6)Ⅵ. 농림수산업" xfId="140"/>
    <cellStyle name="ÄÞ¸¶_Sheet1_2008. 6)Ⅵ. 농림수산업" xfId="141"/>
    <cellStyle name="AÞ¸¶_Sheet1_41-06농림16" xfId="142"/>
    <cellStyle name="ÄÞ¸¶_Sheet1_41-06농림16" xfId="143"/>
    <cellStyle name="AÞ¸¶_Sheet1_41-06농림16_2008. 16)ⅩⅥ. 공공행정 및 사법" xfId="144"/>
    <cellStyle name="ÄÞ¸¶_Sheet1_41-06농림16_2008. 16)ⅩⅥ. 공공행정 및 사법" xfId="145"/>
    <cellStyle name="AÞ¸¶_Sheet1_41-06농림16_2008. 6)Ⅵ. 농림수산업" xfId="146"/>
    <cellStyle name="ÄÞ¸¶_Sheet1_41-06농림16_2008. 6)Ⅵ. 농림수산업" xfId="147"/>
    <cellStyle name="AÞ¸¶_Sheet1_41-06농림16_43-10주택" xfId="148"/>
    <cellStyle name="ÄÞ¸¶_Sheet1_41-06농림16_43-10주택" xfId="149"/>
    <cellStyle name="AÞ¸¶_Sheet1_41-06농림16_나주시_행정전산장비보유" xfId="150"/>
    <cellStyle name="ÄÞ¸¶_Sheet1_41-06농림16_나주시_행정전산장비보유" xfId="151"/>
    <cellStyle name="AÞ¸¶_Sheet1_41-06농림41" xfId="152"/>
    <cellStyle name="ÄÞ¸¶_Sheet1_41-06농림41" xfId="153"/>
    <cellStyle name="AÞ¸¶_Sheet1_43-10주택" xfId="154"/>
    <cellStyle name="ÄÞ¸¶_Sheet1_43-10주택" xfId="155"/>
    <cellStyle name="AÞ¸¶_Sheet1_나주시_행정전산장비보유" xfId="156"/>
    <cellStyle name="ÄÞ¸¶_Sheet1_나주시_행정전산장비보유" xfId="157"/>
    <cellStyle name="C￥AØ_¿μ¾÷CoE² " xfId="158"/>
    <cellStyle name="Ç¥ÁØ_¼ÕÀÍ¿¹»ê" xfId="159"/>
    <cellStyle name="C￥AØ_¼OAI¿¹≫e" xfId="160"/>
    <cellStyle name="Ç¥ÁØ_ÀÎ°Çºñ,¿ÜÁÖºñ" xfId="161"/>
    <cellStyle name="C￥AØ_AI°Cºn,μμ±Þºn" xfId="162"/>
    <cellStyle name="Ç¥ÁØ_laroux" xfId="163"/>
    <cellStyle name="C￥AØ_laroux_1" xfId="164"/>
    <cellStyle name="Ç¥ÁØ_laroux_1" xfId="165"/>
    <cellStyle name="C￥AØ_laroux_1_Sheet1" xfId="166"/>
    <cellStyle name="Ç¥ÁØ_laroux_1_Sheet1" xfId="167"/>
    <cellStyle name="C￥AØ_laroux_2" xfId="168"/>
    <cellStyle name="Ç¥ÁØ_laroux_2" xfId="169"/>
    <cellStyle name="C￥AØ_laroux_2_Sheet1" xfId="170"/>
    <cellStyle name="Ç¥ÁØ_laroux_2_Sheet1" xfId="171"/>
    <cellStyle name="C￥AØ_laroux_3" xfId="172"/>
    <cellStyle name="Ç¥ÁØ_laroux_3" xfId="173"/>
    <cellStyle name="C￥AØ_laroux_4" xfId="174"/>
    <cellStyle name="Ç¥ÁØ_laroux_4" xfId="175"/>
    <cellStyle name="C￥AØ_laroux_Sheet1" xfId="176"/>
    <cellStyle name="Ç¥ÁØ_laroux_Sheet1" xfId="177"/>
    <cellStyle name="C￥AØ_Sheet1" xfId="178"/>
    <cellStyle name="Ç¥ÁØ_Sheet1" xfId="179"/>
    <cellStyle name="category" xfId="180"/>
    <cellStyle name="Comma [0]_ SG&amp;A Bridge " xfId="181"/>
    <cellStyle name="comma zerodec" xfId="182"/>
    <cellStyle name="Comma_ SG&amp;A Bridge " xfId="183"/>
    <cellStyle name="Currency [0]_ SG&amp;A Bridge " xfId="184"/>
    <cellStyle name="Currency_ SG&amp;A Bridge " xfId="185"/>
    <cellStyle name="Currency1" xfId="186"/>
    <cellStyle name="Date" xfId="187"/>
    <cellStyle name="Dezimal [0]_laroux" xfId="188"/>
    <cellStyle name="Dezimal_laroux" xfId="189"/>
    <cellStyle name="Dollar (zero dec)" xfId="190"/>
    <cellStyle name="Fixed" xfId="191"/>
    <cellStyle name="Grey" xfId="192"/>
    <cellStyle name="HEADER" xfId="193"/>
    <cellStyle name="Header1" xfId="194"/>
    <cellStyle name="Header2" xfId="195"/>
    <cellStyle name="HEADING1" xfId="196"/>
    <cellStyle name="HEADING2" xfId="197"/>
    <cellStyle name="Hyperlink_NEGS" xfId="198"/>
    <cellStyle name="Input [yellow]" xfId="199"/>
    <cellStyle name="Milliers [0]_Arabian Spec" xfId="200"/>
    <cellStyle name="Milliers_Arabian Spec" xfId="201"/>
    <cellStyle name="Model" xfId="202"/>
    <cellStyle name="Mon?aire [0]_Arabian Spec" xfId="203"/>
    <cellStyle name="Mon?aire_Arabian Spec" xfId="204"/>
    <cellStyle name="Normal - Style1" xfId="205"/>
    <cellStyle name="Normal_ SG&amp;A Bridge " xfId="206"/>
    <cellStyle name="Œ…?æ맖?e [0.00]_laroux" xfId="207"/>
    <cellStyle name="Œ…?æ맖?e_laroux" xfId="208"/>
    <cellStyle name="Percent [2]" xfId="209"/>
    <cellStyle name="Standard_laroux" xfId="210"/>
    <cellStyle name="subhead" xfId="211"/>
    <cellStyle name="Total" xfId="212"/>
    <cellStyle name="W?rung [0]_laroux" xfId="213"/>
    <cellStyle name="W?rung_laroux" xfId="214"/>
    <cellStyle name="과정별배정" xfId="215"/>
    <cellStyle name="咬訌裝?INCOM1" xfId="216"/>
    <cellStyle name="咬訌裝?INCOM10" xfId="217"/>
    <cellStyle name="咬訌裝?INCOM2" xfId="218"/>
    <cellStyle name="咬訌裝?INCOM3" xfId="219"/>
    <cellStyle name="咬訌裝?INCOM4" xfId="220"/>
    <cellStyle name="咬訌裝?INCOM5" xfId="221"/>
    <cellStyle name="咬訌裝?INCOM6" xfId="222"/>
    <cellStyle name="咬訌裝?INCOM7" xfId="223"/>
    <cellStyle name="咬訌裝?INCOM8" xfId="224"/>
    <cellStyle name="咬訌裝?INCOM9" xfId="225"/>
    <cellStyle name="咬訌裝?PRIB11" xfId="226"/>
    <cellStyle name="기본" xfId="227"/>
    <cellStyle name="똿뗦먛귟 [0.00]_PRODUCT DETAIL Q1" xfId="228"/>
    <cellStyle name="똿뗦먛귟_PRODUCT DETAIL Q1" xfId="229"/>
    <cellStyle name="믅됞 [0.00]_PRODUCT DETAIL Q1" xfId="230"/>
    <cellStyle name="믅됞_PRODUCT DETAIL Q1" xfId="231"/>
    <cellStyle name="백분율 2" xfId="232"/>
    <cellStyle name="본문" xfId="233"/>
    <cellStyle name="뷭?_BOOKSHIP" xfId="234"/>
    <cellStyle name="쉼표 [0]" xfId="249" builtinId="6"/>
    <cellStyle name="쉼표 [0] 10" xfId="250"/>
    <cellStyle name="쉼표 [0] 11" xfId="251"/>
    <cellStyle name="쉼표 [0] 12" xfId="252"/>
    <cellStyle name="쉼표 [0] 13" xfId="253"/>
    <cellStyle name="쉼표 [0] 14" xfId="254"/>
    <cellStyle name="쉼표 [0] 14 2" xfId="293"/>
    <cellStyle name="쉼표 [0] 15" xfId="255"/>
    <cellStyle name="쉼표 [0] 16" xfId="256"/>
    <cellStyle name="쉼표 [0] 17" xfId="257"/>
    <cellStyle name="쉼표 [0] 18" xfId="258"/>
    <cellStyle name="쉼표 [0] 19" xfId="259"/>
    <cellStyle name="쉼표 [0] 2" xfId="235"/>
    <cellStyle name="쉼표 [0] 2 2" xfId="248"/>
    <cellStyle name="쉼표 [0] 2 3" xfId="273"/>
    <cellStyle name="쉼표 [0] 2 4" xfId="289"/>
    <cellStyle name="쉼표 [0] 2 5" xfId="304"/>
    <cellStyle name="쉼표 [0] 20" xfId="260"/>
    <cellStyle name="쉼표 [0] 21" xfId="301"/>
    <cellStyle name="쉼표 [0] 22" xfId="261"/>
    <cellStyle name="쉼표 [0] 23" xfId="262"/>
    <cellStyle name="쉼표 [0] 24" xfId="263"/>
    <cellStyle name="쉼표 [0] 25" xfId="264"/>
    <cellStyle name="쉼표 [0] 26" xfId="265"/>
    <cellStyle name="쉼표 [0] 3" xfId="236"/>
    <cellStyle name="쉼표 [0] 3 2" xfId="274"/>
    <cellStyle name="쉼표 [0] 3 2 2" xfId="294"/>
    <cellStyle name="쉼표 [0] 3 3" xfId="275"/>
    <cellStyle name="쉼표 [0] 3 3 2" xfId="295"/>
    <cellStyle name="쉼표 [0] 3 4" xfId="290"/>
    <cellStyle name="쉼표 [0] 3 5" xfId="302"/>
    <cellStyle name="쉼표 [0] 4" xfId="237"/>
    <cellStyle name="쉼표 [0] 4 2" xfId="291"/>
    <cellStyle name="쉼표 [0] 5" xfId="266"/>
    <cellStyle name="쉼표 [0] 6" xfId="267"/>
    <cellStyle name="쉼표 [0] 7" xfId="268"/>
    <cellStyle name="쉼표 [0] 8" xfId="269"/>
    <cellStyle name="쉼표 [0] 9" xfId="270"/>
    <cellStyle name="쉼표 [0]_08-전기가스" xfId="278"/>
    <cellStyle name="스타일 1" xfId="238"/>
    <cellStyle name="지정되지 않음" xfId="239"/>
    <cellStyle name="컴마" xfId="240"/>
    <cellStyle name="콤마 [0]_(월초P)" xfId="241"/>
    <cellStyle name="콤마 [0]_7. 인구이동" xfId="286"/>
    <cellStyle name="콤마_~MF357F" xfId="242"/>
    <cellStyle name="통화 [0] 2" xfId="243"/>
    <cellStyle name="통화 [0] 2 2" xfId="292"/>
    <cellStyle name="표준" xfId="0" builtinId="0"/>
    <cellStyle name="표준 10" xfId="288"/>
    <cellStyle name="표준 10 2" xfId="300"/>
    <cellStyle name="표준 2" xfId="244"/>
    <cellStyle name="표준 2 2" xfId="271"/>
    <cellStyle name="표준 2 3" xfId="303"/>
    <cellStyle name="표준 21" xfId="272"/>
    <cellStyle name="표준 3" xfId="245"/>
    <cellStyle name="표준 4" xfId="246"/>
    <cellStyle name="표준 5" xfId="247"/>
    <cellStyle name="표준 5 2" xfId="276"/>
    <cellStyle name="표준 5_12.범죄발생 및 검거 " xfId="277"/>
    <cellStyle name="표준 6" xfId="287"/>
    <cellStyle name="표준 6 2" xfId="299"/>
    <cellStyle name="표준 7" xfId="285"/>
    <cellStyle name="표준 7 2" xfId="298"/>
    <cellStyle name="표준 8" xfId="283"/>
    <cellStyle name="표준 8 2" xfId="296"/>
    <cellStyle name="표준 9" xfId="284"/>
    <cellStyle name="표준 9 2" xfId="297"/>
    <cellStyle name="표준_02토지 및 기후" xfId="279"/>
    <cellStyle name="표준_08-전기가스" xfId="280"/>
    <cellStyle name="표준_3-22 여성가구주현황" xfId="281"/>
    <cellStyle name="표준_6.강수량" xfId="2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gnt\project\WINDOWS\&#48148;&#53461;%20&#54868;&#47732;\LG_CALTEX\LG_CALTEX\&#49888;&#44368;&#49885;&#44060;&#51064;\01&#44144;&#47000;&#49440;&#44204;&#51201;\SECL_HYCO\DCS&#44204;&#51201;\cs1000\DEC_DHDSR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50724;&#54788;&#49689;\38&#54924;&#51456;&#48708;\3&#44608;&#44600;&#54872;\97&#51452;&#48124;&#54869;&#51221;\97&#51452;&#48124;&#46321;&#47197;&#51064;&#44396;&#53685;&#44228;&#48372;&#44256;&#49436;(&#51064;&#49604;&#49548;&#51228;&#44277;&#50857;)\&#54252;&#523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견적서"/>
      <sheetName val="Cumene"/>
      <sheetName val="P&amp;A"/>
      <sheetName val="BPA"/>
      <sheetName val="CPB"/>
      <sheetName val="변동비"/>
      <sheetName val="감가상각비"/>
      <sheetName val="VXXXXXXX"/>
      <sheetName val="장기투자 계획및 예산"/>
      <sheetName val="장기투자 계획 항목별 내용"/>
      <sheetName val="Module1"/>
      <sheetName val="Beforesyy"/>
      <sheetName val="XXXXXX"/>
      <sheetName val="VXXXXX"/>
      <sheetName val="4급 지로"/>
      <sheetName val="4급사원"/>
      <sheetName val="kift-bs"/>
      <sheetName val="kift-pl"/>
      <sheetName val="B2B-pl"/>
      <sheetName val="군포-pl"/>
      <sheetName val="양산-pl"/>
      <sheetName val="hift-pl"/>
      <sheetName val="KIFT세목-백만"/>
      <sheetName val="군포세목-백만"/>
      <sheetName val="양산세목-백만"/>
      <sheetName val="장성세목-백만"/>
      <sheetName val="KIFT세목-매출+일반"/>
      <sheetName val="KIFT세목"/>
      <sheetName val="b2b세목"/>
      <sheetName val="군포세목"/>
      <sheetName val="양산세목"/>
      <sheetName val="장성세목"/>
      <sheetName val="B2B2004비용"/>
      <sheetName val="B2B2005비용"/>
      <sheetName val="차입금상환계획"/>
      <sheetName val="이자비용"/>
      <sheetName val="지급보증료"/>
      <sheetName val="1팀매출2004"/>
      <sheetName val="1팀매출2005"/>
      <sheetName val="B2B매출2004"/>
      <sheetName val="B2B매출2005"/>
      <sheetName val="통신매출2004"/>
      <sheetName val="통신매출2005"/>
      <sheetName val="관리매출2004"/>
      <sheetName val="관리매출2005"/>
      <sheetName val="양산직영매출2004"/>
      <sheetName val="양산직영매출2005"/>
      <sheetName val="_견적서"/>
      <sheetName val="합의서"/>
      <sheetName val="월별목표"/>
      <sheetName val="중점추진업무"/>
      <sheetName val="감가상각"/>
      <sheetName val="RE9604"/>
      <sheetName val="내역"/>
      <sheetName val="UR2-Calculation"/>
      <sheetName val="금액집계"/>
      <sheetName val="0006_FLT_IR_NAME"/>
      <sheetName val="총괄"/>
      <sheetName val="해군-1"/>
      <sheetName val="공군-1"/>
      <sheetName val="총괄(직)"/>
      <sheetName val="해군(직)계"/>
      <sheetName val="공군(직)계"/>
      <sheetName val="03년도 계획"/>
      <sheetName val="전년 대비"/>
      <sheetName val="공군본부"/>
      <sheetName val="1전비"/>
      <sheetName val="10전비"/>
      <sheetName val="10전비(손보)"/>
      <sheetName val="17전비"/>
      <sheetName val="19전비"/>
      <sheetName val="20전비"/>
      <sheetName val="20전비(손보)"/>
      <sheetName val="7항공통신전대"/>
      <sheetName val="작전사"/>
      <sheetName val="30단"/>
      <sheetName val="30단-1"/>
      <sheetName val="30단(손보)"/>
      <sheetName val="30단(손보) (2)"/>
      <sheetName val="방포사"/>
      <sheetName val="방포사-1"/>
      <sheetName val="방포사-2"/>
      <sheetName val="방포사(손보)"/>
      <sheetName val="방포사(손보) (2)"/>
      <sheetName val="3통신52대대"/>
      <sheetName val="3통신70대대"/>
      <sheetName val="73기상전대"/>
      <sheetName val="장교"/>
      <sheetName val="준사관"/>
      <sheetName val="부사관"/>
      <sheetName val="군무원"/>
      <sheetName val="간부현황"/>
      <sheetName val="출타간부"/>
      <sheetName val="XL4Poppy"/>
      <sheetName val="XL4Poppy (2)"/>
      <sheetName val="XL4Poppy (3)"/>
      <sheetName val="서울청"/>
      <sheetName val="이직현황"/>
      <sheetName val="이직자명단"/>
      <sheetName val="이렇게쓰자!"/>
      <sheetName val="휴가증출력"/>
      <sheetName val="증명서발급대장"/>
      <sheetName val="집결지코드"/>
      <sheetName val="TMO도표"/>
      <sheetName val="급지"/>
      <sheetName val="--------"/>
      <sheetName val="Recovered_Sheet1"/>
      <sheetName val="Recovered_Sheet2"/>
      <sheetName val="1일자"/>
      <sheetName val="2일자"/>
      <sheetName val="3일자"/>
      <sheetName val="4일자"/>
      <sheetName val="5일자"/>
      <sheetName val="6일자"/>
      <sheetName val="7일자"/>
      <sheetName val="8일자"/>
      <sheetName val="9일자"/>
      <sheetName val="10일자"/>
      <sheetName val="11일자"/>
      <sheetName val="12일자"/>
      <sheetName val="13일자"/>
      <sheetName val="14일자"/>
      <sheetName val="15일자"/>
      <sheetName val="16일자"/>
      <sheetName val="17일자"/>
      <sheetName val="18일자"/>
      <sheetName val="19일자"/>
      <sheetName val="20일자"/>
      <sheetName val="21일자"/>
      <sheetName val="22일자"/>
      <sheetName val="23일자"/>
      <sheetName val="24일자"/>
      <sheetName val="25일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인구및세대"/>
      <sheetName val="2.국적별외국인 "/>
      <sheetName val="3.각세(외제)"/>
      <sheetName val="4.5세(외제)"/>
      <sheetName val="5.5세외국인"/>
      <sheetName val="6.각세말소자"/>
      <sheetName val="1-1포천-동별-인구및세대 "/>
      <sheetName val="2-1포천(각세)(외제)"/>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view="pageBreakPreview" topLeftCell="A16" zoomScale="115" zoomScaleNormal="85" zoomScaleSheetLayoutView="115" workbookViewId="0">
      <selection activeCell="C28" sqref="C28"/>
    </sheetView>
  </sheetViews>
  <sheetFormatPr defaultColWidth="7" defaultRowHeight="12"/>
  <cols>
    <col min="1" max="1" width="11.28515625" style="59" customWidth="1"/>
    <col min="2" max="8" width="11.7109375" style="55" customWidth="1"/>
    <col min="9" max="18" width="10.7109375" style="55" customWidth="1"/>
    <col min="19" max="19" width="8.7109375" style="55" bestFit="1" customWidth="1"/>
    <col min="20" max="20" width="7.7109375" style="55" customWidth="1"/>
    <col min="21" max="22" width="7.28515625" style="55" customWidth="1"/>
    <col min="23" max="23" width="7" style="55" hidden="1" customWidth="1"/>
    <col min="24" max="16384" width="7" style="55"/>
  </cols>
  <sheetData>
    <row r="1" spans="1:22" s="91" customFormat="1" ht="27.75" customHeight="1">
      <c r="A1" s="806" t="s">
        <v>28</v>
      </c>
      <c r="B1" s="806"/>
      <c r="C1" s="806"/>
      <c r="D1" s="806"/>
      <c r="E1" s="806"/>
      <c r="F1" s="806"/>
      <c r="G1" s="806"/>
      <c r="H1" s="806"/>
      <c r="I1" s="806" t="s">
        <v>787</v>
      </c>
      <c r="J1" s="806"/>
      <c r="K1" s="806"/>
      <c r="L1" s="806"/>
      <c r="M1" s="806"/>
      <c r="N1" s="806"/>
      <c r="O1" s="806"/>
      <c r="P1" s="806"/>
      <c r="Q1" s="806"/>
      <c r="R1" s="806"/>
      <c r="S1" s="281"/>
      <c r="T1" s="281"/>
      <c r="U1" s="281"/>
      <c r="V1" s="281"/>
    </row>
    <row r="2" spans="1:22" s="36" customFormat="1" ht="22.5">
      <c r="B2" s="35"/>
      <c r="C2" s="35"/>
      <c r="D2" s="35"/>
      <c r="E2" s="35"/>
      <c r="F2" s="35"/>
      <c r="G2" s="35"/>
      <c r="H2" s="35"/>
      <c r="I2" s="35"/>
      <c r="J2" s="35"/>
      <c r="K2" s="35"/>
      <c r="L2" s="35"/>
      <c r="M2" s="35"/>
      <c r="N2" s="35"/>
      <c r="O2" s="35"/>
      <c r="P2" s="35"/>
      <c r="Q2" s="35"/>
      <c r="R2" s="35"/>
      <c r="S2" s="35"/>
      <c r="T2" s="35"/>
      <c r="U2" s="35"/>
      <c r="V2" s="35"/>
    </row>
    <row r="3" spans="1:22" s="36" customFormat="1" ht="18.75">
      <c r="A3" s="37"/>
      <c r="B3" s="38"/>
      <c r="C3" s="38"/>
      <c r="D3" s="38"/>
      <c r="E3" s="38"/>
      <c r="F3" s="38"/>
      <c r="G3" s="38"/>
      <c r="H3" s="38"/>
      <c r="I3" s="38"/>
      <c r="J3" s="38"/>
      <c r="K3" s="38"/>
      <c r="L3" s="38"/>
      <c r="M3" s="38"/>
      <c r="N3" s="38"/>
      <c r="O3" s="38"/>
      <c r="Q3" s="38"/>
      <c r="R3" s="38"/>
      <c r="S3" s="38"/>
      <c r="T3" s="38"/>
      <c r="U3" s="38"/>
      <c r="V3" s="38"/>
    </row>
    <row r="4" spans="1:22" s="27" customFormat="1" thickBot="1">
      <c r="A4" s="39" t="s">
        <v>202</v>
      </c>
      <c r="R4" s="27" t="s">
        <v>203</v>
      </c>
    </row>
    <row r="5" spans="1:22" s="15" customFormat="1" ht="14.25" thickTop="1">
      <c r="A5" s="40" t="s">
        <v>735</v>
      </c>
      <c r="B5" s="41" t="s">
        <v>31</v>
      </c>
      <c r="C5" s="807" t="s">
        <v>815</v>
      </c>
      <c r="D5" s="808"/>
      <c r="E5" s="808"/>
      <c r="F5" s="808"/>
      <c r="G5" s="808"/>
      <c r="H5" s="808"/>
      <c r="I5" s="809" t="s">
        <v>812</v>
      </c>
      <c r="J5" s="809"/>
      <c r="K5" s="810"/>
      <c r="L5" s="41" t="s">
        <v>32</v>
      </c>
      <c r="M5" s="41" t="s">
        <v>33</v>
      </c>
      <c r="N5" s="42" t="s">
        <v>34</v>
      </c>
      <c r="O5" s="435" t="s">
        <v>802</v>
      </c>
      <c r="P5" s="222" t="s">
        <v>35</v>
      </c>
      <c r="Q5" s="214"/>
      <c r="R5" s="43" t="s">
        <v>36</v>
      </c>
    </row>
    <row r="6" spans="1:22" s="15" customFormat="1">
      <c r="A6" s="31"/>
      <c r="B6" s="44" t="s">
        <v>667</v>
      </c>
      <c r="C6" s="236" t="s">
        <v>37</v>
      </c>
      <c r="D6" s="45"/>
      <c r="E6" s="46"/>
      <c r="F6" s="227" t="s">
        <v>38</v>
      </c>
      <c r="G6" s="45"/>
      <c r="H6" s="45"/>
      <c r="I6" s="227" t="s">
        <v>39</v>
      </c>
      <c r="J6" s="45"/>
      <c r="K6" s="45"/>
      <c r="L6" s="47" t="s">
        <v>668</v>
      </c>
      <c r="M6" s="44" t="s">
        <v>40</v>
      </c>
      <c r="N6" s="235" t="s">
        <v>41</v>
      </c>
      <c r="O6" s="436" t="s">
        <v>800</v>
      </c>
      <c r="P6" s="225" t="s">
        <v>213</v>
      </c>
      <c r="Q6" s="227" t="s">
        <v>42</v>
      </c>
      <c r="R6" s="32"/>
    </row>
    <row r="7" spans="1:22" s="15" customFormat="1">
      <c r="A7" s="31"/>
      <c r="B7" s="44" t="s">
        <v>43</v>
      </c>
      <c r="C7" s="44" t="s">
        <v>44</v>
      </c>
      <c r="D7" s="235" t="s">
        <v>45</v>
      </c>
      <c r="E7" s="235" t="s">
        <v>46</v>
      </c>
      <c r="F7" s="44" t="s">
        <v>47</v>
      </c>
      <c r="G7" s="235" t="s">
        <v>45</v>
      </c>
      <c r="H7" s="236" t="s">
        <v>46</v>
      </c>
      <c r="I7" s="44" t="s">
        <v>48</v>
      </c>
      <c r="J7" s="235" t="s">
        <v>45</v>
      </c>
      <c r="K7" s="236" t="s">
        <v>46</v>
      </c>
      <c r="L7" s="44" t="s">
        <v>213</v>
      </c>
      <c r="M7" s="44" t="s">
        <v>49</v>
      </c>
      <c r="N7" s="44" t="s">
        <v>806</v>
      </c>
      <c r="O7" s="792" t="s">
        <v>798</v>
      </c>
      <c r="P7" s="225" t="s">
        <v>50</v>
      </c>
      <c r="Q7" s="226" t="s">
        <v>51</v>
      </c>
      <c r="R7" s="193"/>
    </row>
    <row r="8" spans="1:22" s="15" customFormat="1" ht="24">
      <c r="A8" s="48"/>
      <c r="B8" s="49"/>
      <c r="C8" s="62"/>
      <c r="D8" s="49" t="s">
        <v>52</v>
      </c>
      <c r="E8" s="49" t="s">
        <v>53</v>
      </c>
      <c r="F8" s="62"/>
      <c r="G8" s="49" t="s">
        <v>52</v>
      </c>
      <c r="H8" s="210" t="s">
        <v>53</v>
      </c>
      <c r="I8" s="50"/>
      <c r="J8" s="49" t="s">
        <v>52</v>
      </c>
      <c r="K8" s="210" t="s">
        <v>53</v>
      </c>
      <c r="L8" s="51" t="s">
        <v>669</v>
      </c>
      <c r="M8" s="51" t="s">
        <v>54</v>
      </c>
      <c r="N8" s="51" t="s">
        <v>55</v>
      </c>
      <c r="O8" s="793" t="s">
        <v>799</v>
      </c>
      <c r="P8" s="211"/>
      <c r="Q8" s="210"/>
      <c r="R8" s="52"/>
    </row>
    <row r="9" spans="1:22" s="53" customFormat="1" ht="13.5">
      <c r="A9" s="13">
        <v>1986</v>
      </c>
      <c r="B9" s="474">
        <v>36442</v>
      </c>
      <c r="C9" s="454">
        <v>168271</v>
      </c>
      <c r="D9" s="454">
        <v>84094</v>
      </c>
      <c r="E9" s="454">
        <v>84177</v>
      </c>
      <c r="F9" s="454">
        <v>168271</v>
      </c>
      <c r="G9" s="454">
        <v>84094</v>
      </c>
      <c r="H9" s="454">
        <v>84177</v>
      </c>
      <c r="I9" s="454" t="s">
        <v>842</v>
      </c>
      <c r="J9" s="454" t="s">
        <v>842</v>
      </c>
      <c r="K9" s="454" t="s">
        <v>56</v>
      </c>
      <c r="L9" s="459">
        <v>0.8</v>
      </c>
      <c r="M9" s="460">
        <f>F9/B9</f>
        <v>4.6175017836562207</v>
      </c>
      <c r="N9" s="454">
        <v>11847</v>
      </c>
      <c r="O9" s="794" t="s">
        <v>843</v>
      </c>
      <c r="P9" s="461">
        <f t="shared" ref="P9:P38" si="0">C9/Q9</f>
        <v>283.95376307796153</v>
      </c>
      <c r="Q9" s="462">
        <v>592.6</v>
      </c>
      <c r="R9" s="14">
        <v>1986</v>
      </c>
    </row>
    <row r="10" spans="1:22" s="53" customFormat="1" ht="13.5">
      <c r="A10" s="13">
        <v>1987</v>
      </c>
      <c r="B10" s="474">
        <v>36196</v>
      </c>
      <c r="C10" s="454">
        <v>167989</v>
      </c>
      <c r="D10" s="454">
        <v>83742</v>
      </c>
      <c r="E10" s="454">
        <v>84247</v>
      </c>
      <c r="F10" s="454">
        <v>167989</v>
      </c>
      <c r="G10" s="454">
        <v>83742</v>
      </c>
      <c r="H10" s="454">
        <v>84247</v>
      </c>
      <c r="I10" s="454" t="s">
        <v>56</v>
      </c>
      <c r="J10" s="454" t="s">
        <v>56</v>
      </c>
      <c r="K10" s="454" t="s">
        <v>844</v>
      </c>
      <c r="L10" s="459" t="s">
        <v>845</v>
      </c>
      <c r="M10" s="460">
        <f t="shared" ref="M10:M30" si="1">F10/B10</f>
        <v>4.6410929384462367</v>
      </c>
      <c r="N10" s="454">
        <v>12629</v>
      </c>
      <c r="O10" s="794" t="s">
        <v>844</v>
      </c>
      <c r="P10" s="461">
        <f t="shared" si="0"/>
        <v>283.47789402632463</v>
      </c>
      <c r="Q10" s="462">
        <v>592.6</v>
      </c>
      <c r="R10" s="14">
        <v>1987</v>
      </c>
    </row>
    <row r="11" spans="1:22" s="53" customFormat="1" ht="13.5">
      <c r="A11" s="13">
        <v>1988</v>
      </c>
      <c r="B11" s="474">
        <v>36155</v>
      </c>
      <c r="C11" s="454">
        <v>166992</v>
      </c>
      <c r="D11" s="454">
        <v>83343</v>
      </c>
      <c r="E11" s="454">
        <v>83649</v>
      </c>
      <c r="F11" s="454">
        <v>166992</v>
      </c>
      <c r="G11" s="454">
        <v>83343</v>
      </c>
      <c r="H11" s="454">
        <v>83649</v>
      </c>
      <c r="I11" s="454" t="s">
        <v>56</v>
      </c>
      <c r="J11" s="454" t="s">
        <v>844</v>
      </c>
      <c r="K11" s="454" t="s">
        <v>844</v>
      </c>
      <c r="L11" s="459" t="s">
        <v>846</v>
      </c>
      <c r="M11" s="460">
        <f t="shared" si="1"/>
        <v>4.618780251694095</v>
      </c>
      <c r="N11" s="454">
        <v>12513</v>
      </c>
      <c r="O11" s="794" t="s">
        <v>844</v>
      </c>
      <c r="P11" s="461">
        <f t="shared" si="0"/>
        <v>281.80023287601881</v>
      </c>
      <c r="Q11" s="462">
        <v>592.59</v>
      </c>
      <c r="R11" s="14">
        <v>1988</v>
      </c>
    </row>
    <row r="12" spans="1:22" s="53" customFormat="1" ht="13.5">
      <c r="A12" s="13">
        <v>1989</v>
      </c>
      <c r="B12" s="454">
        <v>36164</v>
      </c>
      <c r="C12" s="454">
        <v>165776</v>
      </c>
      <c r="D12" s="454">
        <v>82715</v>
      </c>
      <c r="E12" s="454">
        <v>83061</v>
      </c>
      <c r="F12" s="454">
        <v>165776</v>
      </c>
      <c r="G12" s="454">
        <v>82715</v>
      </c>
      <c r="H12" s="454">
        <v>83061</v>
      </c>
      <c r="I12" s="454" t="s">
        <v>844</v>
      </c>
      <c r="J12" s="454" t="s">
        <v>844</v>
      </c>
      <c r="K12" s="454" t="s">
        <v>844</v>
      </c>
      <c r="L12" s="459" t="s">
        <v>847</v>
      </c>
      <c r="M12" s="460">
        <f t="shared" si="1"/>
        <v>4.584006194005088</v>
      </c>
      <c r="N12" s="454">
        <v>12813</v>
      </c>
      <c r="O12" s="794" t="s">
        <v>844</v>
      </c>
      <c r="P12" s="461">
        <f t="shared" si="0"/>
        <v>279.74822389847952</v>
      </c>
      <c r="Q12" s="462">
        <v>592.59</v>
      </c>
      <c r="R12" s="14">
        <v>1989</v>
      </c>
    </row>
    <row r="13" spans="1:22" s="53" customFormat="1" ht="13.5">
      <c r="A13" s="13">
        <v>1990</v>
      </c>
      <c r="B13" s="454">
        <v>35971</v>
      </c>
      <c r="C13" s="454">
        <v>158594</v>
      </c>
      <c r="D13" s="454">
        <v>79865</v>
      </c>
      <c r="E13" s="454">
        <v>78729</v>
      </c>
      <c r="F13" s="454">
        <v>158594</v>
      </c>
      <c r="G13" s="454">
        <v>79865</v>
      </c>
      <c r="H13" s="454">
        <v>78729</v>
      </c>
      <c r="I13" s="454" t="s">
        <v>848</v>
      </c>
      <c r="J13" s="454" t="s">
        <v>848</v>
      </c>
      <c r="K13" s="454" t="s">
        <v>844</v>
      </c>
      <c r="L13" s="459" t="s">
        <v>849</v>
      </c>
      <c r="M13" s="460">
        <f t="shared" si="1"/>
        <v>4.40894053543132</v>
      </c>
      <c r="N13" s="454" t="s">
        <v>844</v>
      </c>
      <c r="O13" s="794" t="s">
        <v>844</v>
      </c>
      <c r="P13" s="461">
        <f t="shared" si="0"/>
        <v>267.63757868268726</v>
      </c>
      <c r="Q13" s="462">
        <v>592.57000000000005</v>
      </c>
      <c r="R13" s="14">
        <v>1990</v>
      </c>
    </row>
    <row r="14" spans="1:22" s="53" customFormat="1" ht="13.5">
      <c r="A14" s="13">
        <v>1991</v>
      </c>
      <c r="B14" s="454">
        <v>37161</v>
      </c>
      <c r="C14" s="454">
        <v>145718</v>
      </c>
      <c r="D14" s="454">
        <v>72131</v>
      </c>
      <c r="E14" s="454">
        <v>73587</v>
      </c>
      <c r="F14" s="454">
        <v>145718</v>
      </c>
      <c r="G14" s="454">
        <v>72131</v>
      </c>
      <c r="H14" s="454">
        <v>73587</v>
      </c>
      <c r="I14" s="454" t="s">
        <v>844</v>
      </c>
      <c r="J14" s="454" t="s">
        <v>844</v>
      </c>
      <c r="K14" s="454" t="s">
        <v>844</v>
      </c>
      <c r="L14" s="459" t="s">
        <v>850</v>
      </c>
      <c r="M14" s="460">
        <f t="shared" si="1"/>
        <v>3.9212615376335407</v>
      </c>
      <c r="N14" s="454" t="s">
        <v>844</v>
      </c>
      <c r="O14" s="794" t="s">
        <v>844</v>
      </c>
      <c r="P14" s="461">
        <f t="shared" si="0"/>
        <v>245.92925133328833</v>
      </c>
      <c r="Q14" s="462">
        <v>592.52</v>
      </c>
      <c r="R14" s="14">
        <v>1991</v>
      </c>
    </row>
    <row r="15" spans="1:22" s="53" customFormat="1" ht="13.5">
      <c r="A15" s="13">
        <v>1992</v>
      </c>
      <c r="B15" s="454">
        <v>37000</v>
      </c>
      <c r="C15" s="454">
        <v>123660</v>
      </c>
      <c r="D15" s="454">
        <v>61344</v>
      </c>
      <c r="E15" s="454">
        <v>62316</v>
      </c>
      <c r="F15" s="454">
        <v>123660</v>
      </c>
      <c r="G15" s="454">
        <v>61344</v>
      </c>
      <c r="H15" s="454">
        <v>62316</v>
      </c>
      <c r="I15" s="454" t="s">
        <v>851</v>
      </c>
      <c r="J15" s="454" t="s">
        <v>844</v>
      </c>
      <c r="K15" s="454" t="s">
        <v>844</v>
      </c>
      <c r="L15" s="459" t="s">
        <v>852</v>
      </c>
      <c r="M15" s="460">
        <f>F15/B15</f>
        <v>3.342162162162162</v>
      </c>
      <c r="N15" s="454">
        <v>12661</v>
      </c>
      <c r="O15" s="794" t="s">
        <v>844</v>
      </c>
      <c r="P15" s="461">
        <f t="shared" si="0"/>
        <v>208.71238333136424</v>
      </c>
      <c r="Q15" s="462">
        <v>592.49</v>
      </c>
      <c r="R15" s="14">
        <v>1992</v>
      </c>
    </row>
    <row r="16" spans="1:22" s="53" customFormat="1" ht="13.5">
      <c r="A16" s="13">
        <v>1993</v>
      </c>
      <c r="B16" s="454">
        <v>37589</v>
      </c>
      <c r="C16" s="454">
        <v>120807</v>
      </c>
      <c r="D16" s="454">
        <v>60059</v>
      </c>
      <c r="E16" s="454">
        <v>60748</v>
      </c>
      <c r="F16" s="454">
        <v>120807</v>
      </c>
      <c r="G16" s="454">
        <v>60059</v>
      </c>
      <c r="H16" s="454">
        <v>60748</v>
      </c>
      <c r="I16" s="454" t="s">
        <v>844</v>
      </c>
      <c r="J16" s="454" t="s">
        <v>844</v>
      </c>
      <c r="K16" s="454" t="s">
        <v>844</v>
      </c>
      <c r="L16" s="459" t="s">
        <v>853</v>
      </c>
      <c r="M16" s="460">
        <f t="shared" si="1"/>
        <v>3.213892362127218</v>
      </c>
      <c r="N16" s="454">
        <v>13138</v>
      </c>
      <c r="O16" s="794" t="s">
        <v>844</v>
      </c>
      <c r="P16" s="461">
        <f t="shared" si="0"/>
        <v>201.95085255767302</v>
      </c>
      <c r="Q16" s="462">
        <v>598.20000000000005</v>
      </c>
      <c r="R16" s="14">
        <v>1993</v>
      </c>
    </row>
    <row r="17" spans="1:18" s="53" customFormat="1" ht="13.5">
      <c r="A17" s="13">
        <v>1994</v>
      </c>
      <c r="B17" s="454">
        <v>37984</v>
      </c>
      <c r="C17" s="454">
        <v>118188</v>
      </c>
      <c r="D17" s="454">
        <v>58846</v>
      </c>
      <c r="E17" s="454">
        <v>59342</v>
      </c>
      <c r="F17" s="455">
        <v>118077</v>
      </c>
      <c r="G17" s="455">
        <v>58782</v>
      </c>
      <c r="H17" s="455">
        <v>59295</v>
      </c>
      <c r="I17" s="464">
        <v>111</v>
      </c>
      <c r="J17" s="464">
        <v>64</v>
      </c>
      <c r="K17" s="464">
        <v>47</v>
      </c>
      <c r="L17" s="459" t="s">
        <v>854</v>
      </c>
      <c r="M17" s="460">
        <f t="shared" si="1"/>
        <v>3.1085983572030327</v>
      </c>
      <c r="N17" s="454">
        <v>13801</v>
      </c>
      <c r="O17" s="794" t="s">
        <v>844</v>
      </c>
      <c r="P17" s="461">
        <f t="shared" si="0"/>
        <v>197.5826270123878</v>
      </c>
      <c r="Q17" s="462">
        <v>598.16999999999996</v>
      </c>
      <c r="R17" s="14">
        <v>1994</v>
      </c>
    </row>
    <row r="18" spans="1:18" s="53" customFormat="1" ht="13.5">
      <c r="A18" s="13">
        <v>1995</v>
      </c>
      <c r="B18" s="454">
        <v>38755</v>
      </c>
      <c r="C18" s="454">
        <v>116322</v>
      </c>
      <c r="D18" s="454">
        <v>57984</v>
      </c>
      <c r="E18" s="454">
        <v>58338</v>
      </c>
      <c r="F18" s="455">
        <v>116179</v>
      </c>
      <c r="G18" s="455">
        <v>57902</v>
      </c>
      <c r="H18" s="455">
        <v>58277</v>
      </c>
      <c r="I18" s="464">
        <v>143</v>
      </c>
      <c r="J18" s="464">
        <v>82</v>
      </c>
      <c r="K18" s="464">
        <v>61</v>
      </c>
      <c r="L18" s="459" t="s">
        <v>855</v>
      </c>
      <c r="M18" s="460">
        <f t="shared" si="1"/>
        <v>2.9977809314927106</v>
      </c>
      <c r="N18" s="454">
        <v>14272</v>
      </c>
      <c r="O18" s="794" t="s">
        <v>844</v>
      </c>
      <c r="P18" s="461">
        <f t="shared" si="0"/>
        <v>192.69456316469538</v>
      </c>
      <c r="Q18" s="462">
        <v>603.66</v>
      </c>
      <c r="R18" s="14">
        <v>1995</v>
      </c>
    </row>
    <row r="19" spans="1:18" s="53" customFormat="1" ht="13.5">
      <c r="A19" s="13">
        <v>1996</v>
      </c>
      <c r="B19" s="454">
        <v>39607</v>
      </c>
      <c r="C19" s="454">
        <v>115072</v>
      </c>
      <c r="D19" s="454">
        <v>57343</v>
      </c>
      <c r="E19" s="454">
        <v>57729</v>
      </c>
      <c r="F19" s="455">
        <v>114834</v>
      </c>
      <c r="G19" s="455">
        <v>57228</v>
      </c>
      <c r="H19" s="455">
        <v>57606</v>
      </c>
      <c r="I19" s="464">
        <v>238</v>
      </c>
      <c r="J19" s="464">
        <v>115</v>
      </c>
      <c r="K19" s="464">
        <v>123</v>
      </c>
      <c r="L19" s="459" t="s">
        <v>856</v>
      </c>
      <c r="M19" s="460">
        <f t="shared" si="1"/>
        <v>2.8993359759638446</v>
      </c>
      <c r="N19" s="454">
        <v>14603</v>
      </c>
      <c r="O19" s="794" t="s">
        <v>844</v>
      </c>
      <c r="P19" s="461">
        <f t="shared" si="0"/>
        <v>190.58913162296901</v>
      </c>
      <c r="Q19" s="462">
        <v>603.77</v>
      </c>
      <c r="R19" s="14">
        <v>1996</v>
      </c>
    </row>
    <row r="20" spans="1:18" s="53" customFormat="1" ht="13.5">
      <c r="A20" s="13">
        <v>1997</v>
      </c>
      <c r="B20" s="454">
        <v>40084</v>
      </c>
      <c r="C20" s="454">
        <v>112735</v>
      </c>
      <c r="D20" s="454">
        <v>56284</v>
      </c>
      <c r="E20" s="454">
        <v>56451</v>
      </c>
      <c r="F20" s="455">
        <v>112393</v>
      </c>
      <c r="G20" s="455">
        <v>56096</v>
      </c>
      <c r="H20" s="455">
        <v>56297</v>
      </c>
      <c r="I20" s="464">
        <v>342</v>
      </c>
      <c r="J20" s="464">
        <v>188</v>
      </c>
      <c r="K20" s="464">
        <v>154</v>
      </c>
      <c r="L20" s="459" t="s">
        <v>857</v>
      </c>
      <c r="M20" s="460">
        <f t="shared" si="1"/>
        <v>2.8039367328609921</v>
      </c>
      <c r="N20" s="454">
        <v>15008</v>
      </c>
      <c r="O20" s="794" t="s">
        <v>858</v>
      </c>
      <c r="P20" s="461">
        <f t="shared" si="0"/>
        <v>186.73082338131283</v>
      </c>
      <c r="Q20" s="462">
        <v>603.73</v>
      </c>
      <c r="R20" s="14">
        <v>1997</v>
      </c>
    </row>
    <row r="21" spans="1:18" s="53" customFormat="1" ht="13.5">
      <c r="A21" s="13">
        <v>1998</v>
      </c>
      <c r="B21" s="454">
        <v>39938</v>
      </c>
      <c r="C21" s="454">
        <v>112052</v>
      </c>
      <c r="D21" s="454">
        <v>55901</v>
      </c>
      <c r="E21" s="454">
        <v>56151</v>
      </c>
      <c r="F21" s="455">
        <v>111719</v>
      </c>
      <c r="G21" s="455">
        <v>55726</v>
      </c>
      <c r="H21" s="455">
        <v>55993</v>
      </c>
      <c r="I21" s="464">
        <v>333</v>
      </c>
      <c r="J21" s="464">
        <v>175</v>
      </c>
      <c r="K21" s="464">
        <v>158</v>
      </c>
      <c r="L21" s="459" t="s">
        <v>859</v>
      </c>
      <c r="M21" s="460">
        <f t="shared" si="1"/>
        <v>2.7973108317892734</v>
      </c>
      <c r="N21" s="454">
        <v>15452</v>
      </c>
      <c r="O21" s="794">
        <v>35977</v>
      </c>
      <c r="P21" s="461">
        <f t="shared" si="0"/>
        <v>185.59644880246464</v>
      </c>
      <c r="Q21" s="462">
        <v>603.74</v>
      </c>
      <c r="R21" s="14">
        <v>1998</v>
      </c>
    </row>
    <row r="22" spans="1:18" s="53" customFormat="1" ht="13.5">
      <c r="A22" s="13">
        <v>1999</v>
      </c>
      <c r="B22" s="454">
        <v>39826</v>
      </c>
      <c r="C22" s="454">
        <v>110501</v>
      </c>
      <c r="D22" s="454">
        <v>55179</v>
      </c>
      <c r="E22" s="454">
        <v>55322</v>
      </c>
      <c r="F22" s="455">
        <v>110148</v>
      </c>
      <c r="G22" s="455">
        <v>55015</v>
      </c>
      <c r="H22" s="455">
        <v>55133</v>
      </c>
      <c r="I22" s="464">
        <v>353</v>
      </c>
      <c r="J22" s="464">
        <v>164</v>
      </c>
      <c r="K22" s="464">
        <v>189</v>
      </c>
      <c r="L22" s="459" t="s">
        <v>860</v>
      </c>
      <c r="M22" s="460">
        <f t="shared" si="1"/>
        <v>2.7657309295435142</v>
      </c>
      <c r="N22" s="454">
        <v>15893</v>
      </c>
      <c r="O22" s="794">
        <v>34910</v>
      </c>
      <c r="P22" s="461">
        <f t="shared" si="0"/>
        <v>183.04262121287414</v>
      </c>
      <c r="Q22" s="462">
        <v>603.69000000000005</v>
      </c>
      <c r="R22" s="14">
        <v>1999</v>
      </c>
    </row>
    <row r="23" spans="1:18" s="53" customFormat="1" ht="13.5">
      <c r="A23" s="13">
        <v>2000</v>
      </c>
      <c r="B23" s="454">
        <v>40178</v>
      </c>
      <c r="C23" s="454">
        <v>108962</v>
      </c>
      <c r="D23" s="454">
        <v>54388</v>
      </c>
      <c r="E23" s="454">
        <v>54574</v>
      </c>
      <c r="F23" s="455">
        <v>108459</v>
      </c>
      <c r="G23" s="455">
        <v>54138</v>
      </c>
      <c r="H23" s="455">
        <v>54321</v>
      </c>
      <c r="I23" s="464">
        <v>503</v>
      </c>
      <c r="J23" s="464">
        <v>250</v>
      </c>
      <c r="K23" s="464">
        <v>253</v>
      </c>
      <c r="L23" s="459" t="s">
        <v>860</v>
      </c>
      <c r="M23" s="460">
        <f t="shared" si="1"/>
        <v>2.6994623923540244</v>
      </c>
      <c r="N23" s="454">
        <v>16539</v>
      </c>
      <c r="O23" s="794">
        <v>33707</v>
      </c>
      <c r="P23" s="461">
        <f t="shared" si="0"/>
        <v>180.44248666909547</v>
      </c>
      <c r="Q23" s="462">
        <v>603.86</v>
      </c>
      <c r="R23" s="14">
        <v>2000</v>
      </c>
    </row>
    <row r="24" spans="1:18" s="53" customFormat="1" ht="13.5">
      <c r="A24" s="13">
        <v>2001</v>
      </c>
      <c r="B24" s="454">
        <v>40151</v>
      </c>
      <c r="C24" s="455">
        <f t="shared" ref="C24:C29" si="2">SUM(D24:E24)</f>
        <v>106431</v>
      </c>
      <c r="D24" s="455">
        <f t="shared" ref="D24:E29" si="3">SUM(G24,J24)</f>
        <v>53055</v>
      </c>
      <c r="E24" s="455">
        <f t="shared" si="3"/>
        <v>53376</v>
      </c>
      <c r="F24" s="456">
        <f>SUM(G24:H24)</f>
        <v>105832</v>
      </c>
      <c r="G24" s="456">
        <v>52767</v>
      </c>
      <c r="H24" s="456">
        <v>53065</v>
      </c>
      <c r="I24" s="457">
        <f>SUM(J24:K24)</f>
        <v>599</v>
      </c>
      <c r="J24" s="458">
        <v>288</v>
      </c>
      <c r="K24" s="458">
        <v>311</v>
      </c>
      <c r="L24" s="459" t="s">
        <v>853</v>
      </c>
      <c r="M24" s="460">
        <f t="shared" si="1"/>
        <v>2.6358496675051679</v>
      </c>
      <c r="N24" s="454">
        <v>16991</v>
      </c>
      <c r="O24" s="794">
        <v>31356</v>
      </c>
      <c r="P24" s="461">
        <f t="shared" si="0"/>
        <v>176.24528051930847</v>
      </c>
      <c r="Q24" s="462">
        <v>603.88</v>
      </c>
      <c r="R24" s="14">
        <v>2001</v>
      </c>
    </row>
    <row r="25" spans="1:18" s="53" customFormat="1" ht="13.5">
      <c r="A25" s="13">
        <v>2002</v>
      </c>
      <c r="B25" s="454">
        <v>40102</v>
      </c>
      <c r="C25" s="455">
        <f t="shared" si="2"/>
        <v>103452</v>
      </c>
      <c r="D25" s="455">
        <f t="shared" si="3"/>
        <v>51585</v>
      </c>
      <c r="E25" s="455">
        <f t="shared" si="3"/>
        <v>51867</v>
      </c>
      <c r="F25" s="456">
        <f>SUM(G25:H25)</f>
        <v>102825</v>
      </c>
      <c r="G25" s="456">
        <v>51290</v>
      </c>
      <c r="H25" s="456">
        <v>51535</v>
      </c>
      <c r="I25" s="457">
        <f>SUM(J25:K25)</f>
        <v>627</v>
      </c>
      <c r="J25" s="458">
        <v>295</v>
      </c>
      <c r="K25" s="458">
        <v>332</v>
      </c>
      <c r="L25" s="459" t="s">
        <v>861</v>
      </c>
      <c r="M25" s="460">
        <f t="shared" si="1"/>
        <v>2.5640865792229812</v>
      </c>
      <c r="N25" s="454">
        <v>17618</v>
      </c>
      <c r="O25" s="794">
        <v>30532</v>
      </c>
      <c r="P25" s="461">
        <f t="shared" si="0"/>
        <v>171.28665331059489</v>
      </c>
      <c r="Q25" s="462">
        <v>603.97</v>
      </c>
      <c r="R25" s="14">
        <v>2002</v>
      </c>
    </row>
    <row r="26" spans="1:18" s="53" customFormat="1" ht="13.5">
      <c r="A26" s="13">
        <v>2003</v>
      </c>
      <c r="B26" s="454">
        <v>40484</v>
      </c>
      <c r="C26" s="455">
        <f t="shared" si="2"/>
        <v>102377</v>
      </c>
      <c r="D26" s="455">
        <f t="shared" si="3"/>
        <v>50989</v>
      </c>
      <c r="E26" s="455">
        <f t="shared" si="3"/>
        <v>51388</v>
      </c>
      <c r="F26" s="456">
        <f>SUM(G26:H26)</f>
        <v>101708</v>
      </c>
      <c r="G26" s="456">
        <v>50664</v>
      </c>
      <c r="H26" s="456">
        <v>51044</v>
      </c>
      <c r="I26" s="457">
        <f>SUM(J26:K26)</f>
        <v>669</v>
      </c>
      <c r="J26" s="458">
        <v>325</v>
      </c>
      <c r="K26" s="458">
        <v>344</v>
      </c>
      <c r="L26" s="459" t="s">
        <v>862</v>
      </c>
      <c r="M26" s="460">
        <f t="shared" si="1"/>
        <v>2.5123011560122519</v>
      </c>
      <c r="N26" s="454">
        <v>18249</v>
      </c>
      <c r="O26" s="794">
        <v>29625</v>
      </c>
      <c r="P26" s="461">
        <f t="shared" si="0"/>
        <v>169.51518362751264</v>
      </c>
      <c r="Q26" s="462">
        <v>603.94000000000005</v>
      </c>
      <c r="R26" s="14">
        <v>2003</v>
      </c>
    </row>
    <row r="27" spans="1:18" s="53" customFormat="1" ht="13.5">
      <c r="A27" s="13">
        <v>2004</v>
      </c>
      <c r="B27" s="454">
        <v>40506</v>
      </c>
      <c r="C27" s="455">
        <f t="shared" si="2"/>
        <v>100054</v>
      </c>
      <c r="D27" s="455">
        <f t="shared" si="3"/>
        <v>49916</v>
      </c>
      <c r="E27" s="455">
        <f t="shared" si="3"/>
        <v>50138</v>
      </c>
      <c r="F27" s="456">
        <v>99308</v>
      </c>
      <c r="G27" s="456">
        <v>49531</v>
      </c>
      <c r="H27" s="456">
        <v>49777</v>
      </c>
      <c r="I27" s="457">
        <v>746</v>
      </c>
      <c r="J27" s="458">
        <v>385</v>
      </c>
      <c r="K27" s="458">
        <v>361</v>
      </c>
      <c r="L27" s="459" t="s">
        <v>853</v>
      </c>
      <c r="M27" s="460">
        <f>F27/B27</f>
        <v>2.4516861699501309</v>
      </c>
      <c r="N27" s="454">
        <v>18663</v>
      </c>
      <c r="O27" s="794">
        <v>28173</v>
      </c>
      <c r="P27" s="461">
        <f t="shared" si="0"/>
        <v>165.65780323851783</v>
      </c>
      <c r="Q27" s="462">
        <v>603.98</v>
      </c>
      <c r="R27" s="14">
        <v>2004</v>
      </c>
    </row>
    <row r="28" spans="1:18" s="53" customFormat="1" ht="13.5">
      <c r="A28" s="13">
        <v>2005</v>
      </c>
      <c r="B28" s="454">
        <v>40898</v>
      </c>
      <c r="C28" s="455">
        <f t="shared" si="2"/>
        <v>98770</v>
      </c>
      <c r="D28" s="455">
        <f t="shared" si="3"/>
        <v>49391</v>
      </c>
      <c r="E28" s="455">
        <f t="shared" si="3"/>
        <v>49379</v>
      </c>
      <c r="F28" s="457">
        <v>97980</v>
      </c>
      <c r="G28" s="457">
        <v>48962</v>
      </c>
      <c r="H28" s="457">
        <v>49018</v>
      </c>
      <c r="I28" s="463">
        <v>790</v>
      </c>
      <c r="J28" s="463">
        <v>429</v>
      </c>
      <c r="K28" s="464">
        <v>361</v>
      </c>
      <c r="L28" s="459" t="s">
        <v>863</v>
      </c>
      <c r="M28" s="460">
        <f t="shared" si="1"/>
        <v>2.3957161719399482</v>
      </c>
      <c r="N28" s="464">
        <v>19189</v>
      </c>
      <c r="O28" s="795">
        <v>27027</v>
      </c>
      <c r="P28" s="461">
        <f t="shared" si="0"/>
        <v>163.5075405168275</v>
      </c>
      <c r="Q28" s="462">
        <v>604.07000000000005</v>
      </c>
      <c r="R28" s="14">
        <v>2005</v>
      </c>
    </row>
    <row r="29" spans="1:18" s="54" customFormat="1" ht="13.5">
      <c r="A29" s="13">
        <v>2006</v>
      </c>
      <c r="B29" s="454">
        <v>41172</v>
      </c>
      <c r="C29" s="464">
        <f t="shared" si="2"/>
        <v>97475</v>
      </c>
      <c r="D29" s="464">
        <f t="shared" si="3"/>
        <v>48873</v>
      </c>
      <c r="E29" s="464">
        <f t="shared" si="3"/>
        <v>48602</v>
      </c>
      <c r="F29" s="457">
        <v>96417</v>
      </c>
      <c r="G29" s="457">
        <v>48288</v>
      </c>
      <c r="H29" s="457">
        <v>48129</v>
      </c>
      <c r="I29" s="457">
        <v>1058</v>
      </c>
      <c r="J29" s="457">
        <v>585</v>
      </c>
      <c r="K29" s="457">
        <v>473</v>
      </c>
      <c r="L29" s="459" t="s">
        <v>863</v>
      </c>
      <c r="M29" s="460">
        <f t="shared" si="1"/>
        <v>2.3418099679393762</v>
      </c>
      <c r="N29" s="464">
        <v>19786</v>
      </c>
      <c r="O29" s="795">
        <v>25864</v>
      </c>
      <c r="P29" s="461">
        <f t="shared" si="0"/>
        <v>161.36909196258588</v>
      </c>
      <c r="Q29" s="462">
        <v>604.04999999999995</v>
      </c>
      <c r="R29" s="14">
        <v>2006</v>
      </c>
    </row>
    <row r="30" spans="1:18" s="54" customFormat="1" ht="13.5">
      <c r="A30" s="13">
        <v>2007</v>
      </c>
      <c r="B30" s="454">
        <v>41277</v>
      </c>
      <c r="C30" s="464">
        <v>96670</v>
      </c>
      <c r="D30" s="464">
        <v>48615</v>
      </c>
      <c r="E30" s="464">
        <v>48055</v>
      </c>
      <c r="F30" s="457">
        <v>95439</v>
      </c>
      <c r="G30" s="457">
        <v>47981</v>
      </c>
      <c r="H30" s="457">
        <v>47458</v>
      </c>
      <c r="I30" s="457">
        <v>1231</v>
      </c>
      <c r="J30" s="457">
        <v>634</v>
      </c>
      <c r="K30" s="457">
        <v>597</v>
      </c>
      <c r="L30" s="459" t="s">
        <v>864</v>
      </c>
      <c r="M30" s="460">
        <f t="shared" si="1"/>
        <v>2.3121593139036265</v>
      </c>
      <c r="N30" s="464">
        <v>20645</v>
      </c>
      <c r="O30" s="795">
        <v>25125</v>
      </c>
      <c r="P30" s="461">
        <f t="shared" si="0"/>
        <v>160.03907026024768</v>
      </c>
      <c r="Q30" s="465">
        <v>604.04</v>
      </c>
      <c r="R30" s="16">
        <v>2007</v>
      </c>
    </row>
    <row r="31" spans="1:18" s="54" customFormat="1" ht="13.5">
      <c r="A31" s="13">
        <v>2008</v>
      </c>
      <c r="B31" s="454">
        <v>40836</v>
      </c>
      <c r="C31" s="464">
        <v>94246</v>
      </c>
      <c r="D31" s="464">
        <v>47317</v>
      </c>
      <c r="E31" s="464">
        <v>46929</v>
      </c>
      <c r="F31" s="457">
        <v>92884</v>
      </c>
      <c r="G31" s="457">
        <v>46638</v>
      </c>
      <c r="H31" s="457">
        <v>46246</v>
      </c>
      <c r="I31" s="457">
        <v>1362</v>
      </c>
      <c r="J31" s="457">
        <v>679</v>
      </c>
      <c r="K31" s="457">
        <v>683</v>
      </c>
      <c r="L31" s="459" t="s">
        <v>865</v>
      </c>
      <c r="M31" s="460">
        <v>2.2745616612792601</v>
      </c>
      <c r="N31" s="464">
        <v>20714</v>
      </c>
      <c r="O31" s="795">
        <v>23405</v>
      </c>
      <c r="P31" s="461">
        <f t="shared" si="0"/>
        <v>154.97418357615024</v>
      </c>
      <c r="Q31" s="465">
        <v>608.14</v>
      </c>
      <c r="R31" s="16">
        <v>2008</v>
      </c>
    </row>
    <row r="32" spans="1:18" s="54" customFormat="1" ht="13.5">
      <c r="A32" s="13">
        <v>2009</v>
      </c>
      <c r="B32" s="464">
        <v>40733</v>
      </c>
      <c r="C32" s="464">
        <v>92236</v>
      </c>
      <c r="D32" s="464">
        <v>46372</v>
      </c>
      <c r="E32" s="464">
        <v>45864</v>
      </c>
      <c r="F32" s="464">
        <v>90875</v>
      </c>
      <c r="G32" s="464">
        <v>45726</v>
      </c>
      <c r="H32" s="464">
        <v>45149</v>
      </c>
      <c r="I32" s="464">
        <v>1361</v>
      </c>
      <c r="J32" s="464">
        <v>646</v>
      </c>
      <c r="K32" s="464">
        <v>715</v>
      </c>
      <c r="L32" s="459" t="s">
        <v>866</v>
      </c>
      <c r="M32" s="460">
        <v>2.2000000000000002</v>
      </c>
      <c r="N32" s="464">
        <v>20915</v>
      </c>
      <c r="O32" s="795">
        <v>22192</v>
      </c>
      <c r="P32" s="461">
        <f t="shared" si="0"/>
        <v>151.54193707385198</v>
      </c>
      <c r="Q32" s="465">
        <v>608.65</v>
      </c>
      <c r="R32" s="16">
        <v>2009</v>
      </c>
    </row>
    <row r="33" spans="1:22" s="54" customFormat="1" ht="13.5">
      <c r="A33" s="13">
        <v>2010</v>
      </c>
      <c r="B33" s="464">
        <v>41284</v>
      </c>
      <c r="C33" s="464">
        <v>91540</v>
      </c>
      <c r="D33" s="464">
        <v>46012</v>
      </c>
      <c r="E33" s="464">
        <v>45528</v>
      </c>
      <c r="F33" s="464">
        <v>90118</v>
      </c>
      <c r="G33" s="464">
        <v>45294</v>
      </c>
      <c r="H33" s="464">
        <v>44824</v>
      </c>
      <c r="I33" s="464">
        <v>1422</v>
      </c>
      <c r="J33" s="464">
        <v>718</v>
      </c>
      <c r="K33" s="464">
        <v>704</v>
      </c>
      <c r="L33" s="459" t="s">
        <v>867</v>
      </c>
      <c r="M33" s="460">
        <v>2.1</v>
      </c>
      <c r="N33" s="464">
        <v>21270</v>
      </c>
      <c r="O33" s="795">
        <v>21380</v>
      </c>
      <c r="P33" s="461">
        <f t="shared" si="0"/>
        <v>150.39842273884827</v>
      </c>
      <c r="Q33" s="465">
        <v>608.65</v>
      </c>
      <c r="R33" s="16">
        <v>2010</v>
      </c>
    </row>
    <row r="34" spans="1:22" s="54" customFormat="1" ht="13.5">
      <c r="A34" s="13">
        <v>2011</v>
      </c>
      <c r="B34" s="464">
        <v>40768</v>
      </c>
      <c r="C34" s="464">
        <v>89906</v>
      </c>
      <c r="D34" s="464">
        <v>45293</v>
      </c>
      <c r="E34" s="464">
        <v>44613</v>
      </c>
      <c r="F34" s="464">
        <v>88243</v>
      </c>
      <c r="G34" s="464">
        <v>44403</v>
      </c>
      <c r="H34" s="464">
        <v>43840</v>
      </c>
      <c r="I34" s="464">
        <v>1663</v>
      </c>
      <c r="J34" s="464">
        <v>890</v>
      </c>
      <c r="K34" s="464">
        <v>773</v>
      </c>
      <c r="L34" s="459" t="s">
        <v>868</v>
      </c>
      <c r="M34" s="460">
        <v>2.2000000000000002</v>
      </c>
      <c r="N34" s="464">
        <v>21288</v>
      </c>
      <c r="O34" s="795">
        <v>20340</v>
      </c>
      <c r="P34" s="461">
        <f t="shared" si="0"/>
        <v>147.73078313450984</v>
      </c>
      <c r="Q34" s="462">
        <v>608.58000000000004</v>
      </c>
      <c r="R34" s="14">
        <v>2011</v>
      </c>
    </row>
    <row r="35" spans="1:22" s="54" customFormat="1" ht="13.5">
      <c r="A35" s="13">
        <v>2012</v>
      </c>
      <c r="B35" s="466">
        <v>40841</v>
      </c>
      <c r="C35" s="464">
        <f>SUM(D35:E35)</f>
        <v>89675</v>
      </c>
      <c r="D35" s="464">
        <f>G35+J35</f>
        <v>45126</v>
      </c>
      <c r="E35" s="464">
        <f>H35+K35</f>
        <v>44549</v>
      </c>
      <c r="F35" s="464">
        <f>SUM(G35:H35)</f>
        <v>88067</v>
      </c>
      <c r="G35" s="466">
        <v>44298</v>
      </c>
      <c r="H35" s="466">
        <v>43769</v>
      </c>
      <c r="I35" s="464">
        <f>SUM(J35:K35)</f>
        <v>1608</v>
      </c>
      <c r="J35" s="466">
        <v>828</v>
      </c>
      <c r="K35" s="466">
        <v>780</v>
      </c>
      <c r="L35" s="459" t="s">
        <v>845</v>
      </c>
      <c r="M35" s="467">
        <v>2.2000000000000002</v>
      </c>
      <c r="N35" s="466">
        <v>21535</v>
      </c>
      <c r="O35" s="796">
        <v>20125</v>
      </c>
      <c r="P35" s="461">
        <f t="shared" si="0"/>
        <v>147.3463687150838</v>
      </c>
      <c r="Q35" s="468">
        <v>608.6</v>
      </c>
      <c r="R35" s="14">
        <v>2012</v>
      </c>
    </row>
    <row r="36" spans="1:22" s="54" customFormat="1" ht="13.5">
      <c r="A36" s="13">
        <v>2013</v>
      </c>
      <c r="B36" s="466">
        <v>41094</v>
      </c>
      <c r="C36" s="464">
        <v>89462</v>
      </c>
      <c r="D36" s="464">
        <v>45030</v>
      </c>
      <c r="E36" s="464">
        <v>44432</v>
      </c>
      <c r="F36" s="464">
        <v>87754</v>
      </c>
      <c r="G36" s="466">
        <v>44123</v>
      </c>
      <c r="H36" s="466">
        <v>43631</v>
      </c>
      <c r="I36" s="464">
        <v>1708</v>
      </c>
      <c r="J36" s="466">
        <v>907</v>
      </c>
      <c r="K36" s="466">
        <v>801</v>
      </c>
      <c r="L36" s="459" t="s">
        <v>845</v>
      </c>
      <c r="M36" s="467">
        <v>2.2000000000000002</v>
      </c>
      <c r="N36" s="466">
        <v>21792</v>
      </c>
      <c r="O36" s="796">
        <v>19853</v>
      </c>
      <c r="P36" s="461">
        <f t="shared" si="0"/>
        <v>147.01087849607256</v>
      </c>
      <c r="Q36" s="468">
        <v>608.54</v>
      </c>
      <c r="R36" s="14">
        <v>2013</v>
      </c>
    </row>
    <row r="37" spans="1:22" s="54" customFormat="1" ht="13.5">
      <c r="A37" s="13">
        <v>2014</v>
      </c>
      <c r="B37" s="466">
        <v>42886</v>
      </c>
      <c r="C37" s="464">
        <v>92671</v>
      </c>
      <c r="D37" s="464">
        <v>46887</v>
      </c>
      <c r="E37" s="464">
        <v>45784</v>
      </c>
      <c r="F37" s="464">
        <v>90669</v>
      </c>
      <c r="G37" s="466">
        <v>45787</v>
      </c>
      <c r="H37" s="466">
        <v>44882</v>
      </c>
      <c r="I37" s="464">
        <v>2002</v>
      </c>
      <c r="J37" s="466">
        <v>1100</v>
      </c>
      <c r="K37" s="466">
        <v>902</v>
      </c>
      <c r="L37" s="467">
        <f t="shared" ref="L37:L43" si="4">(C37-C36)/C36*100</f>
        <v>3.5869978314815225</v>
      </c>
      <c r="M37" s="467">
        <v>2.1</v>
      </c>
      <c r="N37" s="466">
        <v>22355</v>
      </c>
      <c r="O37" s="796">
        <v>20986</v>
      </c>
      <c r="P37" s="461">
        <f t="shared" si="0"/>
        <v>152.3392293529721</v>
      </c>
      <c r="Q37" s="468">
        <v>608.32000000000005</v>
      </c>
      <c r="R37" s="14">
        <v>2014</v>
      </c>
    </row>
    <row r="38" spans="1:22" s="54" customFormat="1" ht="13.5">
      <c r="A38" s="13">
        <v>2015</v>
      </c>
      <c r="B38" s="466">
        <v>46444</v>
      </c>
      <c r="C38" s="464">
        <v>100250</v>
      </c>
      <c r="D38" s="464">
        <v>50620</v>
      </c>
      <c r="E38" s="464">
        <v>49630</v>
      </c>
      <c r="F38" s="464">
        <v>98182</v>
      </c>
      <c r="G38" s="466">
        <v>49486</v>
      </c>
      <c r="H38" s="466">
        <v>48696</v>
      </c>
      <c r="I38" s="464">
        <v>2068</v>
      </c>
      <c r="J38" s="466">
        <v>1134</v>
      </c>
      <c r="K38" s="466">
        <v>934</v>
      </c>
      <c r="L38" s="467">
        <f t="shared" si="4"/>
        <v>8.1783945355073335</v>
      </c>
      <c r="M38" s="467">
        <v>2.1585134785978815</v>
      </c>
      <c r="N38" s="466">
        <v>22957</v>
      </c>
      <c r="O38" s="796">
        <v>23995</v>
      </c>
      <c r="P38" s="461">
        <f t="shared" si="0"/>
        <v>164.79000575326702</v>
      </c>
      <c r="Q38" s="468">
        <v>608.35</v>
      </c>
      <c r="R38" s="14">
        <v>2015</v>
      </c>
    </row>
    <row r="39" spans="1:22" s="271" customFormat="1" ht="12" customHeight="1">
      <c r="A39" s="13">
        <v>2016</v>
      </c>
      <c r="B39" s="466">
        <v>49378</v>
      </c>
      <c r="C39" s="464">
        <v>106760</v>
      </c>
      <c r="D39" s="464">
        <v>53893</v>
      </c>
      <c r="E39" s="464">
        <v>52867</v>
      </c>
      <c r="F39" s="464">
        <f>SUM(G39:H39)</f>
        <v>104376</v>
      </c>
      <c r="G39" s="466">
        <v>52528</v>
      </c>
      <c r="H39" s="466">
        <v>51848</v>
      </c>
      <c r="I39" s="464">
        <f>SUM(J39:K39)</f>
        <v>2384</v>
      </c>
      <c r="J39" s="466">
        <v>1365</v>
      </c>
      <c r="K39" s="466">
        <v>1019</v>
      </c>
      <c r="L39" s="467">
        <f t="shared" si="4"/>
        <v>6.4937655860349119</v>
      </c>
      <c r="M39" s="467">
        <f>C39/B39</f>
        <v>2.1620964802138603</v>
      </c>
      <c r="N39" s="466">
        <v>23489</v>
      </c>
      <c r="O39" s="796">
        <v>26045</v>
      </c>
      <c r="P39" s="461">
        <f>C39/Q39</f>
        <v>175.47089181815196</v>
      </c>
      <c r="Q39" s="468">
        <v>608.41999999999996</v>
      </c>
      <c r="R39" s="14">
        <v>2016</v>
      </c>
    </row>
    <row r="40" spans="1:22" s="271" customFormat="1" ht="12" customHeight="1">
      <c r="A40" s="13">
        <v>2017</v>
      </c>
      <c r="B40" s="466">
        <v>52303</v>
      </c>
      <c r="C40" s="464">
        <f>F40+I40</f>
        <v>112674</v>
      </c>
      <c r="D40" s="464">
        <f>G40+J40</f>
        <v>56836</v>
      </c>
      <c r="E40" s="464">
        <f>H40+K40</f>
        <v>55838</v>
      </c>
      <c r="F40" s="464">
        <v>110110</v>
      </c>
      <c r="G40" s="466">
        <v>55396</v>
      </c>
      <c r="H40" s="466">
        <v>54714</v>
      </c>
      <c r="I40" s="464">
        <v>2564</v>
      </c>
      <c r="J40" s="466">
        <v>1440</v>
      </c>
      <c r="K40" s="466">
        <v>1124</v>
      </c>
      <c r="L40" s="467">
        <f t="shared" si="4"/>
        <v>5.539527913076058</v>
      </c>
      <c r="M40" s="467">
        <v>2.1</v>
      </c>
      <c r="N40" s="466">
        <v>24178</v>
      </c>
      <c r="O40" s="796">
        <v>28008</v>
      </c>
      <c r="P40" s="461">
        <f>C40/Q40</f>
        <v>185.19723865877714</v>
      </c>
      <c r="Q40" s="468">
        <v>608.4</v>
      </c>
      <c r="R40" s="14">
        <v>2017</v>
      </c>
    </row>
    <row r="41" spans="1:22" s="271" customFormat="1" ht="12" customHeight="1">
      <c r="A41" s="13">
        <v>2018</v>
      </c>
      <c r="B41" s="466">
        <v>54872</v>
      </c>
      <c r="C41" s="464">
        <v>116640</v>
      </c>
      <c r="D41" s="464">
        <v>58874</v>
      </c>
      <c r="E41" s="464">
        <v>57766</v>
      </c>
      <c r="F41" s="464">
        <v>113839</v>
      </c>
      <c r="G41" s="466">
        <v>57274</v>
      </c>
      <c r="H41" s="466">
        <v>56565</v>
      </c>
      <c r="I41" s="464">
        <v>2801</v>
      </c>
      <c r="J41" s="466">
        <v>1600</v>
      </c>
      <c r="K41" s="466">
        <v>1201</v>
      </c>
      <c r="L41" s="467">
        <f t="shared" si="4"/>
        <v>3.5198892379785933</v>
      </c>
      <c r="M41" s="467">
        <v>2.1</v>
      </c>
      <c r="N41" s="466">
        <v>24658</v>
      </c>
      <c r="O41" s="796">
        <v>28884</v>
      </c>
      <c r="P41" s="461">
        <f>C41/Q41</f>
        <v>191.71597633136096</v>
      </c>
      <c r="Q41" s="468">
        <v>608.4</v>
      </c>
      <c r="R41" s="14">
        <v>2018</v>
      </c>
    </row>
    <row r="42" spans="1:22" s="271" customFormat="1" ht="12" customHeight="1">
      <c r="A42" s="13">
        <v>2019</v>
      </c>
      <c r="B42" s="466">
        <v>56090</v>
      </c>
      <c r="C42" s="479">
        <v>117445</v>
      </c>
      <c r="D42" s="480">
        <v>59318</v>
      </c>
      <c r="E42" s="479">
        <v>58127</v>
      </c>
      <c r="F42" s="479">
        <v>114664</v>
      </c>
      <c r="G42" s="480">
        <v>57668</v>
      </c>
      <c r="H42" s="480">
        <v>56996</v>
      </c>
      <c r="I42" s="479">
        <v>2781</v>
      </c>
      <c r="J42" s="481">
        <v>1650</v>
      </c>
      <c r="K42" s="481">
        <v>1131</v>
      </c>
      <c r="L42" s="467">
        <f t="shared" si="4"/>
        <v>0.69015775034293558</v>
      </c>
      <c r="M42" s="460">
        <v>2.04</v>
      </c>
      <c r="N42" s="481">
        <v>25257</v>
      </c>
      <c r="O42" s="797">
        <v>28386</v>
      </c>
      <c r="P42" s="461">
        <f>C42/Q42</f>
        <v>193.03911900065748</v>
      </c>
      <c r="Q42" s="482">
        <v>608.4</v>
      </c>
      <c r="R42" s="14">
        <v>2019</v>
      </c>
    </row>
    <row r="43" spans="1:22" ht="13.5" customHeight="1">
      <c r="A43" s="252">
        <v>2020</v>
      </c>
      <c r="B43" s="469">
        <v>58025</v>
      </c>
      <c r="C43" s="470">
        <f>F43+I43</f>
        <v>118251</v>
      </c>
      <c r="D43" s="471">
        <f>G43+J43</f>
        <v>59759</v>
      </c>
      <c r="E43" s="470">
        <f>H43+K43</f>
        <v>58492</v>
      </c>
      <c r="F43" s="470">
        <v>115613</v>
      </c>
      <c r="G43" s="471">
        <v>58194</v>
      </c>
      <c r="H43" s="593">
        <v>57419</v>
      </c>
      <c r="I43" s="592">
        <v>2638</v>
      </c>
      <c r="J43" s="592">
        <v>1565</v>
      </c>
      <c r="K43" s="592">
        <v>1073</v>
      </c>
      <c r="L43" s="594">
        <f t="shared" si="4"/>
        <v>0.68627868363915023</v>
      </c>
      <c r="M43" s="473">
        <v>1.99</v>
      </c>
      <c r="N43" s="472">
        <v>25986</v>
      </c>
      <c r="O43" s="798">
        <v>27991</v>
      </c>
      <c r="P43" s="595">
        <f>C43/Q43</f>
        <v>194.3639053254438</v>
      </c>
      <c r="Q43" s="591">
        <v>608.4</v>
      </c>
      <c r="R43" s="253"/>
    </row>
    <row r="44" spans="1:22" s="56" customFormat="1" ht="12" customHeight="1">
      <c r="A44" s="242" t="s">
        <v>57</v>
      </c>
      <c r="B44" s="242"/>
      <c r="C44" s="242"/>
      <c r="D44" s="242"/>
      <c r="E44" s="242"/>
      <c r="F44" s="242"/>
      <c r="G44" s="242"/>
      <c r="H44" s="242"/>
      <c r="I44" s="242"/>
      <c r="J44" s="242"/>
      <c r="K44" s="242"/>
      <c r="L44" s="242"/>
      <c r="M44" s="242"/>
      <c r="P44" s="57"/>
      <c r="Q44" s="57"/>
      <c r="R44" s="237" t="s">
        <v>58</v>
      </c>
      <c r="S44" s="57"/>
      <c r="T44" s="57"/>
      <c r="U44" s="57"/>
    </row>
    <row r="45" spans="1:22" s="56" customFormat="1" ht="12" customHeight="1">
      <c r="A45" s="242" t="s">
        <v>204</v>
      </c>
      <c r="B45" s="242"/>
      <c r="C45" s="242"/>
      <c r="D45" s="242"/>
      <c r="E45" s="242"/>
      <c r="F45" s="242"/>
      <c r="G45" s="242"/>
      <c r="H45" s="242"/>
      <c r="I45" s="242"/>
      <c r="J45" s="242"/>
      <c r="K45" s="242"/>
      <c r="L45" s="411"/>
      <c r="M45" s="242"/>
      <c r="N45" s="242"/>
      <c r="O45" s="410"/>
      <c r="P45" s="242"/>
      <c r="Q45" s="242"/>
      <c r="R45" s="58" t="s">
        <v>205</v>
      </c>
      <c r="S45" s="242"/>
      <c r="T45" s="242"/>
      <c r="U45" s="242"/>
      <c r="V45" s="242"/>
    </row>
    <row r="46" spans="1:22" s="56" customFormat="1" ht="12" customHeight="1">
      <c r="A46" s="410" t="s">
        <v>801</v>
      </c>
      <c r="B46" s="410"/>
      <c r="C46" s="410"/>
      <c r="D46" s="410"/>
      <c r="E46" s="410"/>
      <c r="F46" s="410"/>
      <c r="G46" s="410"/>
      <c r="H46" s="410"/>
      <c r="I46" s="410"/>
      <c r="J46" s="410"/>
      <c r="K46" s="410"/>
      <c r="L46" s="411"/>
      <c r="M46" s="410"/>
      <c r="N46" s="410"/>
      <c r="O46" s="410"/>
      <c r="P46" s="410"/>
      <c r="Q46" s="410"/>
      <c r="R46" s="58"/>
      <c r="S46" s="410"/>
      <c r="T46" s="410"/>
      <c r="U46" s="410"/>
      <c r="V46" s="410"/>
    </row>
    <row r="47" spans="1:22" s="56" customFormat="1" ht="12" customHeight="1">
      <c r="A47" s="799" t="s">
        <v>803</v>
      </c>
      <c r="B47" s="799"/>
      <c r="C47" s="799"/>
      <c r="D47" s="242"/>
      <c r="E47" s="242"/>
      <c r="F47" s="242"/>
      <c r="G47" s="242"/>
      <c r="H47" s="242"/>
      <c r="I47" s="242"/>
      <c r="J47" s="242"/>
      <c r="K47" s="242"/>
      <c r="L47" s="242"/>
      <c r="M47" s="242"/>
      <c r="N47" s="242"/>
      <c r="O47" s="410"/>
      <c r="P47" s="242"/>
      <c r="Q47" s="242"/>
      <c r="R47" s="242"/>
      <c r="S47" s="242"/>
      <c r="T47" s="242"/>
      <c r="U47" s="242"/>
      <c r="V47" s="242"/>
    </row>
    <row r="50" spans="2:2">
      <c r="B50" s="60"/>
    </row>
    <row r="51" spans="2:2">
      <c r="B51" s="60"/>
    </row>
    <row r="52" spans="2:2">
      <c r="B52" s="61"/>
    </row>
  </sheetData>
  <mergeCells count="4">
    <mergeCell ref="A1:H1"/>
    <mergeCell ref="I1:R1"/>
    <mergeCell ref="C5:H5"/>
    <mergeCell ref="I5:K5"/>
  </mergeCells>
  <phoneticPr fontId="7" type="noConversion"/>
  <printOptions horizontalCentered="1"/>
  <pageMargins left="0" right="0" top="0.98425196850393704" bottom="0.59055118110236227" header="0.39370078740157483" footer="0"/>
  <pageSetup paperSize="9" scale="71" orientation="landscape" r:id="rId1"/>
  <headerFooter alignWithMargins="0">
    <oddHeader>&amp;L&amp;12&amp;F</oddHeader>
  </headerFooter>
  <colBreaks count="2" manualBreakCount="2">
    <brk id="8" max="1048575" man="1"/>
    <brk id="1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view="pageBreakPreview" topLeftCell="F1" zoomScaleNormal="100" zoomScaleSheetLayoutView="100" workbookViewId="0">
      <selection activeCell="M13" sqref="M13"/>
    </sheetView>
  </sheetViews>
  <sheetFormatPr defaultRowHeight="12"/>
  <cols>
    <col min="1" max="17" width="10.85546875" style="55" customWidth="1"/>
    <col min="18" max="18" width="8.140625" style="55" customWidth="1"/>
    <col min="19" max="256" width="9.140625" style="55"/>
    <col min="257" max="257" width="11" style="55" customWidth="1"/>
    <col min="258" max="258" width="10.7109375" style="55" customWidth="1"/>
    <col min="259" max="259" width="9.7109375" style="55" customWidth="1"/>
    <col min="260" max="260" width="9.28515625" style="55" customWidth="1"/>
    <col min="261" max="261" width="9.42578125" style="55" customWidth="1"/>
    <col min="262" max="262" width="9" style="55" customWidth="1"/>
    <col min="263" max="263" width="9.85546875" style="55" customWidth="1"/>
    <col min="264" max="264" width="9.7109375" style="55" customWidth="1"/>
    <col min="265" max="265" width="9.85546875" style="55" customWidth="1"/>
    <col min="266" max="266" width="9.28515625" style="55" customWidth="1"/>
    <col min="267" max="267" width="10.85546875" style="55" customWidth="1"/>
    <col min="268" max="268" width="9.28515625" style="55" bestFit="1" customWidth="1"/>
    <col min="269" max="270" width="10.28515625" style="55" customWidth="1"/>
    <col min="271" max="271" width="11.7109375" style="55" customWidth="1"/>
    <col min="272" max="273" width="10" style="55" customWidth="1"/>
    <col min="274" max="274" width="8.7109375" style="55" customWidth="1"/>
    <col min="275" max="512" width="9.140625" style="55"/>
    <col min="513" max="513" width="11" style="55" customWidth="1"/>
    <col min="514" max="514" width="10.7109375" style="55" customWidth="1"/>
    <col min="515" max="515" width="9.7109375" style="55" customWidth="1"/>
    <col min="516" max="516" width="9.28515625" style="55" customWidth="1"/>
    <col min="517" max="517" width="9.42578125" style="55" customWidth="1"/>
    <col min="518" max="518" width="9" style="55" customWidth="1"/>
    <col min="519" max="519" width="9.85546875" style="55" customWidth="1"/>
    <col min="520" max="520" width="9.7109375" style="55" customWidth="1"/>
    <col min="521" max="521" width="9.85546875" style="55" customWidth="1"/>
    <col min="522" max="522" width="9.28515625" style="55" customWidth="1"/>
    <col min="523" max="523" width="10.85546875" style="55" customWidth="1"/>
    <col min="524" max="524" width="9.28515625" style="55" bestFit="1" customWidth="1"/>
    <col min="525" max="526" width="10.28515625" style="55" customWidth="1"/>
    <col min="527" max="527" width="11.7109375" style="55" customWidth="1"/>
    <col min="528" max="529" width="10" style="55" customWidth="1"/>
    <col min="530" max="530" width="8.7109375" style="55" customWidth="1"/>
    <col min="531" max="768" width="9.140625" style="55"/>
    <col min="769" max="769" width="11" style="55" customWidth="1"/>
    <col min="770" max="770" width="10.7109375" style="55" customWidth="1"/>
    <col min="771" max="771" width="9.7109375" style="55" customWidth="1"/>
    <col min="772" max="772" width="9.28515625" style="55" customWidth="1"/>
    <col min="773" max="773" width="9.42578125" style="55" customWidth="1"/>
    <col min="774" max="774" width="9" style="55" customWidth="1"/>
    <col min="775" max="775" width="9.85546875" style="55" customWidth="1"/>
    <col min="776" max="776" width="9.7109375" style="55" customWidth="1"/>
    <col min="777" max="777" width="9.85546875" style="55" customWidth="1"/>
    <col min="778" max="778" width="9.28515625" style="55" customWidth="1"/>
    <col min="779" max="779" width="10.85546875" style="55" customWidth="1"/>
    <col min="780" max="780" width="9.28515625" style="55" bestFit="1" customWidth="1"/>
    <col min="781" max="782" width="10.28515625" style="55" customWidth="1"/>
    <col min="783" max="783" width="11.7109375" style="55" customWidth="1"/>
    <col min="784" max="785" width="10" style="55" customWidth="1"/>
    <col min="786" max="786" width="8.7109375" style="55" customWidth="1"/>
    <col min="787" max="1024" width="9.140625" style="55"/>
    <col min="1025" max="1025" width="11" style="55" customWidth="1"/>
    <col min="1026" max="1026" width="10.7109375" style="55" customWidth="1"/>
    <col min="1027" max="1027" width="9.7109375" style="55" customWidth="1"/>
    <col min="1028" max="1028" width="9.28515625" style="55" customWidth="1"/>
    <col min="1029" max="1029" width="9.42578125" style="55" customWidth="1"/>
    <col min="1030" max="1030" width="9" style="55" customWidth="1"/>
    <col min="1031" max="1031" width="9.85546875" style="55" customWidth="1"/>
    <col min="1032" max="1032" width="9.7109375" style="55" customWidth="1"/>
    <col min="1033" max="1033" width="9.85546875" style="55" customWidth="1"/>
    <col min="1034" max="1034" width="9.28515625" style="55" customWidth="1"/>
    <col min="1035" max="1035" width="10.85546875" style="55" customWidth="1"/>
    <col min="1036" max="1036" width="9.28515625" style="55" bestFit="1" customWidth="1"/>
    <col min="1037" max="1038" width="10.28515625" style="55" customWidth="1"/>
    <col min="1039" max="1039" width="11.7109375" style="55" customWidth="1"/>
    <col min="1040" max="1041" width="10" style="55" customWidth="1"/>
    <col min="1042" max="1042" width="8.7109375" style="55" customWidth="1"/>
    <col min="1043" max="1280" width="9.140625" style="55"/>
    <col min="1281" max="1281" width="11" style="55" customWidth="1"/>
    <col min="1282" max="1282" width="10.7109375" style="55" customWidth="1"/>
    <col min="1283" max="1283" width="9.7109375" style="55" customWidth="1"/>
    <col min="1284" max="1284" width="9.28515625" style="55" customWidth="1"/>
    <col min="1285" max="1285" width="9.42578125" style="55" customWidth="1"/>
    <col min="1286" max="1286" width="9" style="55" customWidth="1"/>
    <col min="1287" max="1287" width="9.85546875" style="55" customWidth="1"/>
    <col min="1288" max="1288" width="9.7109375" style="55" customWidth="1"/>
    <col min="1289" max="1289" width="9.85546875" style="55" customWidth="1"/>
    <col min="1290" max="1290" width="9.28515625" style="55" customWidth="1"/>
    <col min="1291" max="1291" width="10.85546875" style="55" customWidth="1"/>
    <col min="1292" max="1292" width="9.28515625" style="55" bestFit="1" customWidth="1"/>
    <col min="1293" max="1294" width="10.28515625" style="55" customWidth="1"/>
    <col min="1295" max="1295" width="11.7109375" style="55" customWidth="1"/>
    <col min="1296" max="1297" width="10" style="55" customWidth="1"/>
    <col min="1298" max="1298" width="8.7109375" style="55" customWidth="1"/>
    <col min="1299" max="1536" width="9.140625" style="55"/>
    <col min="1537" max="1537" width="11" style="55" customWidth="1"/>
    <col min="1538" max="1538" width="10.7109375" style="55" customWidth="1"/>
    <col min="1539" max="1539" width="9.7109375" style="55" customWidth="1"/>
    <col min="1540" max="1540" width="9.28515625" style="55" customWidth="1"/>
    <col min="1541" max="1541" width="9.42578125" style="55" customWidth="1"/>
    <col min="1542" max="1542" width="9" style="55" customWidth="1"/>
    <col min="1543" max="1543" width="9.85546875" style="55" customWidth="1"/>
    <col min="1544" max="1544" width="9.7109375" style="55" customWidth="1"/>
    <col min="1545" max="1545" width="9.85546875" style="55" customWidth="1"/>
    <col min="1546" max="1546" width="9.28515625" style="55" customWidth="1"/>
    <col min="1547" max="1547" width="10.85546875" style="55" customWidth="1"/>
    <col min="1548" max="1548" width="9.28515625" style="55" bestFit="1" customWidth="1"/>
    <col min="1549" max="1550" width="10.28515625" style="55" customWidth="1"/>
    <col min="1551" max="1551" width="11.7109375" style="55" customWidth="1"/>
    <col min="1552" max="1553" width="10" style="55" customWidth="1"/>
    <col min="1554" max="1554" width="8.7109375" style="55" customWidth="1"/>
    <col min="1555" max="1792" width="9.140625" style="55"/>
    <col min="1793" max="1793" width="11" style="55" customWidth="1"/>
    <col min="1794" max="1794" width="10.7109375" style="55" customWidth="1"/>
    <col min="1795" max="1795" width="9.7109375" style="55" customWidth="1"/>
    <col min="1796" max="1796" width="9.28515625" style="55" customWidth="1"/>
    <col min="1797" max="1797" width="9.42578125" style="55" customWidth="1"/>
    <col min="1798" max="1798" width="9" style="55" customWidth="1"/>
    <col min="1799" max="1799" width="9.85546875" style="55" customWidth="1"/>
    <col min="1800" max="1800" width="9.7109375" style="55" customWidth="1"/>
    <col min="1801" max="1801" width="9.85546875" style="55" customWidth="1"/>
    <col min="1802" max="1802" width="9.28515625" style="55" customWidth="1"/>
    <col min="1803" max="1803" width="10.85546875" style="55" customWidth="1"/>
    <col min="1804" max="1804" width="9.28515625" style="55" bestFit="1" customWidth="1"/>
    <col min="1805" max="1806" width="10.28515625" style="55" customWidth="1"/>
    <col min="1807" max="1807" width="11.7109375" style="55" customWidth="1"/>
    <col min="1808" max="1809" width="10" style="55" customWidth="1"/>
    <col min="1810" max="1810" width="8.7109375" style="55" customWidth="1"/>
    <col min="1811" max="2048" width="9.140625" style="55"/>
    <col min="2049" max="2049" width="11" style="55" customWidth="1"/>
    <col min="2050" max="2050" width="10.7109375" style="55" customWidth="1"/>
    <col min="2051" max="2051" width="9.7109375" style="55" customWidth="1"/>
    <col min="2052" max="2052" width="9.28515625" style="55" customWidth="1"/>
    <col min="2053" max="2053" width="9.42578125" style="55" customWidth="1"/>
    <col min="2054" max="2054" width="9" style="55" customWidth="1"/>
    <col min="2055" max="2055" width="9.85546875" style="55" customWidth="1"/>
    <col min="2056" max="2056" width="9.7109375" style="55" customWidth="1"/>
    <col min="2057" max="2057" width="9.85546875" style="55" customWidth="1"/>
    <col min="2058" max="2058" width="9.28515625" style="55" customWidth="1"/>
    <col min="2059" max="2059" width="10.85546875" style="55" customWidth="1"/>
    <col min="2060" max="2060" width="9.28515625" style="55" bestFit="1" customWidth="1"/>
    <col min="2061" max="2062" width="10.28515625" style="55" customWidth="1"/>
    <col min="2063" max="2063" width="11.7109375" style="55" customWidth="1"/>
    <col min="2064" max="2065" width="10" style="55" customWidth="1"/>
    <col min="2066" max="2066" width="8.7109375" style="55" customWidth="1"/>
    <col min="2067" max="2304" width="9.140625" style="55"/>
    <col min="2305" max="2305" width="11" style="55" customWidth="1"/>
    <col min="2306" max="2306" width="10.7109375" style="55" customWidth="1"/>
    <col min="2307" max="2307" width="9.7109375" style="55" customWidth="1"/>
    <col min="2308" max="2308" width="9.28515625" style="55" customWidth="1"/>
    <col min="2309" max="2309" width="9.42578125" style="55" customWidth="1"/>
    <col min="2310" max="2310" width="9" style="55" customWidth="1"/>
    <col min="2311" max="2311" width="9.85546875" style="55" customWidth="1"/>
    <col min="2312" max="2312" width="9.7109375" style="55" customWidth="1"/>
    <col min="2313" max="2313" width="9.85546875" style="55" customWidth="1"/>
    <col min="2314" max="2314" width="9.28515625" style="55" customWidth="1"/>
    <col min="2315" max="2315" width="10.85546875" style="55" customWidth="1"/>
    <col min="2316" max="2316" width="9.28515625" style="55" bestFit="1" customWidth="1"/>
    <col min="2317" max="2318" width="10.28515625" style="55" customWidth="1"/>
    <col min="2319" max="2319" width="11.7109375" style="55" customWidth="1"/>
    <col min="2320" max="2321" width="10" style="55" customWidth="1"/>
    <col min="2322" max="2322" width="8.7109375" style="55" customWidth="1"/>
    <col min="2323" max="2560" width="9.140625" style="55"/>
    <col min="2561" max="2561" width="11" style="55" customWidth="1"/>
    <col min="2562" max="2562" width="10.7109375" style="55" customWidth="1"/>
    <col min="2563" max="2563" width="9.7109375" style="55" customWidth="1"/>
    <col min="2564" max="2564" width="9.28515625" style="55" customWidth="1"/>
    <col min="2565" max="2565" width="9.42578125" style="55" customWidth="1"/>
    <col min="2566" max="2566" width="9" style="55" customWidth="1"/>
    <col min="2567" max="2567" width="9.85546875" style="55" customWidth="1"/>
    <col min="2568" max="2568" width="9.7109375" style="55" customWidth="1"/>
    <col min="2569" max="2569" width="9.85546875" style="55" customWidth="1"/>
    <col min="2570" max="2570" width="9.28515625" style="55" customWidth="1"/>
    <col min="2571" max="2571" width="10.85546875" style="55" customWidth="1"/>
    <col min="2572" max="2572" width="9.28515625" style="55" bestFit="1" customWidth="1"/>
    <col min="2573" max="2574" width="10.28515625" style="55" customWidth="1"/>
    <col min="2575" max="2575" width="11.7109375" style="55" customWidth="1"/>
    <col min="2576" max="2577" width="10" style="55" customWidth="1"/>
    <col min="2578" max="2578" width="8.7109375" style="55" customWidth="1"/>
    <col min="2579" max="2816" width="9.140625" style="55"/>
    <col min="2817" max="2817" width="11" style="55" customWidth="1"/>
    <col min="2818" max="2818" width="10.7109375" style="55" customWidth="1"/>
    <col min="2819" max="2819" width="9.7109375" style="55" customWidth="1"/>
    <col min="2820" max="2820" width="9.28515625" style="55" customWidth="1"/>
    <col min="2821" max="2821" width="9.42578125" style="55" customWidth="1"/>
    <col min="2822" max="2822" width="9" style="55" customWidth="1"/>
    <col min="2823" max="2823" width="9.85546875" style="55" customWidth="1"/>
    <col min="2824" max="2824" width="9.7109375" style="55" customWidth="1"/>
    <col min="2825" max="2825" width="9.85546875" style="55" customWidth="1"/>
    <col min="2826" max="2826" width="9.28515625" style="55" customWidth="1"/>
    <col min="2827" max="2827" width="10.85546875" style="55" customWidth="1"/>
    <col min="2828" max="2828" width="9.28515625" style="55" bestFit="1" customWidth="1"/>
    <col min="2829" max="2830" width="10.28515625" style="55" customWidth="1"/>
    <col min="2831" max="2831" width="11.7109375" style="55" customWidth="1"/>
    <col min="2832" max="2833" width="10" style="55" customWidth="1"/>
    <col min="2834" max="2834" width="8.7109375" style="55" customWidth="1"/>
    <col min="2835" max="3072" width="9.140625" style="55"/>
    <col min="3073" max="3073" width="11" style="55" customWidth="1"/>
    <col min="3074" max="3074" width="10.7109375" style="55" customWidth="1"/>
    <col min="3075" max="3075" width="9.7109375" style="55" customWidth="1"/>
    <col min="3076" max="3076" width="9.28515625" style="55" customWidth="1"/>
    <col min="3077" max="3077" width="9.42578125" style="55" customWidth="1"/>
    <col min="3078" max="3078" width="9" style="55" customWidth="1"/>
    <col min="3079" max="3079" width="9.85546875" style="55" customWidth="1"/>
    <col min="3080" max="3080" width="9.7109375" style="55" customWidth="1"/>
    <col min="3081" max="3081" width="9.85546875" style="55" customWidth="1"/>
    <col min="3082" max="3082" width="9.28515625" style="55" customWidth="1"/>
    <col min="3083" max="3083" width="10.85546875" style="55" customWidth="1"/>
    <col min="3084" max="3084" width="9.28515625" style="55" bestFit="1" customWidth="1"/>
    <col min="3085" max="3086" width="10.28515625" style="55" customWidth="1"/>
    <col min="3087" max="3087" width="11.7109375" style="55" customWidth="1"/>
    <col min="3088" max="3089" width="10" style="55" customWidth="1"/>
    <col min="3090" max="3090" width="8.7109375" style="55" customWidth="1"/>
    <col min="3091" max="3328" width="9.140625" style="55"/>
    <col min="3329" max="3329" width="11" style="55" customWidth="1"/>
    <col min="3330" max="3330" width="10.7109375" style="55" customWidth="1"/>
    <col min="3331" max="3331" width="9.7109375" style="55" customWidth="1"/>
    <col min="3332" max="3332" width="9.28515625" style="55" customWidth="1"/>
    <col min="3333" max="3333" width="9.42578125" style="55" customWidth="1"/>
    <col min="3334" max="3334" width="9" style="55" customWidth="1"/>
    <col min="3335" max="3335" width="9.85546875" style="55" customWidth="1"/>
    <col min="3336" max="3336" width="9.7109375" style="55" customWidth="1"/>
    <col min="3337" max="3337" width="9.85546875" style="55" customWidth="1"/>
    <col min="3338" max="3338" width="9.28515625" style="55" customWidth="1"/>
    <col min="3339" max="3339" width="10.85546875" style="55" customWidth="1"/>
    <col min="3340" max="3340" width="9.28515625" style="55" bestFit="1" customWidth="1"/>
    <col min="3341" max="3342" width="10.28515625" style="55" customWidth="1"/>
    <col min="3343" max="3343" width="11.7109375" style="55" customWidth="1"/>
    <col min="3344" max="3345" width="10" style="55" customWidth="1"/>
    <col min="3346" max="3346" width="8.7109375" style="55" customWidth="1"/>
    <col min="3347" max="3584" width="9.140625" style="55"/>
    <col min="3585" max="3585" width="11" style="55" customWidth="1"/>
    <col min="3586" max="3586" width="10.7109375" style="55" customWidth="1"/>
    <col min="3587" max="3587" width="9.7109375" style="55" customWidth="1"/>
    <col min="3588" max="3588" width="9.28515625" style="55" customWidth="1"/>
    <col min="3589" max="3589" width="9.42578125" style="55" customWidth="1"/>
    <col min="3590" max="3590" width="9" style="55" customWidth="1"/>
    <col min="3591" max="3591" width="9.85546875" style="55" customWidth="1"/>
    <col min="3592" max="3592" width="9.7109375" style="55" customWidth="1"/>
    <col min="3593" max="3593" width="9.85546875" style="55" customWidth="1"/>
    <col min="3594" max="3594" width="9.28515625" style="55" customWidth="1"/>
    <col min="3595" max="3595" width="10.85546875" style="55" customWidth="1"/>
    <col min="3596" max="3596" width="9.28515625" style="55" bestFit="1" customWidth="1"/>
    <col min="3597" max="3598" width="10.28515625" style="55" customWidth="1"/>
    <col min="3599" max="3599" width="11.7109375" style="55" customWidth="1"/>
    <col min="3600" max="3601" width="10" style="55" customWidth="1"/>
    <col min="3602" max="3602" width="8.7109375" style="55" customWidth="1"/>
    <col min="3603" max="3840" width="9.140625" style="55"/>
    <col min="3841" max="3841" width="11" style="55" customWidth="1"/>
    <col min="3842" max="3842" width="10.7109375" style="55" customWidth="1"/>
    <col min="3843" max="3843" width="9.7109375" style="55" customWidth="1"/>
    <col min="3844" max="3844" width="9.28515625" style="55" customWidth="1"/>
    <col min="3845" max="3845" width="9.42578125" style="55" customWidth="1"/>
    <col min="3846" max="3846" width="9" style="55" customWidth="1"/>
    <col min="3847" max="3847" width="9.85546875" style="55" customWidth="1"/>
    <col min="3848" max="3848" width="9.7109375" style="55" customWidth="1"/>
    <col min="3849" max="3849" width="9.85546875" style="55" customWidth="1"/>
    <col min="3850" max="3850" width="9.28515625" style="55" customWidth="1"/>
    <col min="3851" max="3851" width="10.85546875" style="55" customWidth="1"/>
    <col min="3852" max="3852" width="9.28515625" style="55" bestFit="1" customWidth="1"/>
    <col min="3853" max="3854" width="10.28515625" style="55" customWidth="1"/>
    <col min="3855" max="3855" width="11.7109375" style="55" customWidth="1"/>
    <col min="3856" max="3857" width="10" style="55" customWidth="1"/>
    <col min="3858" max="3858" width="8.7109375" style="55" customWidth="1"/>
    <col min="3859" max="4096" width="9.140625" style="55"/>
    <col min="4097" max="4097" width="11" style="55" customWidth="1"/>
    <col min="4098" max="4098" width="10.7109375" style="55" customWidth="1"/>
    <col min="4099" max="4099" width="9.7109375" style="55" customWidth="1"/>
    <col min="4100" max="4100" width="9.28515625" style="55" customWidth="1"/>
    <col min="4101" max="4101" width="9.42578125" style="55" customWidth="1"/>
    <col min="4102" max="4102" width="9" style="55" customWidth="1"/>
    <col min="4103" max="4103" width="9.85546875" style="55" customWidth="1"/>
    <col min="4104" max="4104" width="9.7109375" style="55" customWidth="1"/>
    <col min="4105" max="4105" width="9.85546875" style="55" customWidth="1"/>
    <col min="4106" max="4106" width="9.28515625" style="55" customWidth="1"/>
    <col min="4107" max="4107" width="10.85546875" style="55" customWidth="1"/>
    <col min="4108" max="4108" width="9.28515625" style="55" bestFit="1" customWidth="1"/>
    <col min="4109" max="4110" width="10.28515625" style="55" customWidth="1"/>
    <col min="4111" max="4111" width="11.7109375" style="55" customWidth="1"/>
    <col min="4112" max="4113" width="10" style="55" customWidth="1"/>
    <col min="4114" max="4114" width="8.7109375" style="55" customWidth="1"/>
    <col min="4115" max="4352" width="9.140625" style="55"/>
    <col min="4353" max="4353" width="11" style="55" customWidth="1"/>
    <col min="4354" max="4354" width="10.7109375" style="55" customWidth="1"/>
    <col min="4355" max="4355" width="9.7109375" style="55" customWidth="1"/>
    <col min="4356" max="4356" width="9.28515625" style="55" customWidth="1"/>
    <col min="4357" max="4357" width="9.42578125" style="55" customWidth="1"/>
    <col min="4358" max="4358" width="9" style="55" customWidth="1"/>
    <col min="4359" max="4359" width="9.85546875" style="55" customWidth="1"/>
    <col min="4360" max="4360" width="9.7109375" style="55" customWidth="1"/>
    <col min="4361" max="4361" width="9.85546875" style="55" customWidth="1"/>
    <col min="4362" max="4362" width="9.28515625" style="55" customWidth="1"/>
    <col min="4363" max="4363" width="10.85546875" style="55" customWidth="1"/>
    <col min="4364" max="4364" width="9.28515625" style="55" bestFit="1" customWidth="1"/>
    <col min="4365" max="4366" width="10.28515625" style="55" customWidth="1"/>
    <col min="4367" max="4367" width="11.7109375" style="55" customWidth="1"/>
    <col min="4368" max="4369" width="10" style="55" customWidth="1"/>
    <col min="4370" max="4370" width="8.7109375" style="55" customWidth="1"/>
    <col min="4371" max="4608" width="9.140625" style="55"/>
    <col min="4609" max="4609" width="11" style="55" customWidth="1"/>
    <col min="4610" max="4610" width="10.7109375" style="55" customWidth="1"/>
    <col min="4611" max="4611" width="9.7109375" style="55" customWidth="1"/>
    <col min="4612" max="4612" width="9.28515625" style="55" customWidth="1"/>
    <col min="4613" max="4613" width="9.42578125" style="55" customWidth="1"/>
    <col min="4614" max="4614" width="9" style="55" customWidth="1"/>
    <col min="4615" max="4615" width="9.85546875" style="55" customWidth="1"/>
    <col min="4616" max="4616" width="9.7109375" style="55" customWidth="1"/>
    <col min="4617" max="4617" width="9.85546875" style="55" customWidth="1"/>
    <col min="4618" max="4618" width="9.28515625" style="55" customWidth="1"/>
    <col min="4619" max="4619" width="10.85546875" style="55" customWidth="1"/>
    <col min="4620" max="4620" width="9.28515625" style="55" bestFit="1" customWidth="1"/>
    <col min="4621" max="4622" width="10.28515625" style="55" customWidth="1"/>
    <col min="4623" max="4623" width="11.7109375" style="55" customWidth="1"/>
    <col min="4624" max="4625" width="10" style="55" customWidth="1"/>
    <col min="4626" max="4626" width="8.7109375" style="55" customWidth="1"/>
    <col min="4627" max="4864" width="9.140625" style="55"/>
    <col min="4865" max="4865" width="11" style="55" customWidth="1"/>
    <col min="4866" max="4866" width="10.7109375" style="55" customWidth="1"/>
    <col min="4867" max="4867" width="9.7109375" style="55" customWidth="1"/>
    <col min="4868" max="4868" width="9.28515625" style="55" customWidth="1"/>
    <col min="4869" max="4869" width="9.42578125" style="55" customWidth="1"/>
    <col min="4870" max="4870" width="9" style="55" customWidth="1"/>
    <col min="4871" max="4871" width="9.85546875" style="55" customWidth="1"/>
    <col min="4872" max="4872" width="9.7109375" style="55" customWidth="1"/>
    <col min="4873" max="4873" width="9.85546875" style="55" customWidth="1"/>
    <col min="4874" max="4874" width="9.28515625" style="55" customWidth="1"/>
    <col min="4875" max="4875" width="10.85546875" style="55" customWidth="1"/>
    <col min="4876" max="4876" width="9.28515625" style="55" bestFit="1" customWidth="1"/>
    <col min="4877" max="4878" width="10.28515625" style="55" customWidth="1"/>
    <col min="4879" max="4879" width="11.7109375" style="55" customWidth="1"/>
    <col min="4880" max="4881" width="10" style="55" customWidth="1"/>
    <col min="4882" max="4882" width="8.7109375" style="55" customWidth="1"/>
    <col min="4883" max="5120" width="9.140625" style="55"/>
    <col min="5121" max="5121" width="11" style="55" customWidth="1"/>
    <col min="5122" max="5122" width="10.7109375" style="55" customWidth="1"/>
    <col min="5123" max="5123" width="9.7109375" style="55" customWidth="1"/>
    <col min="5124" max="5124" width="9.28515625" style="55" customWidth="1"/>
    <col min="5125" max="5125" width="9.42578125" style="55" customWidth="1"/>
    <col min="5126" max="5126" width="9" style="55" customWidth="1"/>
    <col min="5127" max="5127" width="9.85546875" style="55" customWidth="1"/>
    <col min="5128" max="5128" width="9.7109375" style="55" customWidth="1"/>
    <col min="5129" max="5129" width="9.85546875" style="55" customWidth="1"/>
    <col min="5130" max="5130" width="9.28515625" style="55" customWidth="1"/>
    <col min="5131" max="5131" width="10.85546875" style="55" customWidth="1"/>
    <col min="5132" max="5132" width="9.28515625" style="55" bestFit="1" customWidth="1"/>
    <col min="5133" max="5134" width="10.28515625" style="55" customWidth="1"/>
    <col min="5135" max="5135" width="11.7109375" style="55" customWidth="1"/>
    <col min="5136" max="5137" width="10" style="55" customWidth="1"/>
    <col min="5138" max="5138" width="8.7109375" style="55" customWidth="1"/>
    <col min="5139" max="5376" width="9.140625" style="55"/>
    <col min="5377" max="5377" width="11" style="55" customWidth="1"/>
    <col min="5378" max="5378" width="10.7109375" style="55" customWidth="1"/>
    <col min="5379" max="5379" width="9.7109375" style="55" customWidth="1"/>
    <col min="5380" max="5380" width="9.28515625" style="55" customWidth="1"/>
    <col min="5381" max="5381" width="9.42578125" style="55" customWidth="1"/>
    <col min="5382" max="5382" width="9" style="55" customWidth="1"/>
    <col min="5383" max="5383" width="9.85546875" style="55" customWidth="1"/>
    <col min="5384" max="5384" width="9.7109375" style="55" customWidth="1"/>
    <col min="5385" max="5385" width="9.85546875" style="55" customWidth="1"/>
    <col min="5386" max="5386" width="9.28515625" style="55" customWidth="1"/>
    <col min="5387" max="5387" width="10.85546875" style="55" customWidth="1"/>
    <col min="5388" max="5388" width="9.28515625" style="55" bestFit="1" customWidth="1"/>
    <col min="5389" max="5390" width="10.28515625" style="55" customWidth="1"/>
    <col min="5391" max="5391" width="11.7109375" style="55" customWidth="1"/>
    <col min="5392" max="5393" width="10" style="55" customWidth="1"/>
    <col min="5394" max="5394" width="8.7109375" style="55" customWidth="1"/>
    <col min="5395" max="5632" width="9.140625" style="55"/>
    <col min="5633" max="5633" width="11" style="55" customWidth="1"/>
    <col min="5634" max="5634" width="10.7109375" style="55" customWidth="1"/>
    <col min="5635" max="5635" width="9.7109375" style="55" customWidth="1"/>
    <col min="5636" max="5636" width="9.28515625" style="55" customWidth="1"/>
    <col min="5637" max="5637" width="9.42578125" style="55" customWidth="1"/>
    <col min="5638" max="5638" width="9" style="55" customWidth="1"/>
    <col min="5639" max="5639" width="9.85546875" style="55" customWidth="1"/>
    <col min="5640" max="5640" width="9.7109375" style="55" customWidth="1"/>
    <col min="5641" max="5641" width="9.85546875" style="55" customWidth="1"/>
    <col min="5642" max="5642" width="9.28515625" style="55" customWidth="1"/>
    <col min="5643" max="5643" width="10.85546875" style="55" customWidth="1"/>
    <col min="5644" max="5644" width="9.28515625" style="55" bestFit="1" customWidth="1"/>
    <col min="5645" max="5646" width="10.28515625" style="55" customWidth="1"/>
    <col min="5647" max="5647" width="11.7109375" style="55" customWidth="1"/>
    <col min="5648" max="5649" width="10" style="55" customWidth="1"/>
    <col min="5650" max="5650" width="8.7109375" style="55" customWidth="1"/>
    <col min="5651" max="5888" width="9.140625" style="55"/>
    <col min="5889" max="5889" width="11" style="55" customWidth="1"/>
    <col min="5890" max="5890" width="10.7109375" style="55" customWidth="1"/>
    <col min="5891" max="5891" width="9.7109375" style="55" customWidth="1"/>
    <col min="5892" max="5892" width="9.28515625" style="55" customWidth="1"/>
    <col min="5893" max="5893" width="9.42578125" style="55" customWidth="1"/>
    <col min="5894" max="5894" width="9" style="55" customWidth="1"/>
    <col min="5895" max="5895" width="9.85546875" style="55" customWidth="1"/>
    <col min="5896" max="5896" width="9.7109375" style="55" customWidth="1"/>
    <col min="5897" max="5897" width="9.85546875" style="55" customWidth="1"/>
    <col min="5898" max="5898" width="9.28515625" style="55" customWidth="1"/>
    <col min="5899" max="5899" width="10.85546875" style="55" customWidth="1"/>
    <col min="5900" max="5900" width="9.28515625" style="55" bestFit="1" customWidth="1"/>
    <col min="5901" max="5902" width="10.28515625" style="55" customWidth="1"/>
    <col min="5903" max="5903" width="11.7109375" style="55" customWidth="1"/>
    <col min="5904" max="5905" width="10" style="55" customWidth="1"/>
    <col min="5906" max="5906" width="8.7109375" style="55" customWidth="1"/>
    <col min="5907" max="6144" width="9.140625" style="55"/>
    <col min="6145" max="6145" width="11" style="55" customWidth="1"/>
    <col min="6146" max="6146" width="10.7109375" style="55" customWidth="1"/>
    <col min="6147" max="6147" width="9.7109375" style="55" customWidth="1"/>
    <col min="6148" max="6148" width="9.28515625" style="55" customWidth="1"/>
    <col min="6149" max="6149" width="9.42578125" style="55" customWidth="1"/>
    <col min="6150" max="6150" width="9" style="55" customWidth="1"/>
    <col min="6151" max="6151" width="9.85546875" style="55" customWidth="1"/>
    <col min="6152" max="6152" width="9.7109375" style="55" customWidth="1"/>
    <col min="6153" max="6153" width="9.85546875" style="55" customWidth="1"/>
    <col min="6154" max="6154" width="9.28515625" style="55" customWidth="1"/>
    <col min="6155" max="6155" width="10.85546875" style="55" customWidth="1"/>
    <col min="6156" max="6156" width="9.28515625" style="55" bestFit="1" customWidth="1"/>
    <col min="6157" max="6158" width="10.28515625" style="55" customWidth="1"/>
    <col min="6159" max="6159" width="11.7109375" style="55" customWidth="1"/>
    <col min="6160" max="6161" width="10" style="55" customWidth="1"/>
    <col min="6162" max="6162" width="8.7109375" style="55" customWidth="1"/>
    <col min="6163" max="6400" width="9.140625" style="55"/>
    <col min="6401" max="6401" width="11" style="55" customWidth="1"/>
    <col min="6402" max="6402" width="10.7109375" style="55" customWidth="1"/>
    <col min="6403" max="6403" width="9.7109375" style="55" customWidth="1"/>
    <col min="6404" max="6404" width="9.28515625" style="55" customWidth="1"/>
    <col min="6405" max="6405" width="9.42578125" style="55" customWidth="1"/>
    <col min="6406" max="6406" width="9" style="55" customWidth="1"/>
    <col min="6407" max="6407" width="9.85546875" style="55" customWidth="1"/>
    <col min="6408" max="6408" width="9.7109375" style="55" customWidth="1"/>
    <col min="6409" max="6409" width="9.85546875" style="55" customWidth="1"/>
    <col min="6410" max="6410" width="9.28515625" style="55" customWidth="1"/>
    <col min="6411" max="6411" width="10.85546875" style="55" customWidth="1"/>
    <col min="6412" max="6412" width="9.28515625" style="55" bestFit="1" customWidth="1"/>
    <col min="6413" max="6414" width="10.28515625" style="55" customWidth="1"/>
    <col min="6415" max="6415" width="11.7109375" style="55" customWidth="1"/>
    <col min="6416" max="6417" width="10" style="55" customWidth="1"/>
    <col min="6418" max="6418" width="8.7109375" style="55" customWidth="1"/>
    <col min="6419" max="6656" width="9.140625" style="55"/>
    <col min="6657" max="6657" width="11" style="55" customWidth="1"/>
    <col min="6658" max="6658" width="10.7109375" style="55" customWidth="1"/>
    <col min="6659" max="6659" width="9.7109375" style="55" customWidth="1"/>
    <col min="6660" max="6660" width="9.28515625" style="55" customWidth="1"/>
    <col min="6661" max="6661" width="9.42578125" style="55" customWidth="1"/>
    <col min="6662" max="6662" width="9" style="55" customWidth="1"/>
    <col min="6663" max="6663" width="9.85546875" style="55" customWidth="1"/>
    <col min="6664" max="6664" width="9.7109375" style="55" customWidth="1"/>
    <col min="6665" max="6665" width="9.85546875" style="55" customWidth="1"/>
    <col min="6666" max="6666" width="9.28515625" style="55" customWidth="1"/>
    <col min="6667" max="6667" width="10.85546875" style="55" customWidth="1"/>
    <col min="6668" max="6668" width="9.28515625" style="55" bestFit="1" customWidth="1"/>
    <col min="6669" max="6670" width="10.28515625" style="55" customWidth="1"/>
    <col min="6671" max="6671" width="11.7109375" style="55" customWidth="1"/>
    <col min="6672" max="6673" width="10" style="55" customWidth="1"/>
    <col min="6674" max="6674" width="8.7109375" style="55" customWidth="1"/>
    <col min="6675" max="6912" width="9.140625" style="55"/>
    <col min="6913" max="6913" width="11" style="55" customWidth="1"/>
    <col min="6914" max="6914" width="10.7109375" style="55" customWidth="1"/>
    <col min="6915" max="6915" width="9.7109375" style="55" customWidth="1"/>
    <col min="6916" max="6916" width="9.28515625" style="55" customWidth="1"/>
    <col min="6917" max="6917" width="9.42578125" style="55" customWidth="1"/>
    <col min="6918" max="6918" width="9" style="55" customWidth="1"/>
    <col min="6919" max="6919" width="9.85546875" style="55" customWidth="1"/>
    <col min="6920" max="6920" width="9.7109375" style="55" customWidth="1"/>
    <col min="6921" max="6921" width="9.85546875" style="55" customWidth="1"/>
    <col min="6922" max="6922" width="9.28515625" style="55" customWidth="1"/>
    <col min="6923" max="6923" width="10.85546875" style="55" customWidth="1"/>
    <col min="6924" max="6924" width="9.28515625" style="55" bestFit="1" customWidth="1"/>
    <col min="6925" max="6926" width="10.28515625" style="55" customWidth="1"/>
    <col min="6927" max="6927" width="11.7109375" style="55" customWidth="1"/>
    <col min="6928" max="6929" width="10" style="55" customWidth="1"/>
    <col min="6930" max="6930" width="8.7109375" style="55" customWidth="1"/>
    <col min="6931" max="7168" width="9.140625" style="55"/>
    <col min="7169" max="7169" width="11" style="55" customWidth="1"/>
    <col min="7170" max="7170" width="10.7109375" style="55" customWidth="1"/>
    <col min="7171" max="7171" width="9.7109375" style="55" customWidth="1"/>
    <col min="7172" max="7172" width="9.28515625" style="55" customWidth="1"/>
    <col min="7173" max="7173" width="9.42578125" style="55" customWidth="1"/>
    <col min="7174" max="7174" width="9" style="55" customWidth="1"/>
    <col min="7175" max="7175" width="9.85546875" style="55" customWidth="1"/>
    <col min="7176" max="7176" width="9.7109375" style="55" customWidth="1"/>
    <col min="7177" max="7177" width="9.85546875" style="55" customWidth="1"/>
    <col min="7178" max="7178" width="9.28515625" style="55" customWidth="1"/>
    <col min="7179" max="7179" width="10.85546875" style="55" customWidth="1"/>
    <col min="7180" max="7180" width="9.28515625" style="55" bestFit="1" customWidth="1"/>
    <col min="7181" max="7182" width="10.28515625" style="55" customWidth="1"/>
    <col min="7183" max="7183" width="11.7109375" style="55" customWidth="1"/>
    <col min="7184" max="7185" width="10" style="55" customWidth="1"/>
    <col min="7186" max="7186" width="8.7109375" style="55" customWidth="1"/>
    <col min="7187" max="7424" width="9.140625" style="55"/>
    <col min="7425" max="7425" width="11" style="55" customWidth="1"/>
    <col min="7426" max="7426" width="10.7109375" style="55" customWidth="1"/>
    <col min="7427" max="7427" width="9.7109375" style="55" customWidth="1"/>
    <col min="7428" max="7428" width="9.28515625" style="55" customWidth="1"/>
    <col min="7429" max="7429" width="9.42578125" style="55" customWidth="1"/>
    <col min="7430" max="7430" width="9" style="55" customWidth="1"/>
    <col min="7431" max="7431" width="9.85546875" style="55" customWidth="1"/>
    <col min="7432" max="7432" width="9.7109375" style="55" customWidth="1"/>
    <col min="7433" max="7433" width="9.85546875" style="55" customWidth="1"/>
    <col min="7434" max="7434" width="9.28515625" style="55" customWidth="1"/>
    <col min="7435" max="7435" width="10.85546875" style="55" customWidth="1"/>
    <col min="7436" max="7436" width="9.28515625" style="55" bestFit="1" customWidth="1"/>
    <col min="7437" max="7438" width="10.28515625" style="55" customWidth="1"/>
    <col min="7439" max="7439" width="11.7109375" style="55" customWidth="1"/>
    <col min="7440" max="7441" width="10" style="55" customWidth="1"/>
    <col min="7442" max="7442" width="8.7109375" style="55" customWidth="1"/>
    <col min="7443" max="7680" width="9.140625" style="55"/>
    <col min="7681" max="7681" width="11" style="55" customWidth="1"/>
    <col min="7682" max="7682" width="10.7109375" style="55" customWidth="1"/>
    <col min="7683" max="7683" width="9.7109375" style="55" customWidth="1"/>
    <col min="7684" max="7684" width="9.28515625" style="55" customWidth="1"/>
    <col min="7685" max="7685" width="9.42578125" style="55" customWidth="1"/>
    <col min="7686" max="7686" width="9" style="55" customWidth="1"/>
    <col min="7687" max="7687" width="9.85546875" style="55" customWidth="1"/>
    <col min="7688" max="7688" width="9.7109375" style="55" customWidth="1"/>
    <col min="7689" max="7689" width="9.85546875" style="55" customWidth="1"/>
    <col min="7690" max="7690" width="9.28515625" style="55" customWidth="1"/>
    <col min="7691" max="7691" width="10.85546875" style="55" customWidth="1"/>
    <col min="7692" max="7692" width="9.28515625" style="55" bestFit="1" customWidth="1"/>
    <col min="7693" max="7694" width="10.28515625" style="55" customWidth="1"/>
    <col min="7695" max="7695" width="11.7109375" style="55" customWidth="1"/>
    <col min="7696" max="7697" width="10" style="55" customWidth="1"/>
    <col min="7698" max="7698" width="8.7109375" style="55" customWidth="1"/>
    <col min="7699" max="7936" width="9.140625" style="55"/>
    <col min="7937" max="7937" width="11" style="55" customWidth="1"/>
    <col min="7938" max="7938" width="10.7109375" style="55" customWidth="1"/>
    <col min="7939" max="7939" width="9.7109375" style="55" customWidth="1"/>
    <col min="7940" max="7940" width="9.28515625" style="55" customWidth="1"/>
    <col min="7941" max="7941" width="9.42578125" style="55" customWidth="1"/>
    <col min="7942" max="7942" width="9" style="55" customWidth="1"/>
    <col min="7943" max="7943" width="9.85546875" style="55" customWidth="1"/>
    <col min="7944" max="7944" width="9.7109375" style="55" customWidth="1"/>
    <col min="7945" max="7945" width="9.85546875" style="55" customWidth="1"/>
    <col min="7946" max="7946" width="9.28515625" style="55" customWidth="1"/>
    <col min="7947" max="7947" width="10.85546875" style="55" customWidth="1"/>
    <col min="7948" max="7948" width="9.28515625" style="55" bestFit="1" customWidth="1"/>
    <col min="7949" max="7950" width="10.28515625" style="55" customWidth="1"/>
    <col min="7951" max="7951" width="11.7109375" style="55" customWidth="1"/>
    <col min="7952" max="7953" width="10" style="55" customWidth="1"/>
    <col min="7954" max="7954" width="8.7109375" style="55" customWidth="1"/>
    <col min="7955" max="8192" width="9.140625" style="55"/>
    <col min="8193" max="8193" width="11" style="55" customWidth="1"/>
    <col min="8194" max="8194" width="10.7109375" style="55" customWidth="1"/>
    <col min="8195" max="8195" width="9.7109375" style="55" customWidth="1"/>
    <col min="8196" max="8196" width="9.28515625" style="55" customWidth="1"/>
    <col min="8197" max="8197" width="9.42578125" style="55" customWidth="1"/>
    <col min="8198" max="8198" width="9" style="55" customWidth="1"/>
    <col min="8199" max="8199" width="9.85546875" style="55" customWidth="1"/>
    <col min="8200" max="8200" width="9.7109375" style="55" customWidth="1"/>
    <col min="8201" max="8201" width="9.85546875" style="55" customWidth="1"/>
    <col min="8202" max="8202" width="9.28515625" style="55" customWidth="1"/>
    <col min="8203" max="8203" width="10.85546875" style="55" customWidth="1"/>
    <col min="8204" max="8204" width="9.28515625" style="55" bestFit="1" customWidth="1"/>
    <col min="8205" max="8206" width="10.28515625" style="55" customWidth="1"/>
    <col min="8207" max="8207" width="11.7109375" style="55" customWidth="1"/>
    <col min="8208" max="8209" width="10" style="55" customWidth="1"/>
    <col min="8210" max="8210" width="8.7109375" style="55" customWidth="1"/>
    <col min="8211" max="8448" width="9.140625" style="55"/>
    <col min="8449" max="8449" width="11" style="55" customWidth="1"/>
    <col min="8450" max="8450" width="10.7109375" style="55" customWidth="1"/>
    <col min="8451" max="8451" width="9.7109375" style="55" customWidth="1"/>
    <col min="8452" max="8452" width="9.28515625" style="55" customWidth="1"/>
    <col min="8453" max="8453" width="9.42578125" style="55" customWidth="1"/>
    <col min="8454" max="8454" width="9" style="55" customWidth="1"/>
    <col min="8455" max="8455" width="9.85546875" style="55" customWidth="1"/>
    <col min="8456" max="8456" width="9.7109375" style="55" customWidth="1"/>
    <col min="8457" max="8457" width="9.85546875" style="55" customWidth="1"/>
    <col min="8458" max="8458" width="9.28515625" style="55" customWidth="1"/>
    <col min="8459" max="8459" width="10.85546875" style="55" customWidth="1"/>
    <col min="8460" max="8460" width="9.28515625" style="55" bestFit="1" customWidth="1"/>
    <col min="8461" max="8462" width="10.28515625" style="55" customWidth="1"/>
    <col min="8463" max="8463" width="11.7109375" style="55" customWidth="1"/>
    <col min="8464" max="8465" width="10" style="55" customWidth="1"/>
    <col min="8466" max="8466" width="8.7109375" style="55" customWidth="1"/>
    <col min="8467" max="8704" width="9.140625" style="55"/>
    <col min="8705" max="8705" width="11" style="55" customWidth="1"/>
    <col min="8706" max="8706" width="10.7109375" style="55" customWidth="1"/>
    <col min="8707" max="8707" width="9.7109375" style="55" customWidth="1"/>
    <col min="8708" max="8708" width="9.28515625" style="55" customWidth="1"/>
    <col min="8709" max="8709" width="9.42578125" style="55" customWidth="1"/>
    <col min="8710" max="8710" width="9" style="55" customWidth="1"/>
    <col min="8711" max="8711" width="9.85546875" style="55" customWidth="1"/>
    <col min="8712" max="8712" width="9.7109375" style="55" customWidth="1"/>
    <col min="8713" max="8713" width="9.85546875" style="55" customWidth="1"/>
    <col min="8714" max="8714" width="9.28515625" style="55" customWidth="1"/>
    <col min="8715" max="8715" width="10.85546875" style="55" customWidth="1"/>
    <col min="8716" max="8716" width="9.28515625" style="55" bestFit="1" customWidth="1"/>
    <col min="8717" max="8718" width="10.28515625" style="55" customWidth="1"/>
    <col min="8719" max="8719" width="11.7109375" style="55" customWidth="1"/>
    <col min="8720" max="8721" width="10" style="55" customWidth="1"/>
    <col min="8722" max="8722" width="8.7109375" style="55" customWidth="1"/>
    <col min="8723" max="8960" width="9.140625" style="55"/>
    <col min="8961" max="8961" width="11" style="55" customWidth="1"/>
    <col min="8962" max="8962" width="10.7109375" style="55" customWidth="1"/>
    <col min="8963" max="8963" width="9.7109375" style="55" customWidth="1"/>
    <col min="8964" max="8964" width="9.28515625" style="55" customWidth="1"/>
    <col min="8965" max="8965" width="9.42578125" style="55" customWidth="1"/>
    <col min="8966" max="8966" width="9" style="55" customWidth="1"/>
    <col min="8967" max="8967" width="9.85546875" style="55" customWidth="1"/>
    <col min="8968" max="8968" width="9.7109375" style="55" customWidth="1"/>
    <col min="8969" max="8969" width="9.85546875" style="55" customWidth="1"/>
    <col min="8970" max="8970" width="9.28515625" style="55" customWidth="1"/>
    <col min="8971" max="8971" width="10.85546875" style="55" customWidth="1"/>
    <col min="8972" max="8972" width="9.28515625" style="55" bestFit="1" customWidth="1"/>
    <col min="8973" max="8974" width="10.28515625" style="55" customWidth="1"/>
    <col min="8975" max="8975" width="11.7109375" style="55" customWidth="1"/>
    <col min="8976" max="8977" width="10" style="55" customWidth="1"/>
    <col min="8978" max="8978" width="8.7109375" style="55" customWidth="1"/>
    <col min="8979" max="9216" width="9.140625" style="55"/>
    <col min="9217" max="9217" width="11" style="55" customWidth="1"/>
    <col min="9218" max="9218" width="10.7109375" style="55" customWidth="1"/>
    <col min="9219" max="9219" width="9.7109375" style="55" customWidth="1"/>
    <col min="9220" max="9220" width="9.28515625" style="55" customWidth="1"/>
    <col min="9221" max="9221" width="9.42578125" style="55" customWidth="1"/>
    <col min="9222" max="9222" width="9" style="55" customWidth="1"/>
    <col min="9223" max="9223" width="9.85546875" style="55" customWidth="1"/>
    <col min="9224" max="9224" width="9.7109375" style="55" customWidth="1"/>
    <col min="9225" max="9225" width="9.85546875" style="55" customWidth="1"/>
    <col min="9226" max="9226" width="9.28515625" style="55" customWidth="1"/>
    <col min="9227" max="9227" width="10.85546875" style="55" customWidth="1"/>
    <col min="9228" max="9228" width="9.28515625" style="55" bestFit="1" customWidth="1"/>
    <col min="9229" max="9230" width="10.28515625" style="55" customWidth="1"/>
    <col min="9231" max="9231" width="11.7109375" style="55" customWidth="1"/>
    <col min="9232" max="9233" width="10" style="55" customWidth="1"/>
    <col min="9234" max="9234" width="8.7109375" style="55" customWidth="1"/>
    <col min="9235" max="9472" width="9.140625" style="55"/>
    <col min="9473" max="9473" width="11" style="55" customWidth="1"/>
    <col min="9474" max="9474" width="10.7109375" style="55" customWidth="1"/>
    <col min="9475" max="9475" width="9.7109375" style="55" customWidth="1"/>
    <col min="9476" max="9476" width="9.28515625" style="55" customWidth="1"/>
    <col min="9477" max="9477" width="9.42578125" style="55" customWidth="1"/>
    <col min="9478" max="9478" width="9" style="55" customWidth="1"/>
    <col min="9479" max="9479" width="9.85546875" style="55" customWidth="1"/>
    <col min="9480" max="9480" width="9.7109375" style="55" customWidth="1"/>
    <col min="9481" max="9481" width="9.85546875" style="55" customWidth="1"/>
    <col min="9482" max="9482" width="9.28515625" style="55" customWidth="1"/>
    <col min="9483" max="9483" width="10.85546875" style="55" customWidth="1"/>
    <col min="9484" max="9484" width="9.28515625" style="55" bestFit="1" customWidth="1"/>
    <col min="9485" max="9486" width="10.28515625" style="55" customWidth="1"/>
    <col min="9487" max="9487" width="11.7109375" style="55" customWidth="1"/>
    <col min="9488" max="9489" width="10" style="55" customWidth="1"/>
    <col min="9490" max="9490" width="8.7109375" style="55" customWidth="1"/>
    <col min="9491" max="9728" width="9.140625" style="55"/>
    <col min="9729" max="9729" width="11" style="55" customWidth="1"/>
    <col min="9730" max="9730" width="10.7109375" style="55" customWidth="1"/>
    <col min="9731" max="9731" width="9.7109375" style="55" customWidth="1"/>
    <col min="9732" max="9732" width="9.28515625" style="55" customWidth="1"/>
    <col min="9733" max="9733" width="9.42578125" style="55" customWidth="1"/>
    <col min="9734" max="9734" width="9" style="55" customWidth="1"/>
    <col min="9735" max="9735" width="9.85546875" style="55" customWidth="1"/>
    <col min="9736" max="9736" width="9.7109375" style="55" customWidth="1"/>
    <col min="9737" max="9737" width="9.85546875" style="55" customWidth="1"/>
    <col min="9738" max="9738" width="9.28515625" style="55" customWidth="1"/>
    <col min="9739" max="9739" width="10.85546875" style="55" customWidth="1"/>
    <col min="9740" max="9740" width="9.28515625" style="55" bestFit="1" customWidth="1"/>
    <col min="9741" max="9742" width="10.28515625" style="55" customWidth="1"/>
    <col min="9743" max="9743" width="11.7109375" style="55" customWidth="1"/>
    <col min="9744" max="9745" width="10" style="55" customWidth="1"/>
    <col min="9746" max="9746" width="8.7109375" style="55" customWidth="1"/>
    <col min="9747" max="9984" width="9.140625" style="55"/>
    <col min="9985" max="9985" width="11" style="55" customWidth="1"/>
    <col min="9986" max="9986" width="10.7109375" style="55" customWidth="1"/>
    <col min="9987" max="9987" width="9.7109375" style="55" customWidth="1"/>
    <col min="9988" max="9988" width="9.28515625" style="55" customWidth="1"/>
    <col min="9989" max="9989" width="9.42578125" style="55" customWidth="1"/>
    <col min="9990" max="9990" width="9" style="55" customWidth="1"/>
    <col min="9991" max="9991" width="9.85546875" style="55" customWidth="1"/>
    <col min="9992" max="9992" width="9.7109375" style="55" customWidth="1"/>
    <col min="9993" max="9993" width="9.85546875" style="55" customWidth="1"/>
    <col min="9994" max="9994" width="9.28515625" style="55" customWidth="1"/>
    <col min="9995" max="9995" width="10.85546875" style="55" customWidth="1"/>
    <col min="9996" max="9996" width="9.28515625" style="55" bestFit="1" customWidth="1"/>
    <col min="9997" max="9998" width="10.28515625" style="55" customWidth="1"/>
    <col min="9999" max="9999" width="11.7109375" style="55" customWidth="1"/>
    <col min="10000" max="10001" width="10" style="55" customWidth="1"/>
    <col min="10002" max="10002" width="8.7109375" style="55" customWidth="1"/>
    <col min="10003" max="10240" width="9.140625" style="55"/>
    <col min="10241" max="10241" width="11" style="55" customWidth="1"/>
    <col min="10242" max="10242" width="10.7109375" style="55" customWidth="1"/>
    <col min="10243" max="10243" width="9.7109375" style="55" customWidth="1"/>
    <col min="10244" max="10244" width="9.28515625" style="55" customWidth="1"/>
    <col min="10245" max="10245" width="9.42578125" style="55" customWidth="1"/>
    <col min="10246" max="10246" width="9" style="55" customWidth="1"/>
    <col min="10247" max="10247" width="9.85546875" style="55" customWidth="1"/>
    <col min="10248" max="10248" width="9.7109375" style="55" customWidth="1"/>
    <col min="10249" max="10249" width="9.85546875" style="55" customWidth="1"/>
    <col min="10250" max="10250" width="9.28515625" style="55" customWidth="1"/>
    <col min="10251" max="10251" width="10.85546875" style="55" customWidth="1"/>
    <col min="10252" max="10252" width="9.28515625" style="55" bestFit="1" customWidth="1"/>
    <col min="10253" max="10254" width="10.28515625" style="55" customWidth="1"/>
    <col min="10255" max="10255" width="11.7109375" style="55" customWidth="1"/>
    <col min="10256" max="10257" width="10" style="55" customWidth="1"/>
    <col min="10258" max="10258" width="8.7109375" style="55" customWidth="1"/>
    <col min="10259" max="10496" width="9.140625" style="55"/>
    <col min="10497" max="10497" width="11" style="55" customWidth="1"/>
    <col min="10498" max="10498" width="10.7109375" style="55" customWidth="1"/>
    <col min="10499" max="10499" width="9.7109375" style="55" customWidth="1"/>
    <col min="10500" max="10500" width="9.28515625" style="55" customWidth="1"/>
    <col min="10501" max="10501" width="9.42578125" style="55" customWidth="1"/>
    <col min="10502" max="10502" width="9" style="55" customWidth="1"/>
    <col min="10503" max="10503" width="9.85546875" style="55" customWidth="1"/>
    <col min="10504" max="10504" width="9.7109375" style="55" customWidth="1"/>
    <col min="10505" max="10505" width="9.85546875" style="55" customWidth="1"/>
    <col min="10506" max="10506" width="9.28515625" style="55" customWidth="1"/>
    <col min="10507" max="10507" width="10.85546875" style="55" customWidth="1"/>
    <col min="10508" max="10508" width="9.28515625" style="55" bestFit="1" customWidth="1"/>
    <col min="10509" max="10510" width="10.28515625" style="55" customWidth="1"/>
    <col min="10511" max="10511" width="11.7109375" style="55" customWidth="1"/>
    <col min="10512" max="10513" width="10" style="55" customWidth="1"/>
    <col min="10514" max="10514" width="8.7109375" style="55" customWidth="1"/>
    <col min="10515" max="10752" width="9.140625" style="55"/>
    <col min="10753" max="10753" width="11" style="55" customWidth="1"/>
    <col min="10754" max="10754" width="10.7109375" style="55" customWidth="1"/>
    <col min="10755" max="10755" width="9.7109375" style="55" customWidth="1"/>
    <col min="10756" max="10756" width="9.28515625" style="55" customWidth="1"/>
    <col min="10757" max="10757" width="9.42578125" style="55" customWidth="1"/>
    <col min="10758" max="10758" width="9" style="55" customWidth="1"/>
    <col min="10759" max="10759" width="9.85546875" style="55" customWidth="1"/>
    <col min="10760" max="10760" width="9.7109375" style="55" customWidth="1"/>
    <col min="10761" max="10761" width="9.85546875" style="55" customWidth="1"/>
    <col min="10762" max="10762" width="9.28515625" style="55" customWidth="1"/>
    <col min="10763" max="10763" width="10.85546875" style="55" customWidth="1"/>
    <col min="10764" max="10764" width="9.28515625" style="55" bestFit="1" customWidth="1"/>
    <col min="10765" max="10766" width="10.28515625" style="55" customWidth="1"/>
    <col min="10767" max="10767" width="11.7109375" style="55" customWidth="1"/>
    <col min="10768" max="10769" width="10" style="55" customWidth="1"/>
    <col min="10770" max="10770" width="8.7109375" style="55" customWidth="1"/>
    <col min="10771" max="11008" width="9.140625" style="55"/>
    <col min="11009" max="11009" width="11" style="55" customWidth="1"/>
    <col min="11010" max="11010" width="10.7109375" style="55" customWidth="1"/>
    <col min="11011" max="11011" width="9.7109375" style="55" customWidth="1"/>
    <col min="11012" max="11012" width="9.28515625" style="55" customWidth="1"/>
    <col min="11013" max="11013" width="9.42578125" style="55" customWidth="1"/>
    <col min="11014" max="11014" width="9" style="55" customWidth="1"/>
    <col min="11015" max="11015" width="9.85546875" style="55" customWidth="1"/>
    <col min="11016" max="11016" width="9.7109375" style="55" customWidth="1"/>
    <col min="11017" max="11017" width="9.85546875" style="55" customWidth="1"/>
    <col min="11018" max="11018" width="9.28515625" style="55" customWidth="1"/>
    <col min="11019" max="11019" width="10.85546875" style="55" customWidth="1"/>
    <col min="11020" max="11020" width="9.28515625" style="55" bestFit="1" customWidth="1"/>
    <col min="11021" max="11022" width="10.28515625" style="55" customWidth="1"/>
    <col min="11023" max="11023" width="11.7109375" style="55" customWidth="1"/>
    <col min="11024" max="11025" width="10" style="55" customWidth="1"/>
    <col min="11026" max="11026" width="8.7109375" style="55" customWidth="1"/>
    <col min="11027" max="11264" width="9.140625" style="55"/>
    <col min="11265" max="11265" width="11" style="55" customWidth="1"/>
    <col min="11266" max="11266" width="10.7109375" style="55" customWidth="1"/>
    <col min="11267" max="11267" width="9.7109375" style="55" customWidth="1"/>
    <col min="11268" max="11268" width="9.28515625" style="55" customWidth="1"/>
    <col min="11269" max="11269" width="9.42578125" style="55" customWidth="1"/>
    <col min="11270" max="11270" width="9" style="55" customWidth="1"/>
    <col min="11271" max="11271" width="9.85546875" style="55" customWidth="1"/>
    <col min="11272" max="11272" width="9.7109375" style="55" customWidth="1"/>
    <col min="11273" max="11273" width="9.85546875" style="55" customWidth="1"/>
    <col min="11274" max="11274" width="9.28515625" style="55" customWidth="1"/>
    <col min="11275" max="11275" width="10.85546875" style="55" customWidth="1"/>
    <col min="11276" max="11276" width="9.28515625" style="55" bestFit="1" customWidth="1"/>
    <col min="11277" max="11278" width="10.28515625" style="55" customWidth="1"/>
    <col min="11279" max="11279" width="11.7109375" style="55" customWidth="1"/>
    <col min="11280" max="11281" width="10" style="55" customWidth="1"/>
    <col min="11282" max="11282" width="8.7109375" style="55" customWidth="1"/>
    <col min="11283" max="11520" width="9.140625" style="55"/>
    <col min="11521" max="11521" width="11" style="55" customWidth="1"/>
    <col min="11522" max="11522" width="10.7109375" style="55" customWidth="1"/>
    <col min="11523" max="11523" width="9.7109375" style="55" customWidth="1"/>
    <col min="11524" max="11524" width="9.28515625" style="55" customWidth="1"/>
    <col min="11525" max="11525" width="9.42578125" style="55" customWidth="1"/>
    <col min="11526" max="11526" width="9" style="55" customWidth="1"/>
    <col min="11527" max="11527" width="9.85546875" style="55" customWidth="1"/>
    <col min="11528" max="11528" width="9.7109375" style="55" customWidth="1"/>
    <col min="11529" max="11529" width="9.85546875" style="55" customWidth="1"/>
    <col min="11530" max="11530" width="9.28515625" style="55" customWidth="1"/>
    <col min="11531" max="11531" width="10.85546875" style="55" customWidth="1"/>
    <col min="11532" max="11532" width="9.28515625" style="55" bestFit="1" customWidth="1"/>
    <col min="11533" max="11534" width="10.28515625" style="55" customWidth="1"/>
    <col min="11535" max="11535" width="11.7109375" style="55" customWidth="1"/>
    <col min="11536" max="11537" width="10" style="55" customWidth="1"/>
    <col min="11538" max="11538" width="8.7109375" style="55" customWidth="1"/>
    <col min="11539" max="11776" width="9.140625" style="55"/>
    <col min="11777" max="11777" width="11" style="55" customWidth="1"/>
    <col min="11778" max="11778" width="10.7109375" style="55" customWidth="1"/>
    <col min="11779" max="11779" width="9.7109375" style="55" customWidth="1"/>
    <col min="11780" max="11780" width="9.28515625" style="55" customWidth="1"/>
    <col min="11781" max="11781" width="9.42578125" style="55" customWidth="1"/>
    <col min="11782" max="11782" width="9" style="55" customWidth="1"/>
    <col min="11783" max="11783" width="9.85546875" style="55" customWidth="1"/>
    <col min="11784" max="11784" width="9.7109375" style="55" customWidth="1"/>
    <col min="11785" max="11785" width="9.85546875" style="55" customWidth="1"/>
    <col min="11786" max="11786" width="9.28515625" style="55" customWidth="1"/>
    <col min="11787" max="11787" width="10.85546875" style="55" customWidth="1"/>
    <col min="11788" max="11788" width="9.28515625" style="55" bestFit="1" customWidth="1"/>
    <col min="11789" max="11790" width="10.28515625" style="55" customWidth="1"/>
    <col min="11791" max="11791" width="11.7109375" style="55" customWidth="1"/>
    <col min="11792" max="11793" width="10" style="55" customWidth="1"/>
    <col min="11794" max="11794" width="8.7109375" style="55" customWidth="1"/>
    <col min="11795" max="12032" width="9.140625" style="55"/>
    <col min="12033" max="12033" width="11" style="55" customWidth="1"/>
    <col min="12034" max="12034" width="10.7109375" style="55" customWidth="1"/>
    <col min="12035" max="12035" width="9.7109375" style="55" customWidth="1"/>
    <col min="12036" max="12036" width="9.28515625" style="55" customWidth="1"/>
    <col min="12037" max="12037" width="9.42578125" style="55" customWidth="1"/>
    <col min="12038" max="12038" width="9" style="55" customWidth="1"/>
    <col min="12039" max="12039" width="9.85546875" style="55" customWidth="1"/>
    <col min="12040" max="12040" width="9.7109375" style="55" customWidth="1"/>
    <col min="12041" max="12041" width="9.85546875" style="55" customWidth="1"/>
    <col min="12042" max="12042" width="9.28515625" style="55" customWidth="1"/>
    <col min="12043" max="12043" width="10.85546875" style="55" customWidth="1"/>
    <col min="12044" max="12044" width="9.28515625" style="55" bestFit="1" customWidth="1"/>
    <col min="12045" max="12046" width="10.28515625" style="55" customWidth="1"/>
    <col min="12047" max="12047" width="11.7109375" style="55" customWidth="1"/>
    <col min="12048" max="12049" width="10" style="55" customWidth="1"/>
    <col min="12050" max="12050" width="8.7109375" style="55" customWidth="1"/>
    <col min="12051" max="12288" width="9.140625" style="55"/>
    <col min="12289" max="12289" width="11" style="55" customWidth="1"/>
    <col min="12290" max="12290" width="10.7109375" style="55" customWidth="1"/>
    <col min="12291" max="12291" width="9.7109375" style="55" customWidth="1"/>
    <col min="12292" max="12292" width="9.28515625" style="55" customWidth="1"/>
    <col min="12293" max="12293" width="9.42578125" style="55" customWidth="1"/>
    <col min="12294" max="12294" width="9" style="55" customWidth="1"/>
    <col min="12295" max="12295" width="9.85546875" style="55" customWidth="1"/>
    <col min="12296" max="12296" width="9.7109375" style="55" customWidth="1"/>
    <col min="12297" max="12297" width="9.85546875" style="55" customWidth="1"/>
    <col min="12298" max="12298" width="9.28515625" style="55" customWidth="1"/>
    <col min="12299" max="12299" width="10.85546875" style="55" customWidth="1"/>
    <col min="12300" max="12300" width="9.28515625" style="55" bestFit="1" customWidth="1"/>
    <col min="12301" max="12302" width="10.28515625" style="55" customWidth="1"/>
    <col min="12303" max="12303" width="11.7109375" style="55" customWidth="1"/>
    <col min="12304" max="12305" width="10" style="55" customWidth="1"/>
    <col min="12306" max="12306" width="8.7109375" style="55" customWidth="1"/>
    <col min="12307" max="12544" width="9.140625" style="55"/>
    <col min="12545" max="12545" width="11" style="55" customWidth="1"/>
    <col min="12546" max="12546" width="10.7109375" style="55" customWidth="1"/>
    <col min="12547" max="12547" width="9.7109375" style="55" customWidth="1"/>
    <col min="12548" max="12548" width="9.28515625" style="55" customWidth="1"/>
    <col min="12549" max="12549" width="9.42578125" style="55" customWidth="1"/>
    <col min="12550" max="12550" width="9" style="55" customWidth="1"/>
    <col min="12551" max="12551" width="9.85546875" style="55" customWidth="1"/>
    <col min="12552" max="12552" width="9.7109375" style="55" customWidth="1"/>
    <col min="12553" max="12553" width="9.85546875" style="55" customWidth="1"/>
    <col min="12554" max="12554" width="9.28515625" style="55" customWidth="1"/>
    <col min="12555" max="12555" width="10.85546875" style="55" customWidth="1"/>
    <col min="12556" max="12556" width="9.28515625" style="55" bestFit="1" customWidth="1"/>
    <col min="12557" max="12558" width="10.28515625" style="55" customWidth="1"/>
    <col min="12559" max="12559" width="11.7109375" style="55" customWidth="1"/>
    <col min="12560" max="12561" width="10" style="55" customWidth="1"/>
    <col min="12562" max="12562" width="8.7109375" style="55" customWidth="1"/>
    <col min="12563" max="12800" width="9.140625" style="55"/>
    <col min="12801" max="12801" width="11" style="55" customWidth="1"/>
    <col min="12802" max="12802" width="10.7109375" style="55" customWidth="1"/>
    <col min="12803" max="12803" width="9.7109375" style="55" customWidth="1"/>
    <col min="12804" max="12804" width="9.28515625" style="55" customWidth="1"/>
    <col min="12805" max="12805" width="9.42578125" style="55" customWidth="1"/>
    <col min="12806" max="12806" width="9" style="55" customWidth="1"/>
    <col min="12807" max="12807" width="9.85546875" style="55" customWidth="1"/>
    <col min="12808" max="12808" width="9.7109375" style="55" customWidth="1"/>
    <col min="12809" max="12809" width="9.85546875" style="55" customWidth="1"/>
    <col min="12810" max="12810" width="9.28515625" style="55" customWidth="1"/>
    <col min="12811" max="12811" width="10.85546875" style="55" customWidth="1"/>
    <col min="12812" max="12812" width="9.28515625" style="55" bestFit="1" customWidth="1"/>
    <col min="12813" max="12814" width="10.28515625" style="55" customWidth="1"/>
    <col min="12815" max="12815" width="11.7109375" style="55" customWidth="1"/>
    <col min="12816" max="12817" width="10" style="55" customWidth="1"/>
    <col min="12818" max="12818" width="8.7109375" style="55" customWidth="1"/>
    <col min="12819" max="13056" width="9.140625" style="55"/>
    <col min="13057" max="13057" width="11" style="55" customWidth="1"/>
    <col min="13058" max="13058" width="10.7109375" style="55" customWidth="1"/>
    <col min="13059" max="13059" width="9.7109375" style="55" customWidth="1"/>
    <col min="13060" max="13060" width="9.28515625" style="55" customWidth="1"/>
    <col min="13061" max="13061" width="9.42578125" style="55" customWidth="1"/>
    <col min="13062" max="13062" width="9" style="55" customWidth="1"/>
    <col min="13063" max="13063" width="9.85546875" style="55" customWidth="1"/>
    <col min="13064" max="13064" width="9.7109375" style="55" customWidth="1"/>
    <col min="13065" max="13065" width="9.85546875" style="55" customWidth="1"/>
    <col min="13066" max="13066" width="9.28515625" style="55" customWidth="1"/>
    <col min="13067" max="13067" width="10.85546875" style="55" customWidth="1"/>
    <col min="13068" max="13068" width="9.28515625" style="55" bestFit="1" customWidth="1"/>
    <col min="13069" max="13070" width="10.28515625" style="55" customWidth="1"/>
    <col min="13071" max="13071" width="11.7109375" style="55" customWidth="1"/>
    <col min="13072" max="13073" width="10" style="55" customWidth="1"/>
    <col min="13074" max="13074" width="8.7109375" style="55" customWidth="1"/>
    <col min="13075" max="13312" width="9.140625" style="55"/>
    <col min="13313" max="13313" width="11" style="55" customWidth="1"/>
    <col min="13314" max="13314" width="10.7109375" style="55" customWidth="1"/>
    <col min="13315" max="13315" width="9.7109375" style="55" customWidth="1"/>
    <col min="13316" max="13316" width="9.28515625" style="55" customWidth="1"/>
    <col min="13317" max="13317" width="9.42578125" style="55" customWidth="1"/>
    <col min="13318" max="13318" width="9" style="55" customWidth="1"/>
    <col min="13319" max="13319" width="9.85546875" style="55" customWidth="1"/>
    <col min="13320" max="13320" width="9.7109375" style="55" customWidth="1"/>
    <col min="13321" max="13321" width="9.85546875" style="55" customWidth="1"/>
    <col min="13322" max="13322" width="9.28515625" style="55" customWidth="1"/>
    <col min="13323" max="13323" width="10.85546875" style="55" customWidth="1"/>
    <col min="13324" max="13324" width="9.28515625" style="55" bestFit="1" customWidth="1"/>
    <col min="13325" max="13326" width="10.28515625" style="55" customWidth="1"/>
    <col min="13327" max="13327" width="11.7109375" style="55" customWidth="1"/>
    <col min="13328" max="13329" width="10" style="55" customWidth="1"/>
    <col min="13330" max="13330" width="8.7109375" style="55" customWidth="1"/>
    <col min="13331" max="13568" width="9.140625" style="55"/>
    <col min="13569" max="13569" width="11" style="55" customWidth="1"/>
    <col min="13570" max="13570" width="10.7109375" style="55" customWidth="1"/>
    <col min="13571" max="13571" width="9.7109375" style="55" customWidth="1"/>
    <col min="13572" max="13572" width="9.28515625" style="55" customWidth="1"/>
    <col min="13573" max="13573" width="9.42578125" style="55" customWidth="1"/>
    <col min="13574" max="13574" width="9" style="55" customWidth="1"/>
    <col min="13575" max="13575" width="9.85546875" style="55" customWidth="1"/>
    <col min="13576" max="13576" width="9.7109375" style="55" customWidth="1"/>
    <col min="13577" max="13577" width="9.85546875" style="55" customWidth="1"/>
    <col min="13578" max="13578" width="9.28515625" style="55" customWidth="1"/>
    <col min="13579" max="13579" width="10.85546875" style="55" customWidth="1"/>
    <col min="13580" max="13580" width="9.28515625" style="55" bestFit="1" customWidth="1"/>
    <col min="13581" max="13582" width="10.28515625" style="55" customWidth="1"/>
    <col min="13583" max="13583" width="11.7109375" style="55" customWidth="1"/>
    <col min="13584" max="13585" width="10" style="55" customWidth="1"/>
    <col min="13586" max="13586" width="8.7109375" style="55" customWidth="1"/>
    <col min="13587" max="13824" width="9.140625" style="55"/>
    <col min="13825" max="13825" width="11" style="55" customWidth="1"/>
    <col min="13826" max="13826" width="10.7109375" style="55" customWidth="1"/>
    <col min="13827" max="13827" width="9.7109375" style="55" customWidth="1"/>
    <col min="13828" max="13828" width="9.28515625" style="55" customWidth="1"/>
    <col min="13829" max="13829" width="9.42578125" style="55" customWidth="1"/>
    <col min="13830" max="13830" width="9" style="55" customWidth="1"/>
    <col min="13831" max="13831" width="9.85546875" style="55" customWidth="1"/>
    <col min="13832" max="13832" width="9.7109375" style="55" customWidth="1"/>
    <col min="13833" max="13833" width="9.85546875" style="55" customWidth="1"/>
    <col min="13834" max="13834" width="9.28515625" style="55" customWidth="1"/>
    <col min="13835" max="13835" width="10.85546875" style="55" customWidth="1"/>
    <col min="13836" max="13836" width="9.28515625" style="55" bestFit="1" customWidth="1"/>
    <col min="13837" max="13838" width="10.28515625" style="55" customWidth="1"/>
    <col min="13839" max="13839" width="11.7109375" style="55" customWidth="1"/>
    <col min="13840" max="13841" width="10" style="55" customWidth="1"/>
    <col min="13842" max="13842" width="8.7109375" style="55" customWidth="1"/>
    <col min="13843" max="14080" width="9.140625" style="55"/>
    <col min="14081" max="14081" width="11" style="55" customWidth="1"/>
    <col min="14082" max="14082" width="10.7109375" style="55" customWidth="1"/>
    <col min="14083" max="14083" width="9.7109375" style="55" customWidth="1"/>
    <col min="14084" max="14084" width="9.28515625" style="55" customWidth="1"/>
    <col min="14085" max="14085" width="9.42578125" style="55" customWidth="1"/>
    <col min="14086" max="14086" width="9" style="55" customWidth="1"/>
    <col min="14087" max="14087" width="9.85546875" style="55" customWidth="1"/>
    <col min="14088" max="14088" width="9.7109375" style="55" customWidth="1"/>
    <col min="14089" max="14089" width="9.85546875" style="55" customWidth="1"/>
    <col min="14090" max="14090" width="9.28515625" style="55" customWidth="1"/>
    <col min="14091" max="14091" width="10.85546875" style="55" customWidth="1"/>
    <col min="14092" max="14092" width="9.28515625" style="55" bestFit="1" customWidth="1"/>
    <col min="14093" max="14094" width="10.28515625" style="55" customWidth="1"/>
    <col min="14095" max="14095" width="11.7109375" style="55" customWidth="1"/>
    <col min="14096" max="14097" width="10" style="55" customWidth="1"/>
    <col min="14098" max="14098" width="8.7109375" style="55" customWidth="1"/>
    <col min="14099" max="14336" width="9.140625" style="55"/>
    <col min="14337" max="14337" width="11" style="55" customWidth="1"/>
    <col min="14338" max="14338" width="10.7109375" style="55" customWidth="1"/>
    <col min="14339" max="14339" width="9.7109375" style="55" customWidth="1"/>
    <col min="14340" max="14340" width="9.28515625" style="55" customWidth="1"/>
    <col min="14341" max="14341" width="9.42578125" style="55" customWidth="1"/>
    <col min="14342" max="14342" width="9" style="55" customWidth="1"/>
    <col min="14343" max="14343" width="9.85546875" style="55" customWidth="1"/>
    <col min="14344" max="14344" width="9.7109375" style="55" customWidth="1"/>
    <col min="14345" max="14345" width="9.85546875" style="55" customWidth="1"/>
    <col min="14346" max="14346" width="9.28515625" style="55" customWidth="1"/>
    <col min="14347" max="14347" width="10.85546875" style="55" customWidth="1"/>
    <col min="14348" max="14348" width="9.28515625" style="55" bestFit="1" customWidth="1"/>
    <col min="14349" max="14350" width="10.28515625" style="55" customWidth="1"/>
    <col min="14351" max="14351" width="11.7109375" style="55" customWidth="1"/>
    <col min="14352" max="14353" width="10" style="55" customWidth="1"/>
    <col min="14354" max="14354" width="8.7109375" style="55" customWidth="1"/>
    <col min="14355" max="14592" width="9.140625" style="55"/>
    <col min="14593" max="14593" width="11" style="55" customWidth="1"/>
    <col min="14594" max="14594" width="10.7109375" style="55" customWidth="1"/>
    <col min="14595" max="14595" width="9.7109375" style="55" customWidth="1"/>
    <col min="14596" max="14596" width="9.28515625" style="55" customWidth="1"/>
    <col min="14597" max="14597" width="9.42578125" style="55" customWidth="1"/>
    <col min="14598" max="14598" width="9" style="55" customWidth="1"/>
    <col min="14599" max="14599" width="9.85546875" style="55" customWidth="1"/>
    <col min="14600" max="14600" width="9.7109375" style="55" customWidth="1"/>
    <col min="14601" max="14601" width="9.85546875" style="55" customWidth="1"/>
    <col min="14602" max="14602" width="9.28515625" style="55" customWidth="1"/>
    <col min="14603" max="14603" width="10.85546875" style="55" customWidth="1"/>
    <col min="14604" max="14604" width="9.28515625" style="55" bestFit="1" customWidth="1"/>
    <col min="14605" max="14606" width="10.28515625" style="55" customWidth="1"/>
    <col min="14607" max="14607" width="11.7109375" style="55" customWidth="1"/>
    <col min="14608" max="14609" width="10" style="55" customWidth="1"/>
    <col min="14610" max="14610" width="8.7109375" style="55" customWidth="1"/>
    <col min="14611" max="14848" width="9.140625" style="55"/>
    <col min="14849" max="14849" width="11" style="55" customWidth="1"/>
    <col min="14850" max="14850" width="10.7109375" style="55" customWidth="1"/>
    <col min="14851" max="14851" width="9.7109375" style="55" customWidth="1"/>
    <col min="14852" max="14852" width="9.28515625" style="55" customWidth="1"/>
    <col min="14853" max="14853" width="9.42578125" style="55" customWidth="1"/>
    <col min="14854" max="14854" width="9" style="55" customWidth="1"/>
    <col min="14855" max="14855" width="9.85546875" style="55" customWidth="1"/>
    <col min="14856" max="14856" width="9.7109375" style="55" customWidth="1"/>
    <col min="14857" max="14857" width="9.85546875" style="55" customWidth="1"/>
    <col min="14858" max="14858" width="9.28515625" style="55" customWidth="1"/>
    <col min="14859" max="14859" width="10.85546875" style="55" customWidth="1"/>
    <col min="14860" max="14860" width="9.28515625" style="55" bestFit="1" customWidth="1"/>
    <col min="14861" max="14862" width="10.28515625" style="55" customWidth="1"/>
    <col min="14863" max="14863" width="11.7109375" style="55" customWidth="1"/>
    <col min="14864" max="14865" width="10" style="55" customWidth="1"/>
    <col min="14866" max="14866" width="8.7109375" style="55" customWidth="1"/>
    <col min="14867" max="15104" width="9.140625" style="55"/>
    <col min="15105" max="15105" width="11" style="55" customWidth="1"/>
    <col min="15106" max="15106" width="10.7109375" style="55" customWidth="1"/>
    <col min="15107" max="15107" width="9.7109375" style="55" customWidth="1"/>
    <col min="15108" max="15108" width="9.28515625" style="55" customWidth="1"/>
    <col min="15109" max="15109" width="9.42578125" style="55" customWidth="1"/>
    <col min="15110" max="15110" width="9" style="55" customWidth="1"/>
    <col min="15111" max="15111" width="9.85546875" style="55" customWidth="1"/>
    <col min="15112" max="15112" width="9.7109375" style="55" customWidth="1"/>
    <col min="15113" max="15113" width="9.85546875" style="55" customWidth="1"/>
    <col min="15114" max="15114" width="9.28515625" style="55" customWidth="1"/>
    <col min="15115" max="15115" width="10.85546875" style="55" customWidth="1"/>
    <col min="15116" max="15116" width="9.28515625" style="55" bestFit="1" customWidth="1"/>
    <col min="15117" max="15118" width="10.28515625" style="55" customWidth="1"/>
    <col min="15119" max="15119" width="11.7109375" style="55" customWidth="1"/>
    <col min="15120" max="15121" width="10" style="55" customWidth="1"/>
    <col min="15122" max="15122" width="8.7109375" style="55" customWidth="1"/>
    <col min="15123" max="15360" width="9.140625" style="55"/>
    <col min="15361" max="15361" width="11" style="55" customWidth="1"/>
    <col min="15362" max="15362" width="10.7109375" style="55" customWidth="1"/>
    <col min="15363" max="15363" width="9.7109375" style="55" customWidth="1"/>
    <col min="15364" max="15364" width="9.28515625" style="55" customWidth="1"/>
    <col min="15365" max="15365" width="9.42578125" style="55" customWidth="1"/>
    <col min="15366" max="15366" width="9" style="55" customWidth="1"/>
    <col min="15367" max="15367" width="9.85546875" style="55" customWidth="1"/>
    <col min="15368" max="15368" width="9.7109375" style="55" customWidth="1"/>
    <col min="15369" max="15369" width="9.85546875" style="55" customWidth="1"/>
    <col min="15370" max="15370" width="9.28515625" style="55" customWidth="1"/>
    <col min="15371" max="15371" width="10.85546875" style="55" customWidth="1"/>
    <col min="15372" max="15372" width="9.28515625" style="55" bestFit="1" customWidth="1"/>
    <col min="15373" max="15374" width="10.28515625" style="55" customWidth="1"/>
    <col min="15375" max="15375" width="11.7109375" style="55" customWidth="1"/>
    <col min="15376" max="15377" width="10" style="55" customWidth="1"/>
    <col min="15378" max="15378" width="8.7109375" style="55" customWidth="1"/>
    <col min="15379" max="15616" width="9.140625" style="55"/>
    <col min="15617" max="15617" width="11" style="55" customWidth="1"/>
    <col min="15618" max="15618" width="10.7109375" style="55" customWidth="1"/>
    <col min="15619" max="15619" width="9.7109375" style="55" customWidth="1"/>
    <col min="15620" max="15620" width="9.28515625" style="55" customWidth="1"/>
    <col min="15621" max="15621" width="9.42578125" style="55" customWidth="1"/>
    <col min="15622" max="15622" width="9" style="55" customWidth="1"/>
    <col min="15623" max="15623" width="9.85546875" style="55" customWidth="1"/>
    <col min="15624" max="15624" width="9.7109375" style="55" customWidth="1"/>
    <col min="15625" max="15625" width="9.85546875" style="55" customWidth="1"/>
    <col min="15626" max="15626" width="9.28515625" style="55" customWidth="1"/>
    <col min="15627" max="15627" width="10.85546875" style="55" customWidth="1"/>
    <col min="15628" max="15628" width="9.28515625" style="55" bestFit="1" customWidth="1"/>
    <col min="15629" max="15630" width="10.28515625" style="55" customWidth="1"/>
    <col min="15631" max="15631" width="11.7109375" style="55" customWidth="1"/>
    <col min="15632" max="15633" width="10" style="55" customWidth="1"/>
    <col min="15634" max="15634" width="8.7109375" style="55" customWidth="1"/>
    <col min="15635" max="15872" width="9.140625" style="55"/>
    <col min="15873" max="15873" width="11" style="55" customWidth="1"/>
    <col min="15874" max="15874" width="10.7109375" style="55" customWidth="1"/>
    <col min="15875" max="15875" width="9.7109375" style="55" customWidth="1"/>
    <col min="15876" max="15876" width="9.28515625" style="55" customWidth="1"/>
    <col min="15877" max="15877" width="9.42578125" style="55" customWidth="1"/>
    <col min="15878" max="15878" width="9" style="55" customWidth="1"/>
    <col min="15879" max="15879" width="9.85546875" style="55" customWidth="1"/>
    <col min="15880" max="15880" width="9.7109375" style="55" customWidth="1"/>
    <col min="15881" max="15881" width="9.85546875" style="55" customWidth="1"/>
    <col min="15882" max="15882" width="9.28515625" style="55" customWidth="1"/>
    <col min="15883" max="15883" width="10.85546875" style="55" customWidth="1"/>
    <col min="15884" max="15884" width="9.28515625" style="55" bestFit="1" customWidth="1"/>
    <col min="15885" max="15886" width="10.28515625" style="55" customWidth="1"/>
    <col min="15887" max="15887" width="11.7109375" style="55" customWidth="1"/>
    <col min="15888" max="15889" width="10" style="55" customWidth="1"/>
    <col min="15890" max="15890" width="8.7109375" style="55" customWidth="1"/>
    <col min="15891" max="16128" width="9.140625" style="55"/>
    <col min="16129" max="16129" width="11" style="55" customWidth="1"/>
    <col min="16130" max="16130" width="10.7109375" style="55" customWidth="1"/>
    <col min="16131" max="16131" width="9.7109375" style="55" customWidth="1"/>
    <col min="16132" max="16132" width="9.28515625" style="55" customWidth="1"/>
    <col min="16133" max="16133" width="9.42578125" style="55" customWidth="1"/>
    <col min="16134" max="16134" width="9" style="55" customWidth="1"/>
    <col min="16135" max="16135" width="9.85546875" style="55" customWidth="1"/>
    <col min="16136" max="16136" width="9.7109375" style="55" customWidth="1"/>
    <col min="16137" max="16137" width="9.85546875" style="55" customWidth="1"/>
    <col min="16138" max="16138" width="9.28515625" style="55" customWidth="1"/>
    <col min="16139" max="16139" width="10.85546875" style="55" customWidth="1"/>
    <col min="16140" max="16140" width="9.28515625" style="55" bestFit="1" customWidth="1"/>
    <col min="16141" max="16142" width="10.28515625" style="55" customWidth="1"/>
    <col min="16143" max="16143" width="11.7109375" style="55" customWidth="1"/>
    <col min="16144" max="16145" width="10" style="55" customWidth="1"/>
    <col min="16146" max="16146" width="8.7109375" style="55" customWidth="1"/>
    <col min="16147" max="16384" width="9.140625" style="55"/>
  </cols>
  <sheetData>
    <row r="1" spans="1:18" s="289" customFormat="1" ht="33.75" customHeight="1">
      <c r="A1" s="293" t="s">
        <v>713</v>
      </c>
      <c r="L1" s="294" t="s">
        <v>712</v>
      </c>
      <c r="O1" s="294"/>
      <c r="P1" s="294"/>
      <c r="Q1" s="294"/>
      <c r="R1" s="293"/>
    </row>
    <row r="2" spans="1:18" s="36" customFormat="1" ht="12" customHeight="1">
      <c r="A2" s="38"/>
      <c r="B2" s="38"/>
      <c r="C2" s="38"/>
      <c r="D2" s="38"/>
      <c r="E2" s="38"/>
      <c r="F2" s="38"/>
      <c r="G2" s="38"/>
      <c r="H2" s="38"/>
      <c r="I2" s="38"/>
      <c r="J2" s="38"/>
      <c r="K2" s="38"/>
      <c r="L2" s="38"/>
      <c r="M2" s="38"/>
      <c r="N2" s="38"/>
      <c r="O2" s="38"/>
      <c r="P2" s="38"/>
      <c r="Q2" s="38"/>
    </row>
    <row r="3" spans="1:18" s="27" customFormat="1" thickBot="1">
      <c r="A3" s="270" t="s">
        <v>675</v>
      </c>
      <c r="B3" s="17"/>
      <c r="C3" s="17"/>
      <c r="D3" s="17"/>
      <c r="E3" s="17"/>
      <c r="F3" s="17"/>
      <c r="G3" s="17"/>
      <c r="H3" s="17"/>
      <c r="I3" s="17"/>
      <c r="J3" s="17"/>
      <c r="K3" s="17"/>
      <c r="Q3" s="27" t="s">
        <v>576</v>
      </c>
    </row>
    <row r="4" spans="1:18" s="15" customFormat="1" ht="12.75" thickTop="1">
      <c r="A4" s="408" t="s">
        <v>792</v>
      </c>
      <c r="B4" s="901">
        <v>2015</v>
      </c>
      <c r="C4" s="902"/>
      <c r="D4" s="901">
        <v>2016</v>
      </c>
      <c r="E4" s="902"/>
      <c r="F4" s="901">
        <v>2017</v>
      </c>
      <c r="G4" s="902"/>
      <c r="H4" s="901">
        <v>2018</v>
      </c>
      <c r="I4" s="902"/>
      <c r="J4" s="901">
        <v>2019</v>
      </c>
      <c r="K4" s="902"/>
      <c r="L4" s="903">
        <v>2020</v>
      </c>
      <c r="M4" s="904"/>
      <c r="N4" s="904"/>
      <c r="O4" s="904"/>
      <c r="P4" s="904"/>
      <c r="Q4" s="904"/>
    </row>
    <row r="5" spans="1:18" s="15" customFormat="1" ht="11.25" customHeight="1">
      <c r="A5" s="402" t="s">
        <v>131</v>
      </c>
      <c r="B5" s="477" t="s">
        <v>123</v>
      </c>
      <c r="C5" s="477" t="s">
        <v>676</v>
      </c>
      <c r="D5" s="477" t="s">
        <v>123</v>
      </c>
      <c r="E5" s="477" t="s">
        <v>676</v>
      </c>
      <c r="F5" s="899" t="s">
        <v>123</v>
      </c>
      <c r="G5" s="899" t="s">
        <v>676</v>
      </c>
      <c r="H5" s="898" t="s">
        <v>115</v>
      </c>
      <c r="I5" s="899" t="s">
        <v>676</v>
      </c>
      <c r="J5" s="899" t="s">
        <v>123</v>
      </c>
      <c r="K5" s="899" t="s">
        <v>676</v>
      </c>
      <c r="L5" s="898" t="s">
        <v>115</v>
      </c>
      <c r="M5" s="206"/>
      <c r="N5" s="207"/>
      <c r="O5" s="898" t="s">
        <v>117</v>
      </c>
      <c r="P5" s="268"/>
      <c r="Q5" s="262"/>
    </row>
    <row r="6" spans="1:18" s="15" customFormat="1">
      <c r="A6" s="404" t="s">
        <v>793</v>
      </c>
      <c r="B6" s="478"/>
      <c r="C6" s="478"/>
      <c r="D6" s="478"/>
      <c r="E6" s="478"/>
      <c r="F6" s="900"/>
      <c r="G6" s="900"/>
      <c r="H6" s="817"/>
      <c r="I6" s="900"/>
      <c r="J6" s="900"/>
      <c r="K6" s="900"/>
      <c r="L6" s="817"/>
      <c r="M6" s="267" t="s">
        <v>126</v>
      </c>
      <c r="N6" s="266" t="s">
        <v>118</v>
      </c>
      <c r="O6" s="817"/>
      <c r="P6" s="263" t="s">
        <v>126</v>
      </c>
      <c r="Q6" s="263" t="s">
        <v>118</v>
      </c>
    </row>
    <row r="7" spans="1:18" s="15" customFormat="1">
      <c r="A7" s="407" t="s">
        <v>679</v>
      </c>
      <c r="B7" s="475" t="s">
        <v>68</v>
      </c>
      <c r="C7" s="475" t="s">
        <v>682</v>
      </c>
      <c r="D7" s="475" t="s">
        <v>68</v>
      </c>
      <c r="E7" s="475" t="s">
        <v>682</v>
      </c>
      <c r="F7" s="475" t="s">
        <v>68</v>
      </c>
      <c r="G7" s="475" t="s">
        <v>682</v>
      </c>
      <c r="H7" s="208" t="s">
        <v>119</v>
      </c>
      <c r="I7" s="475" t="s">
        <v>682</v>
      </c>
      <c r="J7" s="260" t="s">
        <v>68</v>
      </c>
      <c r="K7" s="260" t="s">
        <v>682</v>
      </c>
      <c r="L7" s="208" t="s">
        <v>119</v>
      </c>
      <c r="M7" s="208" t="s">
        <v>12</v>
      </c>
      <c r="N7" s="208" t="s">
        <v>684</v>
      </c>
      <c r="O7" s="208" t="s">
        <v>127</v>
      </c>
      <c r="P7" s="208" t="s">
        <v>12</v>
      </c>
      <c r="Q7" s="208" t="s">
        <v>684</v>
      </c>
    </row>
    <row r="8" spans="1:18" s="15" customFormat="1" ht="13.5">
      <c r="A8" s="23" t="s">
        <v>11</v>
      </c>
      <c r="B8" s="555">
        <v>5014</v>
      </c>
      <c r="C8" s="554">
        <v>5.1068423947363062</v>
      </c>
      <c r="D8" s="553">
        <v>5360</v>
      </c>
      <c r="E8" s="554">
        <v>5.5</v>
      </c>
      <c r="F8" s="553">
        <v>5934</v>
      </c>
      <c r="G8" s="554">
        <v>6</v>
      </c>
      <c r="H8" s="553">
        <v>6347</v>
      </c>
      <c r="I8" s="554">
        <v>5.6</v>
      </c>
      <c r="J8" s="553">
        <v>6489</v>
      </c>
      <c r="K8" s="554">
        <v>5.7</v>
      </c>
      <c r="L8" s="553">
        <v>6692</v>
      </c>
      <c r="M8" s="553">
        <v>3532</v>
      </c>
      <c r="N8" s="553">
        <v>3160</v>
      </c>
      <c r="O8" s="552">
        <v>5.79</v>
      </c>
      <c r="P8" s="553">
        <f>M8</f>
        <v>3532</v>
      </c>
      <c r="Q8" s="551">
        <f>N8</f>
        <v>3160</v>
      </c>
    </row>
    <row r="9" spans="1:18" s="15" customFormat="1" ht="13.5">
      <c r="A9" s="21">
        <v>25</v>
      </c>
      <c r="B9" s="550">
        <v>969</v>
      </c>
      <c r="C9" s="549">
        <v>0.98694261677293182</v>
      </c>
      <c r="D9" s="548">
        <v>1105</v>
      </c>
      <c r="E9" s="547">
        <v>1.1000000000000001</v>
      </c>
      <c r="F9" s="548">
        <v>1238</v>
      </c>
      <c r="G9" s="547">
        <v>1.3</v>
      </c>
      <c r="H9" s="548">
        <v>1286</v>
      </c>
      <c r="I9" s="547">
        <v>1.1000000000000001</v>
      </c>
      <c r="J9" s="546">
        <v>1251</v>
      </c>
      <c r="K9" s="547">
        <v>1.1000000000000001</v>
      </c>
      <c r="L9" s="548">
        <f t="shared" ref="L9:L41" si="0">M9+N9</f>
        <v>1270</v>
      </c>
      <c r="M9" s="548">
        <v>687</v>
      </c>
      <c r="N9" s="548">
        <v>583</v>
      </c>
      <c r="O9" s="545">
        <v>1.1000000000000001</v>
      </c>
      <c r="P9" s="548">
        <f t="shared" ref="P9:Q41" si="1">M9</f>
        <v>687</v>
      </c>
      <c r="Q9" s="544">
        <f t="shared" si="1"/>
        <v>583</v>
      </c>
    </row>
    <row r="10" spans="1:18" s="15" customFormat="1" ht="13.5">
      <c r="A10" s="21">
        <v>26</v>
      </c>
      <c r="B10" s="550">
        <v>983</v>
      </c>
      <c r="C10" s="549">
        <v>1.0012018496262045</v>
      </c>
      <c r="D10" s="548">
        <v>1004</v>
      </c>
      <c r="E10" s="547">
        <v>1</v>
      </c>
      <c r="F10" s="548">
        <v>1205</v>
      </c>
      <c r="G10" s="547">
        <v>1.2</v>
      </c>
      <c r="H10" s="548">
        <v>1311</v>
      </c>
      <c r="I10" s="547">
        <v>1.2</v>
      </c>
      <c r="J10" s="546">
        <v>1324</v>
      </c>
      <c r="K10" s="547">
        <v>1.2</v>
      </c>
      <c r="L10" s="548">
        <f t="shared" si="0"/>
        <v>1279</v>
      </c>
      <c r="M10" s="548">
        <v>692</v>
      </c>
      <c r="N10" s="548">
        <v>587</v>
      </c>
      <c r="O10" s="545">
        <v>1.1100000000000001</v>
      </c>
      <c r="P10" s="548">
        <f t="shared" si="1"/>
        <v>692</v>
      </c>
      <c r="Q10" s="544">
        <f t="shared" si="1"/>
        <v>587</v>
      </c>
    </row>
    <row r="11" spans="1:18" s="15" customFormat="1" ht="13.5">
      <c r="A11" s="21">
        <v>27</v>
      </c>
      <c r="B11" s="550">
        <v>983</v>
      </c>
      <c r="C11" s="549">
        <v>1.0012018496262043</v>
      </c>
      <c r="D11" s="548">
        <v>1070</v>
      </c>
      <c r="E11" s="547">
        <v>1.1000000000000001</v>
      </c>
      <c r="F11" s="548">
        <v>1133</v>
      </c>
      <c r="G11" s="547">
        <v>1.2</v>
      </c>
      <c r="H11" s="548">
        <v>1303</v>
      </c>
      <c r="I11" s="547">
        <v>1.1000000000000001</v>
      </c>
      <c r="J11" s="546">
        <v>1367</v>
      </c>
      <c r="K11" s="547">
        <v>1.2</v>
      </c>
      <c r="L11" s="548">
        <f t="shared" si="0"/>
        <v>1376</v>
      </c>
      <c r="M11" s="548">
        <v>718</v>
      </c>
      <c r="N11" s="548">
        <v>658</v>
      </c>
      <c r="O11" s="545">
        <v>1.19</v>
      </c>
      <c r="P11" s="548">
        <f t="shared" si="1"/>
        <v>718</v>
      </c>
      <c r="Q11" s="544">
        <f t="shared" si="1"/>
        <v>658</v>
      </c>
    </row>
    <row r="12" spans="1:18" s="15" customFormat="1" ht="13.5">
      <c r="A12" s="21">
        <v>28</v>
      </c>
      <c r="B12" s="550">
        <v>1036</v>
      </c>
      <c r="C12" s="549">
        <v>1.0551832311421645</v>
      </c>
      <c r="D12" s="548">
        <v>1069</v>
      </c>
      <c r="E12" s="547">
        <v>1.1000000000000001</v>
      </c>
      <c r="F12" s="548">
        <v>1187</v>
      </c>
      <c r="G12" s="547">
        <v>1.2</v>
      </c>
      <c r="H12" s="548">
        <v>1198</v>
      </c>
      <c r="I12" s="547">
        <v>1.1000000000000001</v>
      </c>
      <c r="J12" s="546">
        <v>1332</v>
      </c>
      <c r="K12" s="547">
        <v>1.2</v>
      </c>
      <c r="L12" s="548">
        <f t="shared" si="0"/>
        <v>1417</v>
      </c>
      <c r="M12" s="548">
        <v>710</v>
      </c>
      <c r="N12" s="548">
        <v>707</v>
      </c>
      <c r="O12" s="545">
        <v>1.23</v>
      </c>
      <c r="P12" s="548">
        <f t="shared" si="1"/>
        <v>710</v>
      </c>
      <c r="Q12" s="544">
        <f t="shared" si="1"/>
        <v>707</v>
      </c>
    </row>
    <row r="13" spans="1:18" s="15" customFormat="1" ht="13.5">
      <c r="A13" s="21">
        <v>29</v>
      </c>
      <c r="B13" s="550">
        <v>1043</v>
      </c>
      <c r="C13" s="549">
        <v>1.0623128475688008</v>
      </c>
      <c r="D13" s="548">
        <v>1112</v>
      </c>
      <c r="E13" s="547">
        <v>1.1000000000000001</v>
      </c>
      <c r="F13" s="548">
        <v>1171</v>
      </c>
      <c r="G13" s="547">
        <v>1.2</v>
      </c>
      <c r="H13" s="548">
        <v>1249</v>
      </c>
      <c r="I13" s="547">
        <v>1.1000000000000001</v>
      </c>
      <c r="J13" s="546">
        <v>1215</v>
      </c>
      <c r="K13" s="547">
        <v>1.1000000000000001</v>
      </c>
      <c r="L13" s="548">
        <f t="shared" si="0"/>
        <v>1350</v>
      </c>
      <c r="M13" s="548">
        <v>725</v>
      </c>
      <c r="N13" s="548">
        <v>625</v>
      </c>
      <c r="O13" s="545">
        <v>1.17</v>
      </c>
      <c r="P13" s="548">
        <f t="shared" si="1"/>
        <v>725</v>
      </c>
      <c r="Q13" s="544">
        <f t="shared" si="1"/>
        <v>625</v>
      </c>
    </row>
    <row r="14" spans="1:18" s="15" customFormat="1" ht="13.5">
      <c r="A14" s="24"/>
      <c r="B14" s="550"/>
      <c r="C14" s="549"/>
      <c r="D14" s="548"/>
      <c r="E14" s="547"/>
      <c r="F14" s="548"/>
      <c r="G14" s="547"/>
      <c r="H14" s="548"/>
      <c r="I14" s="547"/>
      <c r="J14" s="543"/>
      <c r="K14" s="547"/>
      <c r="L14" s="548"/>
      <c r="M14" s="548"/>
      <c r="N14" s="548"/>
      <c r="O14" s="545"/>
      <c r="P14" s="548"/>
      <c r="Q14" s="544"/>
    </row>
    <row r="15" spans="1:18" s="15" customFormat="1" ht="13.5">
      <c r="A15" s="24" t="s">
        <v>10</v>
      </c>
      <c r="B15" s="550">
        <v>6034</v>
      </c>
      <c r="C15" s="549">
        <v>6.1457293597604448</v>
      </c>
      <c r="D15" s="548">
        <v>6488</v>
      </c>
      <c r="E15" s="547">
        <v>6.6</v>
      </c>
      <c r="F15" s="548">
        <v>6704</v>
      </c>
      <c r="G15" s="547">
        <v>6.8</v>
      </c>
      <c r="H15" s="548">
        <v>6646</v>
      </c>
      <c r="I15" s="547">
        <v>5.8</v>
      </c>
      <c r="J15" s="548">
        <v>6547</v>
      </c>
      <c r="K15" s="547">
        <v>5.7</v>
      </c>
      <c r="L15" s="548">
        <v>6568</v>
      </c>
      <c r="M15" s="548">
        <v>3384</v>
      </c>
      <c r="N15" s="548">
        <v>3184</v>
      </c>
      <c r="O15" s="545">
        <v>5.68</v>
      </c>
      <c r="P15" s="548">
        <f t="shared" si="1"/>
        <v>3384</v>
      </c>
      <c r="Q15" s="544">
        <f t="shared" si="1"/>
        <v>3184</v>
      </c>
    </row>
    <row r="16" spans="1:18" s="15" customFormat="1" ht="13.5">
      <c r="A16" s="21">
        <v>30</v>
      </c>
      <c r="B16" s="550">
        <v>1036</v>
      </c>
      <c r="C16" s="549">
        <v>1.0551832311421645</v>
      </c>
      <c r="D16" s="548">
        <v>1151</v>
      </c>
      <c r="E16" s="547">
        <v>1.2</v>
      </c>
      <c r="F16" s="548">
        <v>1192</v>
      </c>
      <c r="G16" s="547">
        <v>1.2</v>
      </c>
      <c r="H16" s="548">
        <v>1237</v>
      </c>
      <c r="I16" s="547">
        <v>1.1000000000000001</v>
      </c>
      <c r="J16" s="546">
        <v>1285</v>
      </c>
      <c r="K16" s="547">
        <v>1.1000000000000001</v>
      </c>
      <c r="L16" s="548">
        <f t="shared" si="0"/>
        <v>1256</v>
      </c>
      <c r="M16" s="548">
        <v>662</v>
      </c>
      <c r="N16" s="548">
        <v>594</v>
      </c>
      <c r="O16" s="545">
        <v>1.0900000000000001</v>
      </c>
      <c r="P16" s="548">
        <f t="shared" si="1"/>
        <v>662</v>
      </c>
      <c r="Q16" s="544">
        <f t="shared" si="1"/>
        <v>594</v>
      </c>
    </row>
    <row r="17" spans="1:17" s="15" customFormat="1" ht="13.5">
      <c r="A17" s="24">
        <v>31</v>
      </c>
      <c r="B17" s="550">
        <v>1088</v>
      </c>
      <c r="C17" s="549">
        <v>1.1081460960257479</v>
      </c>
      <c r="D17" s="548">
        <v>1184</v>
      </c>
      <c r="E17" s="547">
        <v>1.2</v>
      </c>
      <c r="F17" s="548">
        <v>1285</v>
      </c>
      <c r="G17" s="547">
        <v>1.3</v>
      </c>
      <c r="H17" s="548">
        <v>1258</v>
      </c>
      <c r="I17" s="547">
        <v>1.1000000000000001</v>
      </c>
      <c r="J17" s="546">
        <v>1247</v>
      </c>
      <c r="K17" s="547">
        <v>1.1000000000000001</v>
      </c>
      <c r="L17" s="548">
        <f t="shared" si="0"/>
        <v>1323</v>
      </c>
      <c r="M17" s="548">
        <v>659</v>
      </c>
      <c r="N17" s="548">
        <v>664</v>
      </c>
      <c r="O17" s="545">
        <v>1.1399999999999999</v>
      </c>
      <c r="P17" s="548">
        <f t="shared" si="1"/>
        <v>659</v>
      </c>
      <c r="Q17" s="544">
        <f t="shared" si="1"/>
        <v>664</v>
      </c>
    </row>
    <row r="18" spans="1:17" s="15" customFormat="1" ht="13.5">
      <c r="A18" s="24">
        <v>32</v>
      </c>
      <c r="B18" s="550">
        <v>1201</v>
      </c>
      <c r="C18" s="549">
        <v>1.2232384754843046</v>
      </c>
      <c r="D18" s="548">
        <v>1247</v>
      </c>
      <c r="E18" s="547">
        <v>1.3</v>
      </c>
      <c r="F18" s="548">
        <v>1309</v>
      </c>
      <c r="G18" s="547">
        <v>1.3</v>
      </c>
      <c r="H18" s="548">
        <v>1326</v>
      </c>
      <c r="I18" s="547">
        <v>1.2</v>
      </c>
      <c r="J18" s="546">
        <v>1276</v>
      </c>
      <c r="K18" s="547">
        <v>1.1000000000000001</v>
      </c>
      <c r="L18" s="548">
        <f t="shared" si="0"/>
        <v>1297</v>
      </c>
      <c r="M18" s="548">
        <v>681</v>
      </c>
      <c r="N18" s="548">
        <v>616</v>
      </c>
      <c r="O18" s="545">
        <v>1.1200000000000001</v>
      </c>
      <c r="P18" s="548">
        <f t="shared" si="1"/>
        <v>681</v>
      </c>
      <c r="Q18" s="544">
        <f t="shared" si="1"/>
        <v>616</v>
      </c>
    </row>
    <row r="19" spans="1:17" s="15" customFormat="1" ht="13.5">
      <c r="A19" s="24">
        <v>33</v>
      </c>
      <c r="B19" s="550">
        <v>1348</v>
      </c>
      <c r="C19" s="549">
        <v>1.3729604204436656</v>
      </c>
      <c r="D19" s="548">
        <v>1371</v>
      </c>
      <c r="E19" s="547">
        <v>1.4</v>
      </c>
      <c r="F19" s="548">
        <v>1374</v>
      </c>
      <c r="G19" s="547">
        <v>1.4</v>
      </c>
      <c r="H19" s="548">
        <v>1391</v>
      </c>
      <c r="I19" s="547">
        <v>1.2</v>
      </c>
      <c r="J19" s="546">
        <v>1342</v>
      </c>
      <c r="K19" s="547">
        <v>1.2</v>
      </c>
      <c r="L19" s="548">
        <f t="shared" si="0"/>
        <v>1315</v>
      </c>
      <c r="M19" s="548">
        <v>674</v>
      </c>
      <c r="N19" s="548">
        <v>641</v>
      </c>
      <c r="O19" s="545">
        <v>1.1399999999999999</v>
      </c>
      <c r="P19" s="548">
        <f t="shared" si="1"/>
        <v>674</v>
      </c>
      <c r="Q19" s="544">
        <f t="shared" si="1"/>
        <v>641</v>
      </c>
    </row>
    <row r="20" spans="1:17" s="15" customFormat="1" ht="13.5">
      <c r="A20" s="24">
        <v>34</v>
      </c>
      <c r="B20" s="550">
        <v>1361</v>
      </c>
      <c r="C20" s="549">
        <v>1.3862011366645617</v>
      </c>
      <c r="D20" s="548">
        <v>1535</v>
      </c>
      <c r="E20" s="547">
        <v>1.6</v>
      </c>
      <c r="F20" s="548">
        <v>1544</v>
      </c>
      <c r="G20" s="547">
        <v>1.6</v>
      </c>
      <c r="H20" s="548">
        <v>1434</v>
      </c>
      <c r="I20" s="547">
        <v>1.3</v>
      </c>
      <c r="J20" s="546">
        <v>1397</v>
      </c>
      <c r="K20" s="547">
        <v>1.2</v>
      </c>
      <c r="L20" s="548">
        <f t="shared" si="0"/>
        <v>1377</v>
      </c>
      <c r="M20" s="548">
        <v>708</v>
      </c>
      <c r="N20" s="548">
        <v>669</v>
      </c>
      <c r="O20" s="545">
        <v>1.19</v>
      </c>
      <c r="P20" s="548">
        <f t="shared" si="1"/>
        <v>708</v>
      </c>
      <c r="Q20" s="544">
        <f t="shared" si="1"/>
        <v>669</v>
      </c>
    </row>
    <row r="21" spans="1:17" s="15" customFormat="1" ht="13.5">
      <c r="A21" s="24"/>
      <c r="B21" s="550"/>
      <c r="C21" s="549"/>
      <c r="D21" s="548"/>
      <c r="E21" s="547"/>
      <c r="F21" s="548"/>
      <c r="G21" s="547"/>
      <c r="H21" s="548"/>
      <c r="I21" s="547"/>
      <c r="J21" s="543"/>
      <c r="K21" s="547"/>
      <c r="L21" s="548"/>
      <c r="M21" s="548"/>
      <c r="N21" s="548"/>
      <c r="O21" s="545"/>
      <c r="P21" s="548"/>
      <c r="Q21" s="544"/>
    </row>
    <row r="22" spans="1:17" s="15" customFormat="1" ht="13.5">
      <c r="A22" s="24" t="s">
        <v>9</v>
      </c>
      <c r="B22" s="550">
        <v>6462</v>
      </c>
      <c r="C22" s="549">
        <v>6.581654478417633</v>
      </c>
      <c r="D22" s="548">
        <v>7437</v>
      </c>
      <c r="E22" s="547">
        <v>7.6</v>
      </c>
      <c r="F22" s="548">
        <v>8274</v>
      </c>
      <c r="G22" s="547">
        <v>8.4</v>
      </c>
      <c r="H22" s="548">
        <v>8750</v>
      </c>
      <c r="I22" s="547">
        <v>7.7</v>
      </c>
      <c r="J22" s="548">
        <v>8369</v>
      </c>
      <c r="K22" s="547">
        <v>7.3</v>
      </c>
      <c r="L22" s="548">
        <v>8023</v>
      </c>
      <c r="M22" s="548">
        <v>4216</v>
      </c>
      <c r="N22" s="548">
        <v>3807</v>
      </c>
      <c r="O22" s="545">
        <v>6.94</v>
      </c>
      <c r="P22" s="548">
        <f t="shared" si="1"/>
        <v>4216</v>
      </c>
      <c r="Q22" s="544">
        <f t="shared" si="1"/>
        <v>3807</v>
      </c>
    </row>
    <row r="23" spans="1:17" s="15" customFormat="1" ht="13.5">
      <c r="A23" s="24">
        <v>35</v>
      </c>
      <c r="B23" s="550">
        <v>1350</v>
      </c>
      <c r="C23" s="549">
        <v>1.3749974537084189</v>
      </c>
      <c r="D23" s="548">
        <v>1577</v>
      </c>
      <c r="E23" s="547">
        <v>1.6</v>
      </c>
      <c r="F23" s="548">
        <v>1687</v>
      </c>
      <c r="G23" s="547">
        <v>1.7</v>
      </c>
      <c r="H23" s="548">
        <v>1586</v>
      </c>
      <c r="I23" s="547">
        <v>1.4</v>
      </c>
      <c r="J23" s="546">
        <v>1396</v>
      </c>
      <c r="K23" s="547">
        <v>1.2</v>
      </c>
      <c r="L23" s="548">
        <f t="shared" si="0"/>
        <v>1418</v>
      </c>
      <c r="M23" s="542" t="s">
        <v>872</v>
      </c>
      <c r="N23" s="542" t="s">
        <v>872</v>
      </c>
      <c r="O23" s="541">
        <v>1.23</v>
      </c>
      <c r="P23" s="548" t="str">
        <f t="shared" si="1"/>
        <v>709</v>
      </c>
      <c r="Q23" s="544" t="str">
        <f t="shared" si="1"/>
        <v>709</v>
      </c>
    </row>
    <row r="24" spans="1:17" s="15" customFormat="1" ht="13.5">
      <c r="A24" s="24">
        <v>36</v>
      </c>
      <c r="B24" s="550">
        <v>1397</v>
      </c>
      <c r="C24" s="549">
        <v>1.4228677354301196</v>
      </c>
      <c r="D24" s="548">
        <v>1564</v>
      </c>
      <c r="E24" s="547">
        <v>1.6</v>
      </c>
      <c r="F24" s="548">
        <v>1744</v>
      </c>
      <c r="G24" s="547">
        <v>1.8</v>
      </c>
      <c r="H24" s="548">
        <v>1759</v>
      </c>
      <c r="I24" s="547">
        <v>1.5</v>
      </c>
      <c r="J24" s="546">
        <v>1583</v>
      </c>
      <c r="K24" s="547">
        <v>1.4</v>
      </c>
      <c r="L24" s="548">
        <f t="shared" si="0"/>
        <v>1400</v>
      </c>
      <c r="M24" s="542" t="s">
        <v>873</v>
      </c>
      <c r="N24" s="542" t="s">
        <v>874</v>
      </c>
      <c r="O24" s="541">
        <v>1.21</v>
      </c>
      <c r="P24" s="548" t="str">
        <f t="shared" si="1"/>
        <v>737</v>
      </c>
      <c r="Q24" s="544" t="str">
        <f t="shared" si="1"/>
        <v>663</v>
      </c>
    </row>
    <row r="25" spans="1:17" s="15" customFormat="1" ht="13.5">
      <c r="A25" s="24">
        <v>37</v>
      </c>
      <c r="B25" s="550">
        <v>1217</v>
      </c>
      <c r="C25" s="549">
        <v>1.2395347416023306</v>
      </c>
      <c r="D25" s="548">
        <v>1564</v>
      </c>
      <c r="E25" s="547">
        <v>1.6</v>
      </c>
      <c r="F25" s="548">
        <v>1708</v>
      </c>
      <c r="G25" s="547">
        <v>1.7</v>
      </c>
      <c r="H25" s="548">
        <v>1827</v>
      </c>
      <c r="I25" s="547">
        <v>1.6</v>
      </c>
      <c r="J25" s="546">
        <v>1772</v>
      </c>
      <c r="K25" s="547">
        <v>1.5</v>
      </c>
      <c r="L25" s="548">
        <f t="shared" si="0"/>
        <v>1593</v>
      </c>
      <c r="M25" s="542" t="s">
        <v>875</v>
      </c>
      <c r="N25" s="542" t="s">
        <v>876</v>
      </c>
      <c r="O25" s="541">
        <v>1.38</v>
      </c>
      <c r="P25" s="548" t="str">
        <f t="shared" si="1"/>
        <v>831</v>
      </c>
      <c r="Q25" s="544" t="str">
        <f t="shared" si="1"/>
        <v>762</v>
      </c>
    </row>
    <row r="26" spans="1:17" s="15" customFormat="1" ht="13.5">
      <c r="A26" s="24">
        <v>38</v>
      </c>
      <c r="B26" s="550">
        <v>1285</v>
      </c>
      <c r="C26" s="549">
        <v>1.3087938726039394</v>
      </c>
      <c r="D26" s="548">
        <v>1334</v>
      </c>
      <c r="E26" s="547">
        <v>1.4</v>
      </c>
      <c r="F26" s="548">
        <v>1708</v>
      </c>
      <c r="G26" s="547">
        <v>1.7</v>
      </c>
      <c r="H26" s="548">
        <v>1788</v>
      </c>
      <c r="I26" s="547">
        <v>1.6</v>
      </c>
      <c r="J26" s="546">
        <v>1835</v>
      </c>
      <c r="K26" s="547">
        <v>1.6</v>
      </c>
      <c r="L26" s="548">
        <f t="shared" si="0"/>
        <v>1797</v>
      </c>
      <c r="M26" s="542" t="s">
        <v>877</v>
      </c>
      <c r="N26" s="542" t="s">
        <v>878</v>
      </c>
      <c r="O26" s="541">
        <v>1.55</v>
      </c>
      <c r="P26" s="548" t="str">
        <f t="shared" si="1"/>
        <v>963</v>
      </c>
      <c r="Q26" s="544" t="str">
        <f t="shared" si="1"/>
        <v>834</v>
      </c>
    </row>
    <row r="27" spans="1:17" s="15" customFormat="1" ht="13.5">
      <c r="A27" s="24">
        <v>39</v>
      </c>
      <c r="B27" s="550">
        <v>1213</v>
      </c>
      <c r="C27" s="549">
        <v>1.2354606750728241</v>
      </c>
      <c r="D27" s="548">
        <v>1398</v>
      </c>
      <c r="E27" s="547">
        <v>1.6</v>
      </c>
      <c r="F27" s="548">
        <v>1427</v>
      </c>
      <c r="G27" s="547">
        <v>1.5</v>
      </c>
      <c r="H27" s="548">
        <v>1790</v>
      </c>
      <c r="I27" s="547">
        <v>1.6</v>
      </c>
      <c r="J27" s="546">
        <v>1783</v>
      </c>
      <c r="K27" s="547">
        <v>1.6</v>
      </c>
      <c r="L27" s="548">
        <f t="shared" si="0"/>
        <v>1815</v>
      </c>
      <c r="M27" s="542" t="s">
        <v>879</v>
      </c>
      <c r="N27" s="542" t="s">
        <v>880</v>
      </c>
      <c r="O27" s="541">
        <v>1.57</v>
      </c>
      <c r="P27" s="548" t="str">
        <f t="shared" si="1"/>
        <v>976</v>
      </c>
      <c r="Q27" s="544" t="str">
        <f t="shared" si="1"/>
        <v>839</v>
      </c>
    </row>
    <row r="28" spans="1:17" s="15" customFormat="1" ht="13.5">
      <c r="A28" s="24"/>
      <c r="B28" s="550"/>
      <c r="C28" s="549"/>
      <c r="D28" s="548"/>
      <c r="E28" s="547"/>
      <c r="F28" s="548"/>
      <c r="G28" s="547"/>
      <c r="H28" s="548"/>
      <c r="I28" s="547"/>
      <c r="J28" s="543"/>
      <c r="K28" s="547"/>
      <c r="L28" s="548"/>
      <c r="M28" s="548"/>
      <c r="N28" s="548"/>
      <c r="O28" s="545"/>
      <c r="P28" s="548"/>
      <c r="Q28" s="544"/>
    </row>
    <row r="29" spans="1:17" s="15" customFormat="1" ht="13.5">
      <c r="A29" s="24" t="s">
        <v>8</v>
      </c>
      <c r="B29" s="550">
        <v>6770</v>
      </c>
      <c r="C29" s="549">
        <v>6.8953576011896276</v>
      </c>
      <c r="D29" s="548">
        <v>7121</v>
      </c>
      <c r="E29" s="547">
        <v>7.3</v>
      </c>
      <c r="F29" s="548">
        <v>7623</v>
      </c>
      <c r="G29" s="547">
        <v>7.8</v>
      </c>
      <c r="H29" s="548">
        <v>7742</v>
      </c>
      <c r="I29" s="547">
        <v>6.8</v>
      </c>
      <c r="J29" s="548">
        <v>8044</v>
      </c>
      <c r="K29" s="547">
        <v>7</v>
      </c>
      <c r="L29" s="548">
        <v>8264</v>
      </c>
      <c r="M29" s="548">
        <v>4480</v>
      </c>
      <c r="N29" s="548">
        <v>3784</v>
      </c>
      <c r="O29" s="545">
        <v>7.15</v>
      </c>
      <c r="P29" s="548">
        <f t="shared" si="1"/>
        <v>4480</v>
      </c>
      <c r="Q29" s="544">
        <f t="shared" si="1"/>
        <v>3784</v>
      </c>
    </row>
    <row r="30" spans="1:17" s="15" customFormat="1" ht="13.5">
      <c r="A30" s="24">
        <v>40</v>
      </c>
      <c r="B30" s="550">
        <v>1252</v>
      </c>
      <c r="C30" s="549">
        <v>1.2751828237355116</v>
      </c>
      <c r="D30" s="548">
        <v>1367</v>
      </c>
      <c r="E30" s="547">
        <v>1.4</v>
      </c>
      <c r="F30" s="548">
        <v>1541</v>
      </c>
      <c r="G30" s="547">
        <v>1.6</v>
      </c>
      <c r="H30" s="548">
        <v>1484</v>
      </c>
      <c r="I30" s="547">
        <v>1.3</v>
      </c>
      <c r="J30" s="546">
        <v>1805</v>
      </c>
      <c r="K30" s="547">
        <v>1.6</v>
      </c>
      <c r="L30" s="548">
        <f t="shared" si="0"/>
        <v>1769</v>
      </c>
      <c r="M30" s="542" t="s">
        <v>881</v>
      </c>
      <c r="N30" s="542" t="s">
        <v>882</v>
      </c>
      <c r="O30" s="541">
        <v>1.53</v>
      </c>
      <c r="P30" s="548" t="str">
        <f t="shared" si="1"/>
        <v>926</v>
      </c>
      <c r="Q30" s="544" t="str">
        <f t="shared" si="1"/>
        <v>843</v>
      </c>
    </row>
    <row r="31" spans="1:17" s="15" customFormat="1" ht="13.5">
      <c r="A31" s="24">
        <v>41</v>
      </c>
      <c r="B31" s="550">
        <v>1315</v>
      </c>
      <c r="C31" s="549">
        <v>1.3393493715752378</v>
      </c>
      <c r="D31" s="548">
        <v>1390</v>
      </c>
      <c r="E31" s="547">
        <v>1.4</v>
      </c>
      <c r="F31" s="548">
        <v>1481</v>
      </c>
      <c r="G31" s="547">
        <v>1.5</v>
      </c>
      <c r="H31" s="548">
        <v>1591</v>
      </c>
      <c r="I31" s="547">
        <v>1.4</v>
      </c>
      <c r="J31" s="546">
        <v>1499</v>
      </c>
      <c r="K31" s="547">
        <v>1.3</v>
      </c>
      <c r="L31" s="548">
        <f t="shared" si="0"/>
        <v>1782</v>
      </c>
      <c r="M31" s="542" t="s">
        <v>883</v>
      </c>
      <c r="N31" s="542" t="s">
        <v>884</v>
      </c>
      <c r="O31" s="541">
        <v>1.54</v>
      </c>
      <c r="P31" s="548" t="str">
        <f t="shared" si="1"/>
        <v>935</v>
      </c>
      <c r="Q31" s="544" t="str">
        <f t="shared" si="1"/>
        <v>847</v>
      </c>
    </row>
    <row r="32" spans="1:17" s="15" customFormat="1" ht="13.5">
      <c r="A32" s="24">
        <v>42</v>
      </c>
      <c r="B32" s="550">
        <v>1362</v>
      </c>
      <c r="C32" s="549">
        <v>1.3872196532969383</v>
      </c>
      <c r="D32" s="548">
        <v>1414</v>
      </c>
      <c r="E32" s="547">
        <v>1.4</v>
      </c>
      <c r="F32" s="548">
        <v>1487</v>
      </c>
      <c r="G32" s="547">
        <v>1.5</v>
      </c>
      <c r="H32" s="548">
        <v>1546</v>
      </c>
      <c r="I32" s="547">
        <v>1.4</v>
      </c>
      <c r="J32" s="546">
        <v>1600</v>
      </c>
      <c r="K32" s="547">
        <v>1.4</v>
      </c>
      <c r="L32" s="548">
        <f t="shared" si="0"/>
        <v>1510</v>
      </c>
      <c r="M32" s="542" t="s">
        <v>885</v>
      </c>
      <c r="N32" s="542" t="s">
        <v>886</v>
      </c>
      <c r="O32" s="541">
        <v>1.31</v>
      </c>
      <c r="P32" s="548" t="str">
        <f t="shared" si="1"/>
        <v>829</v>
      </c>
      <c r="Q32" s="544" t="str">
        <f t="shared" si="1"/>
        <v>681</v>
      </c>
    </row>
    <row r="33" spans="1:19" s="15" customFormat="1" ht="13.5">
      <c r="A33" s="24">
        <v>43</v>
      </c>
      <c r="B33" s="550">
        <v>1385</v>
      </c>
      <c r="C33" s="549">
        <v>1.4106455358416004</v>
      </c>
      <c r="D33" s="548">
        <v>1462</v>
      </c>
      <c r="E33" s="547">
        <v>1.5</v>
      </c>
      <c r="F33" s="548">
        <v>1542</v>
      </c>
      <c r="G33" s="547">
        <v>1.6</v>
      </c>
      <c r="H33" s="548">
        <v>1531</v>
      </c>
      <c r="I33" s="547">
        <v>1.3</v>
      </c>
      <c r="J33" s="546">
        <v>1579</v>
      </c>
      <c r="K33" s="547">
        <v>1.4</v>
      </c>
      <c r="L33" s="548">
        <f t="shared" si="0"/>
        <v>1622</v>
      </c>
      <c r="M33" s="542" t="s">
        <v>887</v>
      </c>
      <c r="N33" s="542" t="s">
        <v>888</v>
      </c>
      <c r="O33" s="541">
        <v>1.4</v>
      </c>
      <c r="P33" s="548" t="str">
        <f t="shared" si="1"/>
        <v>877</v>
      </c>
      <c r="Q33" s="544" t="str">
        <f t="shared" si="1"/>
        <v>745</v>
      </c>
    </row>
    <row r="34" spans="1:19" s="15" customFormat="1" ht="13.5">
      <c r="A34" s="24">
        <v>44</v>
      </c>
      <c r="B34" s="550">
        <v>1456</v>
      </c>
      <c r="C34" s="549">
        <v>1.4829602167403393</v>
      </c>
      <c r="D34" s="548">
        <v>1488</v>
      </c>
      <c r="E34" s="547">
        <v>1.5</v>
      </c>
      <c r="F34" s="548">
        <v>1572</v>
      </c>
      <c r="G34" s="547">
        <v>1.6</v>
      </c>
      <c r="H34" s="548">
        <v>1590</v>
      </c>
      <c r="I34" s="547">
        <v>1.4</v>
      </c>
      <c r="J34" s="546">
        <v>1561</v>
      </c>
      <c r="K34" s="547">
        <v>1.4</v>
      </c>
      <c r="L34" s="548">
        <f t="shared" si="0"/>
        <v>1581</v>
      </c>
      <c r="M34" s="542" t="s">
        <v>889</v>
      </c>
      <c r="N34" s="542" t="s">
        <v>890</v>
      </c>
      <c r="O34" s="541">
        <v>1.37</v>
      </c>
      <c r="P34" s="548" t="str">
        <f t="shared" si="1"/>
        <v>913</v>
      </c>
      <c r="Q34" s="544" t="str">
        <f t="shared" si="1"/>
        <v>668</v>
      </c>
    </row>
    <row r="35" spans="1:19" s="15" customFormat="1" ht="13.5">
      <c r="A35" s="24"/>
      <c r="B35" s="550"/>
      <c r="C35" s="549"/>
      <c r="D35" s="548"/>
      <c r="E35" s="547"/>
      <c r="F35" s="548"/>
      <c r="G35" s="547"/>
      <c r="H35" s="548"/>
      <c r="I35" s="547"/>
      <c r="J35" s="543"/>
      <c r="K35" s="547"/>
      <c r="L35" s="548"/>
      <c r="M35" s="548"/>
      <c r="N35" s="548"/>
      <c r="O35" s="545"/>
      <c r="P35" s="548"/>
      <c r="Q35" s="544"/>
    </row>
    <row r="36" spans="1:19" s="15" customFormat="1" ht="13.5">
      <c r="A36" s="24" t="s">
        <v>7</v>
      </c>
      <c r="B36" s="550">
        <v>6963</v>
      </c>
      <c r="C36" s="549">
        <v>7.0919313112383122</v>
      </c>
      <c r="D36" s="548">
        <v>7331</v>
      </c>
      <c r="E36" s="547">
        <v>7.5</v>
      </c>
      <c r="F36" s="548">
        <v>7788</v>
      </c>
      <c r="G36" s="547">
        <v>7.9</v>
      </c>
      <c r="H36" s="548">
        <v>8086</v>
      </c>
      <c r="I36" s="547">
        <v>7.1</v>
      </c>
      <c r="J36" s="546">
        <v>8252</v>
      </c>
      <c r="K36" s="547">
        <v>7.2</v>
      </c>
      <c r="L36" s="548">
        <v>8197</v>
      </c>
      <c r="M36" s="548">
        <v>4683</v>
      </c>
      <c r="N36" s="548">
        <v>3514</v>
      </c>
      <c r="O36" s="545">
        <v>7.09</v>
      </c>
      <c r="P36" s="548">
        <f t="shared" si="1"/>
        <v>4683</v>
      </c>
      <c r="Q36" s="544">
        <f t="shared" si="1"/>
        <v>3514</v>
      </c>
    </row>
    <row r="37" spans="1:19" s="15" customFormat="1" ht="13.5">
      <c r="A37" s="24">
        <v>45</v>
      </c>
      <c r="B37" s="550">
        <v>1401</v>
      </c>
      <c r="C37" s="549">
        <v>1.4269418019596261</v>
      </c>
      <c r="D37" s="548">
        <v>1510</v>
      </c>
      <c r="E37" s="547">
        <v>1.5</v>
      </c>
      <c r="F37" s="548">
        <v>1576</v>
      </c>
      <c r="G37" s="547">
        <v>1.6</v>
      </c>
      <c r="H37" s="548">
        <v>1626</v>
      </c>
      <c r="I37" s="547">
        <v>1.4</v>
      </c>
      <c r="J37" s="546">
        <v>1609</v>
      </c>
      <c r="K37" s="547">
        <v>1.4</v>
      </c>
      <c r="L37" s="548">
        <f t="shared" si="0"/>
        <v>1572</v>
      </c>
      <c r="M37" s="542" t="s">
        <v>891</v>
      </c>
      <c r="N37" s="542" t="s">
        <v>892</v>
      </c>
      <c r="O37" s="541">
        <v>1.36</v>
      </c>
      <c r="P37" s="548" t="str">
        <f t="shared" si="1"/>
        <v>896</v>
      </c>
      <c r="Q37" s="544" t="str">
        <f t="shared" si="1"/>
        <v>676</v>
      </c>
    </row>
    <row r="38" spans="1:19" s="15" customFormat="1" ht="13.5">
      <c r="A38" s="24">
        <v>46</v>
      </c>
      <c r="B38" s="550">
        <v>1277</v>
      </c>
      <c r="C38" s="549">
        <v>1.3006457395449269</v>
      </c>
      <c r="D38" s="548">
        <v>1492</v>
      </c>
      <c r="E38" s="547">
        <v>1.5</v>
      </c>
      <c r="F38" s="548">
        <v>1592</v>
      </c>
      <c r="G38" s="547">
        <v>1.6</v>
      </c>
      <c r="H38" s="548">
        <v>1617</v>
      </c>
      <c r="I38" s="547">
        <v>1.4</v>
      </c>
      <c r="J38" s="546">
        <v>1638</v>
      </c>
      <c r="K38" s="547">
        <v>1.4</v>
      </c>
      <c r="L38" s="548">
        <f t="shared" si="0"/>
        <v>1602</v>
      </c>
      <c r="M38" s="542" t="s">
        <v>893</v>
      </c>
      <c r="N38" s="542" t="s">
        <v>894</v>
      </c>
      <c r="O38" s="541">
        <v>1.39</v>
      </c>
      <c r="P38" s="548" t="str">
        <f t="shared" si="1"/>
        <v>902</v>
      </c>
      <c r="Q38" s="544" t="str">
        <f t="shared" si="1"/>
        <v>700</v>
      </c>
    </row>
    <row r="39" spans="1:19" s="15" customFormat="1" ht="13.5">
      <c r="A39" s="24">
        <v>47</v>
      </c>
      <c r="B39" s="550">
        <v>1421</v>
      </c>
      <c r="C39" s="549">
        <v>1.4473121346071582</v>
      </c>
      <c r="D39" s="548">
        <v>1357</v>
      </c>
      <c r="E39" s="547">
        <v>1.4</v>
      </c>
      <c r="F39" s="548">
        <v>1606</v>
      </c>
      <c r="G39" s="547">
        <v>1.6</v>
      </c>
      <c r="H39" s="548">
        <v>1662</v>
      </c>
      <c r="I39" s="547">
        <v>1.5</v>
      </c>
      <c r="J39" s="546">
        <v>1638</v>
      </c>
      <c r="K39" s="547">
        <v>1.4</v>
      </c>
      <c r="L39" s="548">
        <f t="shared" si="0"/>
        <v>1662</v>
      </c>
      <c r="M39" s="542" t="s">
        <v>895</v>
      </c>
      <c r="N39" s="542" t="s">
        <v>896</v>
      </c>
      <c r="O39" s="541">
        <v>1.44</v>
      </c>
      <c r="P39" s="548" t="str">
        <f t="shared" si="1"/>
        <v>965</v>
      </c>
      <c r="Q39" s="544" t="str">
        <f t="shared" si="1"/>
        <v>697</v>
      </c>
    </row>
    <row r="40" spans="1:19" s="15" customFormat="1" ht="13.5">
      <c r="A40" s="24">
        <v>48</v>
      </c>
      <c r="B40" s="550">
        <v>1408</v>
      </c>
      <c r="C40" s="549">
        <v>1.4340714183862624</v>
      </c>
      <c r="D40" s="548">
        <v>1477</v>
      </c>
      <c r="E40" s="547">
        <v>1.5</v>
      </c>
      <c r="F40" s="548">
        <v>1443</v>
      </c>
      <c r="G40" s="547">
        <v>1.5</v>
      </c>
      <c r="H40" s="548">
        <v>1661</v>
      </c>
      <c r="I40" s="547">
        <v>1.5</v>
      </c>
      <c r="J40" s="546">
        <v>1670</v>
      </c>
      <c r="K40" s="547">
        <v>1.5</v>
      </c>
      <c r="L40" s="548">
        <f t="shared" si="0"/>
        <v>1661</v>
      </c>
      <c r="M40" s="542" t="s">
        <v>897</v>
      </c>
      <c r="N40" s="542" t="s">
        <v>898</v>
      </c>
      <c r="O40" s="541">
        <v>1.44</v>
      </c>
      <c r="P40" s="548" t="str">
        <f t="shared" si="1"/>
        <v>934</v>
      </c>
      <c r="Q40" s="544" t="str">
        <f t="shared" si="1"/>
        <v>727</v>
      </c>
    </row>
    <row r="41" spans="1:19" s="15" customFormat="1" ht="13.5">
      <c r="A41" s="25">
        <v>49</v>
      </c>
      <c r="B41" s="540">
        <v>1456</v>
      </c>
      <c r="C41" s="539">
        <v>1.4829602167403393</v>
      </c>
      <c r="D41" s="538">
        <v>1495</v>
      </c>
      <c r="E41" s="537">
        <v>1.5</v>
      </c>
      <c r="F41" s="538">
        <v>1571</v>
      </c>
      <c r="G41" s="537">
        <v>1.6</v>
      </c>
      <c r="H41" s="538">
        <v>1520</v>
      </c>
      <c r="I41" s="537">
        <v>1.3</v>
      </c>
      <c r="J41" s="536">
        <v>1697</v>
      </c>
      <c r="K41" s="537">
        <v>1.5</v>
      </c>
      <c r="L41" s="538">
        <f t="shared" si="0"/>
        <v>1700</v>
      </c>
      <c r="M41" s="535" t="s">
        <v>899</v>
      </c>
      <c r="N41" s="535" t="s">
        <v>871</v>
      </c>
      <c r="O41" s="534">
        <v>1.47</v>
      </c>
      <c r="P41" s="538" t="str">
        <f t="shared" si="1"/>
        <v>986</v>
      </c>
      <c r="Q41" s="533" t="str">
        <f t="shared" si="1"/>
        <v>714</v>
      </c>
    </row>
    <row r="42" spans="1:19" s="58" customFormat="1" ht="13.5">
      <c r="A42" s="264" t="s">
        <v>57</v>
      </c>
      <c r="B42" s="209"/>
      <c r="C42" s="133"/>
      <c r="D42" s="133"/>
      <c r="E42" s="133"/>
      <c r="F42" s="133"/>
      <c r="G42" s="133"/>
      <c r="H42" s="133"/>
      <c r="I42" s="133"/>
      <c r="J42" s="133"/>
      <c r="K42" s="133"/>
      <c r="L42" s="178"/>
      <c r="M42" s="178"/>
      <c r="N42" s="178"/>
      <c r="O42" s="133"/>
      <c r="P42" s="133"/>
      <c r="Q42" s="269" t="s">
        <v>58</v>
      </c>
      <c r="R42" s="57"/>
      <c r="S42" s="57"/>
    </row>
    <row r="43" spans="1:19" s="58" customFormat="1" ht="11.25">
      <c r="A43" s="476" t="s">
        <v>686</v>
      </c>
      <c r="B43" s="476"/>
      <c r="C43" s="476"/>
      <c r="D43" s="476"/>
      <c r="E43" s="476"/>
      <c r="F43" s="476"/>
      <c r="G43" s="476"/>
      <c r="H43" s="476"/>
      <c r="I43" s="476"/>
      <c r="J43" s="476"/>
      <c r="K43" s="476"/>
      <c r="L43" s="476"/>
      <c r="M43" s="476"/>
      <c r="N43" s="476"/>
      <c r="O43" s="476"/>
      <c r="P43" s="476"/>
      <c r="Q43" s="476"/>
    </row>
    <row r="44" spans="1:19" ht="12" customHeight="1">
      <c r="A44" s="270" t="s">
        <v>130</v>
      </c>
    </row>
  </sheetData>
  <mergeCells count="14">
    <mergeCell ref="O5:O6"/>
    <mergeCell ref="H5:H6"/>
    <mergeCell ref="I5:I6"/>
    <mergeCell ref="F5:F6"/>
    <mergeCell ref="G5:G6"/>
    <mergeCell ref="J5:J6"/>
    <mergeCell ref="K5:K6"/>
    <mergeCell ref="L5:L6"/>
    <mergeCell ref="L4:Q4"/>
    <mergeCell ref="B4:C4"/>
    <mergeCell ref="D4:E4"/>
    <mergeCell ref="F4:G4"/>
    <mergeCell ref="J4:K4"/>
    <mergeCell ref="H4:I4"/>
  </mergeCells>
  <phoneticPr fontId="7" type="noConversion"/>
  <pageMargins left="0.7" right="0.7" top="0.75" bottom="0.75" header="0.3" footer="0.3"/>
  <pageSetup paperSize="9" scale="7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view="pageBreakPreview" topLeftCell="B1" zoomScaleNormal="100" zoomScaleSheetLayoutView="100" workbookViewId="0">
      <selection activeCell="J39" sqref="J39"/>
    </sheetView>
  </sheetViews>
  <sheetFormatPr defaultRowHeight="12"/>
  <cols>
    <col min="1" max="17" width="10.85546875" style="55" customWidth="1"/>
    <col min="18" max="18" width="8.140625" style="55" customWidth="1"/>
    <col min="19" max="256" width="9.140625" style="55"/>
    <col min="257" max="257" width="11" style="55" customWidth="1"/>
    <col min="258" max="258" width="10.7109375" style="55" customWidth="1"/>
    <col min="259" max="259" width="9.7109375" style="55" customWidth="1"/>
    <col min="260" max="260" width="9.28515625" style="55" customWidth="1"/>
    <col min="261" max="261" width="9.42578125" style="55" customWidth="1"/>
    <col min="262" max="262" width="9" style="55" customWidth="1"/>
    <col min="263" max="263" width="9.85546875" style="55" customWidth="1"/>
    <col min="264" max="264" width="9.7109375" style="55" customWidth="1"/>
    <col min="265" max="265" width="9.85546875" style="55" customWidth="1"/>
    <col min="266" max="266" width="9.28515625" style="55" customWidth="1"/>
    <col min="267" max="267" width="10.85546875" style="55" customWidth="1"/>
    <col min="268" max="268" width="9.28515625" style="55" bestFit="1" customWidth="1"/>
    <col min="269" max="270" width="10.28515625" style="55" customWidth="1"/>
    <col min="271" max="271" width="11.7109375" style="55" customWidth="1"/>
    <col min="272" max="273" width="10" style="55" customWidth="1"/>
    <col min="274" max="274" width="8.7109375" style="55" customWidth="1"/>
    <col min="275" max="512" width="9.140625" style="55"/>
    <col min="513" max="513" width="11" style="55" customWidth="1"/>
    <col min="514" max="514" width="10.7109375" style="55" customWidth="1"/>
    <col min="515" max="515" width="9.7109375" style="55" customWidth="1"/>
    <col min="516" max="516" width="9.28515625" style="55" customWidth="1"/>
    <col min="517" max="517" width="9.42578125" style="55" customWidth="1"/>
    <col min="518" max="518" width="9" style="55" customWidth="1"/>
    <col min="519" max="519" width="9.85546875" style="55" customWidth="1"/>
    <col min="520" max="520" width="9.7109375" style="55" customWidth="1"/>
    <col min="521" max="521" width="9.85546875" style="55" customWidth="1"/>
    <col min="522" max="522" width="9.28515625" style="55" customWidth="1"/>
    <col min="523" max="523" width="10.85546875" style="55" customWidth="1"/>
    <col min="524" max="524" width="9.28515625" style="55" bestFit="1" customWidth="1"/>
    <col min="525" max="526" width="10.28515625" style="55" customWidth="1"/>
    <col min="527" max="527" width="11.7109375" style="55" customWidth="1"/>
    <col min="528" max="529" width="10" style="55" customWidth="1"/>
    <col min="530" max="530" width="8.7109375" style="55" customWidth="1"/>
    <col min="531" max="768" width="9.140625" style="55"/>
    <col min="769" max="769" width="11" style="55" customWidth="1"/>
    <col min="770" max="770" width="10.7109375" style="55" customWidth="1"/>
    <col min="771" max="771" width="9.7109375" style="55" customWidth="1"/>
    <col min="772" max="772" width="9.28515625" style="55" customWidth="1"/>
    <col min="773" max="773" width="9.42578125" style="55" customWidth="1"/>
    <col min="774" max="774" width="9" style="55" customWidth="1"/>
    <col min="775" max="775" width="9.85546875" style="55" customWidth="1"/>
    <col min="776" max="776" width="9.7109375" style="55" customWidth="1"/>
    <col min="777" max="777" width="9.85546875" style="55" customWidth="1"/>
    <col min="778" max="778" width="9.28515625" style="55" customWidth="1"/>
    <col min="779" max="779" width="10.85546875" style="55" customWidth="1"/>
    <col min="780" max="780" width="9.28515625" style="55" bestFit="1" customWidth="1"/>
    <col min="781" max="782" width="10.28515625" style="55" customWidth="1"/>
    <col min="783" max="783" width="11.7109375" style="55" customWidth="1"/>
    <col min="784" max="785" width="10" style="55" customWidth="1"/>
    <col min="786" max="786" width="8.7109375" style="55" customWidth="1"/>
    <col min="787" max="1024" width="9.140625" style="55"/>
    <col min="1025" max="1025" width="11" style="55" customWidth="1"/>
    <col min="1026" max="1026" width="10.7109375" style="55" customWidth="1"/>
    <col min="1027" max="1027" width="9.7109375" style="55" customWidth="1"/>
    <col min="1028" max="1028" width="9.28515625" style="55" customWidth="1"/>
    <col min="1029" max="1029" width="9.42578125" style="55" customWidth="1"/>
    <col min="1030" max="1030" width="9" style="55" customWidth="1"/>
    <col min="1031" max="1031" width="9.85546875" style="55" customWidth="1"/>
    <col min="1032" max="1032" width="9.7109375" style="55" customWidth="1"/>
    <col min="1033" max="1033" width="9.85546875" style="55" customWidth="1"/>
    <col min="1034" max="1034" width="9.28515625" style="55" customWidth="1"/>
    <col min="1035" max="1035" width="10.85546875" style="55" customWidth="1"/>
    <col min="1036" max="1036" width="9.28515625" style="55" bestFit="1" customWidth="1"/>
    <col min="1037" max="1038" width="10.28515625" style="55" customWidth="1"/>
    <col min="1039" max="1039" width="11.7109375" style="55" customWidth="1"/>
    <col min="1040" max="1041" width="10" style="55" customWidth="1"/>
    <col min="1042" max="1042" width="8.7109375" style="55" customWidth="1"/>
    <col min="1043" max="1280" width="9.140625" style="55"/>
    <col min="1281" max="1281" width="11" style="55" customWidth="1"/>
    <col min="1282" max="1282" width="10.7109375" style="55" customWidth="1"/>
    <col min="1283" max="1283" width="9.7109375" style="55" customWidth="1"/>
    <col min="1284" max="1284" width="9.28515625" style="55" customWidth="1"/>
    <col min="1285" max="1285" width="9.42578125" style="55" customWidth="1"/>
    <col min="1286" max="1286" width="9" style="55" customWidth="1"/>
    <col min="1287" max="1287" width="9.85546875" style="55" customWidth="1"/>
    <col min="1288" max="1288" width="9.7109375" style="55" customWidth="1"/>
    <col min="1289" max="1289" width="9.85546875" style="55" customWidth="1"/>
    <col min="1290" max="1290" width="9.28515625" style="55" customWidth="1"/>
    <col min="1291" max="1291" width="10.85546875" style="55" customWidth="1"/>
    <col min="1292" max="1292" width="9.28515625" style="55" bestFit="1" customWidth="1"/>
    <col min="1293" max="1294" width="10.28515625" style="55" customWidth="1"/>
    <col min="1295" max="1295" width="11.7109375" style="55" customWidth="1"/>
    <col min="1296" max="1297" width="10" style="55" customWidth="1"/>
    <col min="1298" max="1298" width="8.7109375" style="55" customWidth="1"/>
    <col min="1299" max="1536" width="9.140625" style="55"/>
    <col min="1537" max="1537" width="11" style="55" customWidth="1"/>
    <col min="1538" max="1538" width="10.7109375" style="55" customWidth="1"/>
    <col min="1539" max="1539" width="9.7109375" style="55" customWidth="1"/>
    <col min="1540" max="1540" width="9.28515625" style="55" customWidth="1"/>
    <col min="1541" max="1541" width="9.42578125" style="55" customWidth="1"/>
    <col min="1542" max="1542" width="9" style="55" customWidth="1"/>
    <col min="1543" max="1543" width="9.85546875" style="55" customWidth="1"/>
    <col min="1544" max="1544" width="9.7109375" style="55" customWidth="1"/>
    <col min="1545" max="1545" width="9.85546875" style="55" customWidth="1"/>
    <col min="1546" max="1546" width="9.28515625" style="55" customWidth="1"/>
    <col min="1547" max="1547" width="10.85546875" style="55" customWidth="1"/>
    <col min="1548" max="1548" width="9.28515625" style="55" bestFit="1" customWidth="1"/>
    <col min="1549" max="1550" width="10.28515625" style="55" customWidth="1"/>
    <col min="1551" max="1551" width="11.7109375" style="55" customWidth="1"/>
    <col min="1552" max="1553" width="10" style="55" customWidth="1"/>
    <col min="1554" max="1554" width="8.7109375" style="55" customWidth="1"/>
    <col min="1555" max="1792" width="9.140625" style="55"/>
    <col min="1793" max="1793" width="11" style="55" customWidth="1"/>
    <col min="1794" max="1794" width="10.7109375" style="55" customWidth="1"/>
    <col min="1795" max="1795" width="9.7109375" style="55" customWidth="1"/>
    <col min="1796" max="1796" width="9.28515625" style="55" customWidth="1"/>
    <col min="1797" max="1797" width="9.42578125" style="55" customWidth="1"/>
    <col min="1798" max="1798" width="9" style="55" customWidth="1"/>
    <col min="1799" max="1799" width="9.85546875" style="55" customWidth="1"/>
    <col min="1800" max="1800" width="9.7109375" style="55" customWidth="1"/>
    <col min="1801" max="1801" width="9.85546875" style="55" customWidth="1"/>
    <col min="1802" max="1802" width="9.28515625" style="55" customWidth="1"/>
    <col min="1803" max="1803" width="10.85546875" style="55" customWidth="1"/>
    <col min="1804" max="1804" width="9.28515625" style="55" bestFit="1" customWidth="1"/>
    <col min="1805" max="1806" width="10.28515625" style="55" customWidth="1"/>
    <col min="1807" max="1807" width="11.7109375" style="55" customWidth="1"/>
    <col min="1808" max="1809" width="10" style="55" customWidth="1"/>
    <col min="1810" max="1810" width="8.7109375" style="55" customWidth="1"/>
    <col min="1811" max="2048" width="9.140625" style="55"/>
    <col min="2049" max="2049" width="11" style="55" customWidth="1"/>
    <col min="2050" max="2050" width="10.7109375" style="55" customWidth="1"/>
    <col min="2051" max="2051" width="9.7109375" style="55" customWidth="1"/>
    <col min="2052" max="2052" width="9.28515625" style="55" customWidth="1"/>
    <col min="2053" max="2053" width="9.42578125" style="55" customWidth="1"/>
    <col min="2054" max="2054" width="9" style="55" customWidth="1"/>
    <col min="2055" max="2055" width="9.85546875" style="55" customWidth="1"/>
    <col min="2056" max="2056" width="9.7109375" style="55" customWidth="1"/>
    <col min="2057" max="2057" width="9.85546875" style="55" customWidth="1"/>
    <col min="2058" max="2058" width="9.28515625" style="55" customWidth="1"/>
    <col min="2059" max="2059" width="10.85546875" style="55" customWidth="1"/>
    <col min="2060" max="2060" width="9.28515625" style="55" bestFit="1" customWidth="1"/>
    <col min="2061" max="2062" width="10.28515625" style="55" customWidth="1"/>
    <col min="2063" max="2063" width="11.7109375" style="55" customWidth="1"/>
    <col min="2064" max="2065" width="10" style="55" customWidth="1"/>
    <col min="2066" max="2066" width="8.7109375" style="55" customWidth="1"/>
    <col min="2067" max="2304" width="9.140625" style="55"/>
    <col min="2305" max="2305" width="11" style="55" customWidth="1"/>
    <col min="2306" max="2306" width="10.7109375" style="55" customWidth="1"/>
    <col min="2307" max="2307" width="9.7109375" style="55" customWidth="1"/>
    <col min="2308" max="2308" width="9.28515625" style="55" customWidth="1"/>
    <col min="2309" max="2309" width="9.42578125" style="55" customWidth="1"/>
    <col min="2310" max="2310" width="9" style="55" customWidth="1"/>
    <col min="2311" max="2311" width="9.85546875" style="55" customWidth="1"/>
    <col min="2312" max="2312" width="9.7109375" style="55" customWidth="1"/>
    <col min="2313" max="2313" width="9.85546875" style="55" customWidth="1"/>
    <col min="2314" max="2314" width="9.28515625" style="55" customWidth="1"/>
    <col min="2315" max="2315" width="10.85546875" style="55" customWidth="1"/>
    <col min="2316" max="2316" width="9.28515625" style="55" bestFit="1" customWidth="1"/>
    <col min="2317" max="2318" width="10.28515625" style="55" customWidth="1"/>
    <col min="2319" max="2319" width="11.7109375" style="55" customWidth="1"/>
    <col min="2320" max="2321" width="10" style="55" customWidth="1"/>
    <col min="2322" max="2322" width="8.7109375" style="55" customWidth="1"/>
    <col min="2323" max="2560" width="9.140625" style="55"/>
    <col min="2561" max="2561" width="11" style="55" customWidth="1"/>
    <col min="2562" max="2562" width="10.7109375" style="55" customWidth="1"/>
    <col min="2563" max="2563" width="9.7109375" style="55" customWidth="1"/>
    <col min="2564" max="2564" width="9.28515625" style="55" customWidth="1"/>
    <col min="2565" max="2565" width="9.42578125" style="55" customWidth="1"/>
    <col min="2566" max="2566" width="9" style="55" customWidth="1"/>
    <col min="2567" max="2567" width="9.85546875" style="55" customWidth="1"/>
    <col min="2568" max="2568" width="9.7109375" style="55" customWidth="1"/>
    <col min="2569" max="2569" width="9.85546875" style="55" customWidth="1"/>
    <col min="2570" max="2570" width="9.28515625" style="55" customWidth="1"/>
    <col min="2571" max="2571" width="10.85546875" style="55" customWidth="1"/>
    <col min="2572" max="2572" width="9.28515625" style="55" bestFit="1" customWidth="1"/>
    <col min="2573" max="2574" width="10.28515625" style="55" customWidth="1"/>
    <col min="2575" max="2575" width="11.7109375" style="55" customWidth="1"/>
    <col min="2576" max="2577" width="10" style="55" customWidth="1"/>
    <col min="2578" max="2578" width="8.7109375" style="55" customWidth="1"/>
    <col min="2579" max="2816" width="9.140625" style="55"/>
    <col min="2817" max="2817" width="11" style="55" customWidth="1"/>
    <col min="2818" max="2818" width="10.7109375" style="55" customWidth="1"/>
    <col min="2819" max="2819" width="9.7109375" style="55" customWidth="1"/>
    <col min="2820" max="2820" width="9.28515625" style="55" customWidth="1"/>
    <col min="2821" max="2821" width="9.42578125" style="55" customWidth="1"/>
    <col min="2822" max="2822" width="9" style="55" customWidth="1"/>
    <col min="2823" max="2823" width="9.85546875" style="55" customWidth="1"/>
    <col min="2824" max="2824" width="9.7109375" style="55" customWidth="1"/>
    <col min="2825" max="2825" width="9.85546875" style="55" customWidth="1"/>
    <col min="2826" max="2826" width="9.28515625" style="55" customWidth="1"/>
    <col min="2827" max="2827" width="10.85546875" style="55" customWidth="1"/>
    <col min="2828" max="2828" width="9.28515625" style="55" bestFit="1" customWidth="1"/>
    <col min="2829" max="2830" width="10.28515625" style="55" customWidth="1"/>
    <col min="2831" max="2831" width="11.7109375" style="55" customWidth="1"/>
    <col min="2832" max="2833" width="10" style="55" customWidth="1"/>
    <col min="2834" max="2834" width="8.7109375" style="55" customWidth="1"/>
    <col min="2835" max="3072" width="9.140625" style="55"/>
    <col min="3073" max="3073" width="11" style="55" customWidth="1"/>
    <col min="3074" max="3074" width="10.7109375" style="55" customWidth="1"/>
    <col min="3075" max="3075" width="9.7109375" style="55" customWidth="1"/>
    <col min="3076" max="3076" width="9.28515625" style="55" customWidth="1"/>
    <col min="3077" max="3077" width="9.42578125" style="55" customWidth="1"/>
    <col min="3078" max="3078" width="9" style="55" customWidth="1"/>
    <col min="3079" max="3079" width="9.85546875" style="55" customWidth="1"/>
    <col min="3080" max="3080" width="9.7109375" style="55" customWidth="1"/>
    <col min="3081" max="3081" width="9.85546875" style="55" customWidth="1"/>
    <col min="3082" max="3082" width="9.28515625" style="55" customWidth="1"/>
    <col min="3083" max="3083" width="10.85546875" style="55" customWidth="1"/>
    <col min="3084" max="3084" width="9.28515625" style="55" bestFit="1" customWidth="1"/>
    <col min="3085" max="3086" width="10.28515625" style="55" customWidth="1"/>
    <col min="3087" max="3087" width="11.7109375" style="55" customWidth="1"/>
    <col min="3088" max="3089" width="10" style="55" customWidth="1"/>
    <col min="3090" max="3090" width="8.7109375" style="55" customWidth="1"/>
    <col min="3091" max="3328" width="9.140625" style="55"/>
    <col min="3329" max="3329" width="11" style="55" customWidth="1"/>
    <col min="3330" max="3330" width="10.7109375" style="55" customWidth="1"/>
    <col min="3331" max="3331" width="9.7109375" style="55" customWidth="1"/>
    <col min="3332" max="3332" width="9.28515625" style="55" customWidth="1"/>
    <col min="3333" max="3333" width="9.42578125" style="55" customWidth="1"/>
    <col min="3334" max="3334" width="9" style="55" customWidth="1"/>
    <col min="3335" max="3335" width="9.85546875" style="55" customWidth="1"/>
    <col min="3336" max="3336" width="9.7109375" style="55" customWidth="1"/>
    <col min="3337" max="3337" width="9.85546875" style="55" customWidth="1"/>
    <col min="3338" max="3338" width="9.28515625" style="55" customWidth="1"/>
    <col min="3339" max="3339" width="10.85546875" style="55" customWidth="1"/>
    <col min="3340" max="3340" width="9.28515625" style="55" bestFit="1" customWidth="1"/>
    <col min="3341" max="3342" width="10.28515625" style="55" customWidth="1"/>
    <col min="3343" max="3343" width="11.7109375" style="55" customWidth="1"/>
    <col min="3344" max="3345" width="10" style="55" customWidth="1"/>
    <col min="3346" max="3346" width="8.7109375" style="55" customWidth="1"/>
    <col min="3347" max="3584" width="9.140625" style="55"/>
    <col min="3585" max="3585" width="11" style="55" customWidth="1"/>
    <col min="3586" max="3586" width="10.7109375" style="55" customWidth="1"/>
    <col min="3587" max="3587" width="9.7109375" style="55" customWidth="1"/>
    <col min="3588" max="3588" width="9.28515625" style="55" customWidth="1"/>
    <col min="3589" max="3589" width="9.42578125" style="55" customWidth="1"/>
    <col min="3590" max="3590" width="9" style="55" customWidth="1"/>
    <col min="3591" max="3591" width="9.85546875" style="55" customWidth="1"/>
    <col min="3592" max="3592" width="9.7109375" style="55" customWidth="1"/>
    <col min="3593" max="3593" width="9.85546875" style="55" customWidth="1"/>
    <col min="3594" max="3594" width="9.28515625" style="55" customWidth="1"/>
    <col min="3595" max="3595" width="10.85546875" style="55" customWidth="1"/>
    <col min="3596" max="3596" width="9.28515625" style="55" bestFit="1" customWidth="1"/>
    <col min="3597" max="3598" width="10.28515625" style="55" customWidth="1"/>
    <col min="3599" max="3599" width="11.7109375" style="55" customWidth="1"/>
    <col min="3600" max="3601" width="10" style="55" customWidth="1"/>
    <col min="3602" max="3602" width="8.7109375" style="55" customWidth="1"/>
    <col min="3603" max="3840" width="9.140625" style="55"/>
    <col min="3841" max="3841" width="11" style="55" customWidth="1"/>
    <col min="3842" max="3842" width="10.7109375" style="55" customWidth="1"/>
    <col min="3843" max="3843" width="9.7109375" style="55" customWidth="1"/>
    <col min="3844" max="3844" width="9.28515625" style="55" customWidth="1"/>
    <col min="3845" max="3845" width="9.42578125" style="55" customWidth="1"/>
    <col min="3846" max="3846" width="9" style="55" customWidth="1"/>
    <col min="3847" max="3847" width="9.85546875" style="55" customWidth="1"/>
    <col min="3848" max="3848" width="9.7109375" style="55" customWidth="1"/>
    <col min="3849" max="3849" width="9.85546875" style="55" customWidth="1"/>
    <col min="3850" max="3850" width="9.28515625" style="55" customWidth="1"/>
    <col min="3851" max="3851" width="10.85546875" style="55" customWidth="1"/>
    <col min="3852" max="3852" width="9.28515625" style="55" bestFit="1" customWidth="1"/>
    <col min="3853" max="3854" width="10.28515625" style="55" customWidth="1"/>
    <col min="3855" max="3855" width="11.7109375" style="55" customWidth="1"/>
    <col min="3856" max="3857" width="10" style="55" customWidth="1"/>
    <col min="3858" max="3858" width="8.7109375" style="55" customWidth="1"/>
    <col min="3859" max="4096" width="9.140625" style="55"/>
    <col min="4097" max="4097" width="11" style="55" customWidth="1"/>
    <col min="4098" max="4098" width="10.7109375" style="55" customWidth="1"/>
    <col min="4099" max="4099" width="9.7109375" style="55" customWidth="1"/>
    <col min="4100" max="4100" width="9.28515625" style="55" customWidth="1"/>
    <col min="4101" max="4101" width="9.42578125" style="55" customWidth="1"/>
    <col min="4102" max="4102" width="9" style="55" customWidth="1"/>
    <col min="4103" max="4103" width="9.85546875" style="55" customWidth="1"/>
    <col min="4104" max="4104" width="9.7109375" style="55" customWidth="1"/>
    <col min="4105" max="4105" width="9.85546875" style="55" customWidth="1"/>
    <col min="4106" max="4106" width="9.28515625" style="55" customWidth="1"/>
    <col min="4107" max="4107" width="10.85546875" style="55" customWidth="1"/>
    <col min="4108" max="4108" width="9.28515625" style="55" bestFit="1" customWidth="1"/>
    <col min="4109" max="4110" width="10.28515625" style="55" customWidth="1"/>
    <col min="4111" max="4111" width="11.7109375" style="55" customWidth="1"/>
    <col min="4112" max="4113" width="10" style="55" customWidth="1"/>
    <col min="4114" max="4114" width="8.7109375" style="55" customWidth="1"/>
    <col min="4115" max="4352" width="9.140625" style="55"/>
    <col min="4353" max="4353" width="11" style="55" customWidth="1"/>
    <col min="4354" max="4354" width="10.7109375" style="55" customWidth="1"/>
    <col min="4355" max="4355" width="9.7109375" style="55" customWidth="1"/>
    <col min="4356" max="4356" width="9.28515625" style="55" customWidth="1"/>
    <col min="4357" max="4357" width="9.42578125" style="55" customWidth="1"/>
    <col min="4358" max="4358" width="9" style="55" customWidth="1"/>
    <col min="4359" max="4359" width="9.85546875" style="55" customWidth="1"/>
    <col min="4360" max="4360" width="9.7109375" style="55" customWidth="1"/>
    <col min="4361" max="4361" width="9.85546875" style="55" customWidth="1"/>
    <col min="4362" max="4362" width="9.28515625" style="55" customWidth="1"/>
    <col min="4363" max="4363" width="10.85546875" style="55" customWidth="1"/>
    <col min="4364" max="4364" width="9.28515625" style="55" bestFit="1" customWidth="1"/>
    <col min="4365" max="4366" width="10.28515625" style="55" customWidth="1"/>
    <col min="4367" max="4367" width="11.7109375" style="55" customWidth="1"/>
    <col min="4368" max="4369" width="10" style="55" customWidth="1"/>
    <col min="4370" max="4370" width="8.7109375" style="55" customWidth="1"/>
    <col min="4371" max="4608" width="9.140625" style="55"/>
    <col min="4609" max="4609" width="11" style="55" customWidth="1"/>
    <col min="4610" max="4610" width="10.7109375" style="55" customWidth="1"/>
    <col min="4611" max="4611" width="9.7109375" style="55" customWidth="1"/>
    <col min="4612" max="4612" width="9.28515625" style="55" customWidth="1"/>
    <col min="4613" max="4613" width="9.42578125" style="55" customWidth="1"/>
    <col min="4614" max="4614" width="9" style="55" customWidth="1"/>
    <col min="4615" max="4615" width="9.85546875" style="55" customWidth="1"/>
    <col min="4616" max="4616" width="9.7109375" style="55" customWidth="1"/>
    <col min="4617" max="4617" width="9.85546875" style="55" customWidth="1"/>
    <col min="4618" max="4618" width="9.28515625" style="55" customWidth="1"/>
    <col min="4619" max="4619" width="10.85546875" style="55" customWidth="1"/>
    <col min="4620" max="4620" width="9.28515625" style="55" bestFit="1" customWidth="1"/>
    <col min="4621" max="4622" width="10.28515625" style="55" customWidth="1"/>
    <col min="4623" max="4623" width="11.7109375" style="55" customWidth="1"/>
    <col min="4624" max="4625" width="10" style="55" customWidth="1"/>
    <col min="4626" max="4626" width="8.7109375" style="55" customWidth="1"/>
    <col min="4627" max="4864" width="9.140625" style="55"/>
    <col min="4865" max="4865" width="11" style="55" customWidth="1"/>
    <col min="4866" max="4866" width="10.7109375" style="55" customWidth="1"/>
    <col min="4867" max="4867" width="9.7109375" style="55" customWidth="1"/>
    <col min="4868" max="4868" width="9.28515625" style="55" customWidth="1"/>
    <col min="4869" max="4869" width="9.42578125" style="55" customWidth="1"/>
    <col min="4870" max="4870" width="9" style="55" customWidth="1"/>
    <col min="4871" max="4871" width="9.85546875" style="55" customWidth="1"/>
    <col min="4872" max="4872" width="9.7109375" style="55" customWidth="1"/>
    <col min="4873" max="4873" width="9.85546875" style="55" customWidth="1"/>
    <col min="4874" max="4874" width="9.28515625" style="55" customWidth="1"/>
    <col min="4875" max="4875" width="10.85546875" style="55" customWidth="1"/>
    <col min="4876" max="4876" width="9.28515625" style="55" bestFit="1" customWidth="1"/>
    <col min="4877" max="4878" width="10.28515625" style="55" customWidth="1"/>
    <col min="4879" max="4879" width="11.7109375" style="55" customWidth="1"/>
    <col min="4880" max="4881" width="10" style="55" customWidth="1"/>
    <col min="4882" max="4882" width="8.7109375" style="55" customWidth="1"/>
    <col min="4883" max="5120" width="9.140625" style="55"/>
    <col min="5121" max="5121" width="11" style="55" customWidth="1"/>
    <col min="5122" max="5122" width="10.7109375" style="55" customWidth="1"/>
    <col min="5123" max="5123" width="9.7109375" style="55" customWidth="1"/>
    <col min="5124" max="5124" width="9.28515625" style="55" customWidth="1"/>
    <col min="5125" max="5125" width="9.42578125" style="55" customWidth="1"/>
    <col min="5126" max="5126" width="9" style="55" customWidth="1"/>
    <col min="5127" max="5127" width="9.85546875" style="55" customWidth="1"/>
    <col min="5128" max="5128" width="9.7109375" style="55" customWidth="1"/>
    <col min="5129" max="5129" width="9.85546875" style="55" customWidth="1"/>
    <col min="5130" max="5130" width="9.28515625" style="55" customWidth="1"/>
    <col min="5131" max="5131" width="10.85546875" style="55" customWidth="1"/>
    <col min="5132" max="5132" width="9.28515625" style="55" bestFit="1" customWidth="1"/>
    <col min="5133" max="5134" width="10.28515625" style="55" customWidth="1"/>
    <col min="5135" max="5135" width="11.7109375" style="55" customWidth="1"/>
    <col min="5136" max="5137" width="10" style="55" customWidth="1"/>
    <col min="5138" max="5138" width="8.7109375" style="55" customWidth="1"/>
    <col min="5139" max="5376" width="9.140625" style="55"/>
    <col min="5377" max="5377" width="11" style="55" customWidth="1"/>
    <col min="5378" max="5378" width="10.7109375" style="55" customWidth="1"/>
    <col min="5379" max="5379" width="9.7109375" style="55" customWidth="1"/>
    <col min="5380" max="5380" width="9.28515625" style="55" customWidth="1"/>
    <col min="5381" max="5381" width="9.42578125" style="55" customWidth="1"/>
    <col min="5382" max="5382" width="9" style="55" customWidth="1"/>
    <col min="5383" max="5383" width="9.85546875" style="55" customWidth="1"/>
    <col min="5384" max="5384" width="9.7109375" style="55" customWidth="1"/>
    <col min="5385" max="5385" width="9.85546875" style="55" customWidth="1"/>
    <col min="5386" max="5386" width="9.28515625" style="55" customWidth="1"/>
    <col min="5387" max="5387" width="10.85546875" style="55" customWidth="1"/>
    <col min="5388" max="5388" width="9.28515625" style="55" bestFit="1" customWidth="1"/>
    <col min="5389" max="5390" width="10.28515625" style="55" customWidth="1"/>
    <col min="5391" max="5391" width="11.7109375" style="55" customWidth="1"/>
    <col min="5392" max="5393" width="10" style="55" customWidth="1"/>
    <col min="5394" max="5394" width="8.7109375" style="55" customWidth="1"/>
    <col min="5395" max="5632" width="9.140625" style="55"/>
    <col min="5633" max="5633" width="11" style="55" customWidth="1"/>
    <col min="5634" max="5634" width="10.7109375" style="55" customWidth="1"/>
    <col min="5635" max="5635" width="9.7109375" style="55" customWidth="1"/>
    <col min="5636" max="5636" width="9.28515625" style="55" customWidth="1"/>
    <col min="5637" max="5637" width="9.42578125" style="55" customWidth="1"/>
    <col min="5638" max="5638" width="9" style="55" customWidth="1"/>
    <col min="5639" max="5639" width="9.85546875" style="55" customWidth="1"/>
    <col min="5640" max="5640" width="9.7109375" style="55" customWidth="1"/>
    <col min="5641" max="5641" width="9.85546875" style="55" customWidth="1"/>
    <col min="5642" max="5642" width="9.28515625" style="55" customWidth="1"/>
    <col min="5643" max="5643" width="10.85546875" style="55" customWidth="1"/>
    <col min="5644" max="5644" width="9.28515625" style="55" bestFit="1" customWidth="1"/>
    <col min="5645" max="5646" width="10.28515625" style="55" customWidth="1"/>
    <col min="5647" max="5647" width="11.7109375" style="55" customWidth="1"/>
    <col min="5648" max="5649" width="10" style="55" customWidth="1"/>
    <col min="5650" max="5650" width="8.7109375" style="55" customWidth="1"/>
    <col min="5651" max="5888" width="9.140625" style="55"/>
    <col min="5889" max="5889" width="11" style="55" customWidth="1"/>
    <col min="5890" max="5890" width="10.7109375" style="55" customWidth="1"/>
    <col min="5891" max="5891" width="9.7109375" style="55" customWidth="1"/>
    <col min="5892" max="5892" width="9.28515625" style="55" customWidth="1"/>
    <col min="5893" max="5893" width="9.42578125" style="55" customWidth="1"/>
    <col min="5894" max="5894" width="9" style="55" customWidth="1"/>
    <col min="5895" max="5895" width="9.85546875" style="55" customWidth="1"/>
    <col min="5896" max="5896" width="9.7109375" style="55" customWidth="1"/>
    <col min="5897" max="5897" width="9.85546875" style="55" customWidth="1"/>
    <col min="5898" max="5898" width="9.28515625" style="55" customWidth="1"/>
    <col min="5899" max="5899" width="10.85546875" style="55" customWidth="1"/>
    <col min="5900" max="5900" width="9.28515625" style="55" bestFit="1" customWidth="1"/>
    <col min="5901" max="5902" width="10.28515625" style="55" customWidth="1"/>
    <col min="5903" max="5903" width="11.7109375" style="55" customWidth="1"/>
    <col min="5904" max="5905" width="10" style="55" customWidth="1"/>
    <col min="5906" max="5906" width="8.7109375" style="55" customWidth="1"/>
    <col min="5907" max="6144" width="9.140625" style="55"/>
    <col min="6145" max="6145" width="11" style="55" customWidth="1"/>
    <col min="6146" max="6146" width="10.7109375" style="55" customWidth="1"/>
    <col min="6147" max="6147" width="9.7109375" style="55" customWidth="1"/>
    <col min="6148" max="6148" width="9.28515625" style="55" customWidth="1"/>
    <col min="6149" max="6149" width="9.42578125" style="55" customWidth="1"/>
    <col min="6150" max="6150" width="9" style="55" customWidth="1"/>
    <col min="6151" max="6151" width="9.85546875" style="55" customWidth="1"/>
    <col min="6152" max="6152" width="9.7109375" style="55" customWidth="1"/>
    <col min="6153" max="6153" width="9.85546875" style="55" customWidth="1"/>
    <col min="6154" max="6154" width="9.28515625" style="55" customWidth="1"/>
    <col min="6155" max="6155" width="10.85546875" style="55" customWidth="1"/>
    <col min="6156" max="6156" width="9.28515625" style="55" bestFit="1" customWidth="1"/>
    <col min="6157" max="6158" width="10.28515625" style="55" customWidth="1"/>
    <col min="6159" max="6159" width="11.7109375" style="55" customWidth="1"/>
    <col min="6160" max="6161" width="10" style="55" customWidth="1"/>
    <col min="6162" max="6162" width="8.7109375" style="55" customWidth="1"/>
    <col min="6163" max="6400" width="9.140625" style="55"/>
    <col min="6401" max="6401" width="11" style="55" customWidth="1"/>
    <col min="6402" max="6402" width="10.7109375" style="55" customWidth="1"/>
    <col min="6403" max="6403" width="9.7109375" style="55" customWidth="1"/>
    <col min="6404" max="6404" width="9.28515625" style="55" customWidth="1"/>
    <col min="6405" max="6405" width="9.42578125" style="55" customWidth="1"/>
    <col min="6406" max="6406" width="9" style="55" customWidth="1"/>
    <col min="6407" max="6407" width="9.85546875" style="55" customWidth="1"/>
    <col min="6408" max="6408" width="9.7109375" style="55" customWidth="1"/>
    <col min="6409" max="6409" width="9.85546875" style="55" customWidth="1"/>
    <col min="6410" max="6410" width="9.28515625" style="55" customWidth="1"/>
    <col min="6411" max="6411" width="10.85546875" style="55" customWidth="1"/>
    <col min="6412" max="6412" width="9.28515625" style="55" bestFit="1" customWidth="1"/>
    <col min="6413" max="6414" width="10.28515625" style="55" customWidth="1"/>
    <col min="6415" max="6415" width="11.7109375" style="55" customWidth="1"/>
    <col min="6416" max="6417" width="10" style="55" customWidth="1"/>
    <col min="6418" max="6418" width="8.7109375" style="55" customWidth="1"/>
    <col min="6419" max="6656" width="9.140625" style="55"/>
    <col min="6657" max="6657" width="11" style="55" customWidth="1"/>
    <col min="6658" max="6658" width="10.7109375" style="55" customWidth="1"/>
    <col min="6659" max="6659" width="9.7109375" style="55" customWidth="1"/>
    <col min="6660" max="6660" width="9.28515625" style="55" customWidth="1"/>
    <col min="6661" max="6661" width="9.42578125" style="55" customWidth="1"/>
    <col min="6662" max="6662" width="9" style="55" customWidth="1"/>
    <col min="6663" max="6663" width="9.85546875" style="55" customWidth="1"/>
    <col min="6664" max="6664" width="9.7109375" style="55" customWidth="1"/>
    <col min="6665" max="6665" width="9.85546875" style="55" customWidth="1"/>
    <col min="6666" max="6666" width="9.28515625" style="55" customWidth="1"/>
    <col min="6667" max="6667" width="10.85546875" style="55" customWidth="1"/>
    <col min="6668" max="6668" width="9.28515625" style="55" bestFit="1" customWidth="1"/>
    <col min="6669" max="6670" width="10.28515625" style="55" customWidth="1"/>
    <col min="6671" max="6671" width="11.7109375" style="55" customWidth="1"/>
    <col min="6672" max="6673" width="10" style="55" customWidth="1"/>
    <col min="6674" max="6674" width="8.7109375" style="55" customWidth="1"/>
    <col min="6675" max="6912" width="9.140625" style="55"/>
    <col min="6913" max="6913" width="11" style="55" customWidth="1"/>
    <col min="6914" max="6914" width="10.7109375" style="55" customWidth="1"/>
    <col min="6915" max="6915" width="9.7109375" style="55" customWidth="1"/>
    <col min="6916" max="6916" width="9.28515625" style="55" customWidth="1"/>
    <col min="6917" max="6917" width="9.42578125" style="55" customWidth="1"/>
    <col min="6918" max="6918" width="9" style="55" customWidth="1"/>
    <col min="6919" max="6919" width="9.85546875" style="55" customWidth="1"/>
    <col min="6920" max="6920" width="9.7109375" style="55" customWidth="1"/>
    <col min="6921" max="6921" width="9.85546875" style="55" customWidth="1"/>
    <col min="6922" max="6922" width="9.28515625" style="55" customWidth="1"/>
    <col min="6923" max="6923" width="10.85546875" style="55" customWidth="1"/>
    <col min="6924" max="6924" width="9.28515625" style="55" bestFit="1" customWidth="1"/>
    <col min="6925" max="6926" width="10.28515625" style="55" customWidth="1"/>
    <col min="6927" max="6927" width="11.7109375" style="55" customWidth="1"/>
    <col min="6928" max="6929" width="10" style="55" customWidth="1"/>
    <col min="6930" max="6930" width="8.7109375" style="55" customWidth="1"/>
    <col min="6931" max="7168" width="9.140625" style="55"/>
    <col min="7169" max="7169" width="11" style="55" customWidth="1"/>
    <col min="7170" max="7170" width="10.7109375" style="55" customWidth="1"/>
    <col min="7171" max="7171" width="9.7109375" style="55" customWidth="1"/>
    <col min="7172" max="7172" width="9.28515625" style="55" customWidth="1"/>
    <col min="7173" max="7173" width="9.42578125" style="55" customWidth="1"/>
    <col min="7174" max="7174" width="9" style="55" customWidth="1"/>
    <col min="7175" max="7175" width="9.85546875" style="55" customWidth="1"/>
    <col min="7176" max="7176" width="9.7109375" style="55" customWidth="1"/>
    <col min="7177" max="7177" width="9.85546875" style="55" customWidth="1"/>
    <col min="7178" max="7178" width="9.28515625" style="55" customWidth="1"/>
    <col min="7179" max="7179" width="10.85546875" style="55" customWidth="1"/>
    <col min="7180" max="7180" width="9.28515625" style="55" bestFit="1" customWidth="1"/>
    <col min="7181" max="7182" width="10.28515625" style="55" customWidth="1"/>
    <col min="7183" max="7183" width="11.7109375" style="55" customWidth="1"/>
    <col min="7184" max="7185" width="10" style="55" customWidth="1"/>
    <col min="7186" max="7186" width="8.7109375" style="55" customWidth="1"/>
    <col min="7187" max="7424" width="9.140625" style="55"/>
    <col min="7425" max="7425" width="11" style="55" customWidth="1"/>
    <col min="7426" max="7426" width="10.7109375" style="55" customWidth="1"/>
    <col min="7427" max="7427" width="9.7109375" style="55" customWidth="1"/>
    <col min="7428" max="7428" width="9.28515625" style="55" customWidth="1"/>
    <col min="7429" max="7429" width="9.42578125" style="55" customWidth="1"/>
    <col min="7430" max="7430" width="9" style="55" customWidth="1"/>
    <col min="7431" max="7431" width="9.85546875" style="55" customWidth="1"/>
    <col min="7432" max="7432" width="9.7109375" style="55" customWidth="1"/>
    <col min="7433" max="7433" width="9.85546875" style="55" customWidth="1"/>
    <col min="7434" max="7434" width="9.28515625" style="55" customWidth="1"/>
    <col min="7435" max="7435" width="10.85546875" style="55" customWidth="1"/>
    <col min="7436" max="7436" width="9.28515625" style="55" bestFit="1" customWidth="1"/>
    <col min="7437" max="7438" width="10.28515625" style="55" customWidth="1"/>
    <col min="7439" max="7439" width="11.7109375" style="55" customWidth="1"/>
    <col min="7440" max="7441" width="10" style="55" customWidth="1"/>
    <col min="7442" max="7442" width="8.7109375" style="55" customWidth="1"/>
    <col min="7443" max="7680" width="9.140625" style="55"/>
    <col min="7681" max="7681" width="11" style="55" customWidth="1"/>
    <col min="7682" max="7682" width="10.7109375" style="55" customWidth="1"/>
    <col min="7683" max="7683" width="9.7109375" style="55" customWidth="1"/>
    <col min="7684" max="7684" width="9.28515625" style="55" customWidth="1"/>
    <col min="7685" max="7685" width="9.42578125" style="55" customWidth="1"/>
    <col min="7686" max="7686" width="9" style="55" customWidth="1"/>
    <col min="7687" max="7687" width="9.85546875" style="55" customWidth="1"/>
    <col min="7688" max="7688" width="9.7109375" style="55" customWidth="1"/>
    <col min="7689" max="7689" width="9.85546875" style="55" customWidth="1"/>
    <col min="7690" max="7690" width="9.28515625" style="55" customWidth="1"/>
    <col min="7691" max="7691" width="10.85546875" style="55" customWidth="1"/>
    <col min="7692" max="7692" width="9.28515625" style="55" bestFit="1" customWidth="1"/>
    <col min="7693" max="7694" width="10.28515625" style="55" customWidth="1"/>
    <col min="7695" max="7695" width="11.7109375" style="55" customWidth="1"/>
    <col min="7696" max="7697" width="10" style="55" customWidth="1"/>
    <col min="7698" max="7698" width="8.7109375" style="55" customWidth="1"/>
    <col min="7699" max="7936" width="9.140625" style="55"/>
    <col min="7937" max="7937" width="11" style="55" customWidth="1"/>
    <col min="7938" max="7938" width="10.7109375" style="55" customWidth="1"/>
    <col min="7939" max="7939" width="9.7109375" style="55" customWidth="1"/>
    <col min="7940" max="7940" width="9.28515625" style="55" customWidth="1"/>
    <col min="7941" max="7941" width="9.42578125" style="55" customWidth="1"/>
    <col min="7942" max="7942" width="9" style="55" customWidth="1"/>
    <col min="7943" max="7943" width="9.85546875" style="55" customWidth="1"/>
    <col min="7944" max="7944" width="9.7109375" style="55" customWidth="1"/>
    <col min="7945" max="7945" width="9.85546875" style="55" customWidth="1"/>
    <col min="7946" max="7946" width="9.28515625" style="55" customWidth="1"/>
    <col min="7947" max="7947" width="10.85546875" style="55" customWidth="1"/>
    <col min="7948" max="7948" width="9.28515625" style="55" bestFit="1" customWidth="1"/>
    <col min="7949" max="7950" width="10.28515625" style="55" customWidth="1"/>
    <col min="7951" max="7951" width="11.7109375" style="55" customWidth="1"/>
    <col min="7952" max="7953" width="10" style="55" customWidth="1"/>
    <col min="7954" max="7954" width="8.7109375" style="55" customWidth="1"/>
    <col min="7955" max="8192" width="9.140625" style="55"/>
    <col min="8193" max="8193" width="11" style="55" customWidth="1"/>
    <col min="8194" max="8194" width="10.7109375" style="55" customWidth="1"/>
    <col min="8195" max="8195" width="9.7109375" style="55" customWidth="1"/>
    <col min="8196" max="8196" width="9.28515625" style="55" customWidth="1"/>
    <col min="8197" max="8197" width="9.42578125" style="55" customWidth="1"/>
    <col min="8198" max="8198" width="9" style="55" customWidth="1"/>
    <col min="8199" max="8199" width="9.85546875" style="55" customWidth="1"/>
    <col min="8200" max="8200" width="9.7109375" style="55" customWidth="1"/>
    <col min="8201" max="8201" width="9.85546875" style="55" customWidth="1"/>
    <col min="8202" max="8202" width="9.28515625" style="55" customWidth="1"/>
    <col min="8203" max="8203" width="10.85546875" style="55" customWidth="1"/>
    <col min="8204" max="8204" width="9.28515625" style="55" bestFit="1" customWidth="1"/>
    <col min="8205" max="8206" width="10.28515625" style="55" customWidth="1"/>
    <col min="8207" max="8207" width="11.7109375" style="55" customWidth="1"/>
    <col min="8208" max="8209" width="10" style="55" customWidth="1"/>
    <col min="8210" max="8210" width="8.7109375" style="55" customWidth="1"/>
    <col min="8211" max="8448" width="9.140625" style="55"/>
    <col min="8449" max="8449" width="11" style="55" customWidth="1"/>
    <col min="8450" max="8450" width="10.7109375" style="55" customWidth="1"/>
    <col min="8451" max="8451" width="9.7109375" style="55" customWidth="1"/>
    <col min="8452" max="8452" width="9.28515625" style="55" customWidth="1"/>
    <col min="8453" max="8453" width="9.42578125" style="55" customWidth="1"/>
    <col min="8454" max="8454" width="9" style="55" customWidth="1"/>
    <col min="8455" max="8455" width="9.85546875" style="55" customWidth="1"/>
    <col min="8456" max="8456" width="9.7109375" style="55" customWidth="1"/>
    <col min="8457" max="8457" width="9.85546875" style="55" customWidth="1"/>
    <col min="8458" max="8458" width="9.28515625" style="55" customWidth="1"/>
    <col min="8459" max="8459" width="10.85546875" style="55" customWidth="1"/>
    <col min="8460" max="8460" width="9.28515625" style="55" bestFit="1" customWidth="1"/>
    <col min="8461" max="8462" width="10.28515625" style="55" customWidth="1"/>
    <col min="8463" max="8463" width="11.7109375" style="55" customWidth="1"/>
    <col min="8464" max="8465" width="10" style="55" customWidth="1"/>
    <col min="8466" max="8466" width="8.7109375" style="55" customWidth="1"/>
    <col min="8467" max="8704" width="9.140625" style="55"/>
    <col min="8705" max="8705" width="11" style="55" customWidth="1"/>
    <col min="8706" max="8706" width="10.7109375" style="55" customWidth="1"/>
    <col min="8707" max="8707" width="9.7109375" style="55" customWidth="1"/>
    <col min="8708" max="8708" width="9.28515625" style="55" customWidth="1"/>
    <col min="8709" max="8709" width="9.42578125" style="55" customWidth="1"/>
    <col min="8710" max="8710" width="9" style="55" customWidth="1"/>
    <col min="8711" max="8711" width="9.85546875" style="55" customWidth="1"/>
    <col min="8712" max="8712" width="9.7109375" style="55" customWidth="1"/>
    <col min="8713" max="8713" width="9.85546875" style="55" customWidth="1"/>
    <col min="8714" max="8714" width="9.28515625" style="55" customWidth="1"/>
    <col min="8715" max="8715" width="10.85546875" style="55" customWidth="1"/>
    <col min="8716" max="8716" width="9.28515625" style="55" bestFit="1" customWidth="1"/>
    <col min="8717" max="8718" width="10.28515625" style="55" customWidth="1"/>
    <col min="8719" max="8719" width="11.7109375" style="55" customWidth="1"/>
    <col min="8720" max="8721" width="10" style="55" customWidth="1"/>
    <col min="8722" max="8722" width="8.7109375" style="55" customWidth="1"/>
    <col min="8723" max="8960" width="9.140625" style="55"/>
    <col min="8961" max="8961" width="11" style="55" customWidth="1"/>
    <col min="8962" max="8962" width="10.7109375" style="55" customWidth="1"/>
    <col min="8963" max="8963" width="9.7109375" style="55" customWidth="1"/>
    <col min="8964" max="8964" width="9.28515625" style="55" customWidth="1"/>
    <col min="8965" max="8965" width="9.42578125" style="55" customWidth="1"/>
    <col min="8966" max="8966" width="9" style="55" customWidth="1"/>
    <col min="8967" max="8967" width="9.85546875" style="55" customWidth="1"/>
    <col min="8968" max="8968" width="9.7109375" style="55" customWidth="1"/>
    <col min="8969" max="8969" width="9.85546875" style="55" customWidth="1"/>
    <col min="8970" max="8970" width="9.28515625" style="55" customWidth="1"/>
    <col min="8971" max="8971" width="10.85546875" style="55" customWidth="1"/>
    <col min="8972" max="8972" width="9.28515625" style="55" bestFit="1" customWidth="1"/>
    <col min="8973" max="8974" width="10.28515625" style="55" customWidth="1"/>
    <col min="8975" max="8975" width="11.7109375" style="55" customWidth="1"/>
    <col min="8976" max="8977" width="10" style="55" customWidth="1"/>
    <col min="8978" max="8978" width="8.7109375" style="55" customWidth="1"/>
    <col min="8979" max="9216" width="9.140625" style="55"/>
    <col min="9217" max="9217" width="11" style="55" customWidth="1"/>
    <col min="9218" max="9218" width="10.7109375" style="55" customWidth="1"/>
    <col min="9219" max="9219" width="9.7109375" style="55" customWidth="1"/>
    <col min="9220" max="9220" width="9.28515625" style="55" customWidth="1"/>
    <col min="9221" max="9221" width="9.42578125" style="55" customWidth="1"/>
    <col min="9222" max="9222" width="9" style="55" customWidth="1"/>
    <col min="9223" max="9223" width="9.85546875" style="55" customWidth="1"/>
    <col min="9224" max="9224" width="9.7109375" style="55" customWidth="1"/>
    <col min="9225" max="9225" width="9.85546875" style="55" customWidth="1"/>
    <col min="9226" max="9226" width="9.28515625" style="55" customWidth="1"/>
    <col min="9227" max="9227" width="10.85546875" style="55" customWidth="1"/>
    <col min="9228" max="9228" width="9.28515625" style="55" bestFit="1" customWidth="1"/>
    <col min="9229" max="9230" width="10.28515625" style="55" customWidth="1"/>
    <col min="9231" max="9231" width="11.7109375" style="55" customWidth="1"/>
    <col min="9232" max="9233" width="10" style="55" customWidth="1"/>
    <col min="9234" max="9234" width="8.7109375" style="55" customWidth="1"/>
    <col min="9235" max="9472" width="9.140625" style="55"/>
    <col min="9473" max="9473" width="11" style="55" customWidth="1"/>
    <col min="9474" max="9474" width="10.7109375" style="55" customWidth="1"/>
    <col min="9475" max="9475" width="9.7109375" style="55" customWidth="1"/>
    <col min="9476" max="9476" width="9.28515625" style="55" customWidth="1"/>
    <col min="9477" max="9477" width="9.42578125" style="55" customWidth="1"/>
    <col min="9478" max="9478" width="9" style="55" customWidth="1"/>
    <col min="9479" max="9479" width="9.85546875" style="55" customWidth="1"/>
    <col min="9480" max="9480" width="9.7109375" style="55" customWidth="1"/>
    <col min="9481" max="9481" width="9.85546875" style="55" customWidth="1"/>
    <col min="9482" max="9482" width="9.28515625" style="55" customWidth="1"/>
    <col min="9483" max="9483" width="10.85546875" style="55" customWidth="1"/>
    <col min="9484" max="9484" width="9.28515625" style="55" bestFit="1" customWidth="1"/>
    <col min="9485" max="9486" width="10.28515625" style="55" customWidth="1"/>
    <col min="9487" max="9487" width="11.7109375" style="55" customWidth="1"/>
    <col min="9488" max="9489" width="10" style="55" customWidth="1"/>
    <col min="9490" max="9490" width="8.7109375" style="55" customWidth="1"/>
    <col min="9491" max="9728" width="9.140625" style="55"/>
    <col min="9729" max="9729" width="11" style="55" customWidth="1"/>
    <col min="9730" max="9730" width="10.7109375" style="55" customWidth="1"/>
    <col min="9731" max="9731" width="9.7109375" style="55" customWidth="1"/>
    <col min="9732" max="9732" width="9.28515625" style="55" customWidth="1"/>
    <col min="9733" max="9733" width="9.42578125" style="55" customWidth="1"/>
    <col min="9734" max="9734" width="9" style="55" customWidth="1"/>
    <col min="9735" max="9735" width="9.85546875" style="55" customWidth="1"/>
    <col min="9736" max="9736" width="9.7109375" style="55" customWidth="1"/>
    <col min="9737" max="9737" width="9.85546875" style="55" customWidth="1"/>
    <col min="9738" max="9738" width="9.28515625" style="55" customWidth="1"/>
    <col min="9739" max="9739" width="10.85546875" style="55" customWidth="1"/>
    <col min="9740" max="9740" width="9.28515625" style="55" bestFit="1" customWidth="1"/>
    <col min="9741" max="9742" width="10.28515625" style="55" customWidth="1"/>
    <col min="9743" max="9743" width="11.7109375" style="55" customWidth="1"/>
    <col min="9744" max="9745" width="10" style="55" customWidth="1"/>
    <col min="9746" max="9746" width="8.7109375" style="55" customWidth="1"/>
    <col min="9747" max="9984" width="9.140625" style="55"/>
    <col min="9985" max="9985" width="11" style="55" customWidth="1"/>
    <col min="9986" max="9986" width="10.7109375" style="55" customWidth="1"/>
    <col min="9987" max="9987" width="9.7109375" style="55" customWidth="1"/>
    <col min="9988" max="9988" width="9.28515625" style="55" customWidth="1"/>
    <col min="9989" max="9989" width="9.42578125" style="55" customWidth="1"/>
    <col min="9990" max="9990" width="9" style="55" customWidth="1"/>
    <col min="9991" max="9991" width="9.85546875" style="55" customWidth="1"/>
    <col min="9992" max="9992" width="9.7109375" style="55" customWidth="1"/>
    <col min="9993" max="9993" width="9.85546875" style="55" customWidth="1"/>
    <col min="9994" max="9994" width="9.28515625" style="55" customWidth="1"/>
    <col min="9995" max="9995" width="10.85546875" style="55" customWidth="1"/>
    <col min="9996" max="9996" width="9.28515625" style="55" bestFit="1" customWidth="1"/>
    <col min="9997" max="9998" width="10.28515625" style="55" customWidth="1"/>
    <col min="9999" max="9999" width="11.7109375" style="55" customWidth="1"/>
    <col min="10000" max="10001" width="10" style="55" customWidth="1"/>
    <col min="10002" max="10002" width="8.7109375" style="55" customWidth="1"/>
    <col min="10003" max="10240" width="9.140625" style="55"/>
    <col min="10241" max="10241" width="11" style="55" customWidth="1"/>
    <col min="10242" max="10242" width="10.7109375" style="55" customWidth="1"/>
    <col min="10243" max="10243" width="9.7109375" style="55" customWidth="1"/>
    <col min="10244" max="10244" width="9.28515625" style="55" customWidth="1"/>
    <col min="10245" max="10245" width="9.42578125" style="55" customWidth="1"/>
    <col min="10246" max="10246" width="9" style="55" customWidth="1"/>
    <col min="10247" max="10247" width="9.85546875" style="55" customWidth="1"/>
    <col min="10248" max="10248" width="9.7109375" style="55" customWidth="1"/>
    <col min="10249" max="10249" width="9.85546875" style="55" customWidth="1"/>
    <col min="10250" max="10250" width="9.28515625" style="55" customWidth="1"/>
    <col min="10251" max="10251" width="10.85546875" style="55" customWidth="1"/>
    <col min="10252" max="10252" width="9.28515625" style="55" bestFit="1" customWidth="1"/>
    <col min="10253" max="10254" width="10.28515625" style="55" customWidth="1"/>
    <col min="10255" max="10255" width="11.7109375" style="55" customWidth="1"/>
    <col min="10256" max="10257" width="10" style="55" customWidth="1"/>
    <col min="10258" max="10258" width="8.7109375" style="55" customWidth="1"/>
    <col min="10259" max="10496" width="9.140625" style="55"/>
    <col min="10497" max="10497" width="11" style="55" customWidth="1"/>
    <col min="10498" max="10498" width="10.7109375" style="55" customWidth="1"/>
    <col min="10499" max="10499" width="9.7109375" style="55" customWidth="1"/>
    <col min="10500" max="10500" width="9.28515625" style="55" customWidth="1"/>
    <col min="10501" max="10501" width="9.42578125" style="55" customWidth="1"/>
    <col min="10502" max="10502" width="9" style="55" customWidth="1"/>
    <col min="10503" max="10503" width="9.85546875" style="55" customWidth="1"/>
    <col min="10504" max="10504" width="9.7109375" style="55" customWidth="1"/>
    <col min="10505" max="10505" width="9.85546875" style="55" customWidth="1"/>
    <col min="10506" max="10506" width="9.28515625" style="55" customWidth="1"/>
    <col min="10507" max="10507" width="10.85546875" style="55" customWidth="1"/>
    <col min="10508" max="10508" width="9.28515625" style="55" bestFit="1" customWidth="1"/>
    <col min="10509" max="10510" width="10.28515625" style="55" customWidth="1"/>
    <col min="10511" max="10511" width="11.7109375" style="55" customWidth="1"/>
    <col min="10512" max="10513" width="10" style="55" customWidth="1"/>
    <col min="10514" max="10514" width="8.7109375" style="55" customWidth="1"/>
    <col min="10515" max="10752" width="9.140625" style="55"/>
    <col min="10753" max="10753" width="11" style="55" customWidth="1"/>
    <col min="10754" max="10754" width="10.7109375" style="55" customWidth="1"/>
    <col min="10755" max="10755" width="9.7109375" style="55" customWidth="1"/>
    <col min="10756" max="10756" width="9.28515625" style="55" customWidth="1"/>
    <col min="10757" max="10757" width="9.42578125" style="55" customWidth="1"/>
    <col min="10758" max="10758" width="9" style="55" customWidth="1"/>
    <col min="10759" max="10759" width="9.85546875" style="55" customWidth="1"/>
    <col min="10760" max="10760" width="9.7109375" style="55" customWidth="1"/>
    <col min="10761" max="10761" width="9.85546875" style="55" customWidth="1"/>
    <col min="10762" max="10762" width="9.28515625" style="55" customWidth="1"/>
    <col min="10763" max="10763" width="10.85546875" style="55" customWidth="1"/>
    <col min="10764" max="10764" width="9.28515625" style="55" bestFit="1" customWidth="1"/>
    <col min="10765" max="10766" width="10.28515625" style="55" customWidth="1"/>
    <col min="10767" max="10767" width="11.7109375" style="55" customWidth="1"/>
    <col min="10768" max="10769" width="10" style="55" customWidth="1"/>
    <col min="10770" max="10770" width="8.7109375" style="55" customWidth="1"/>
    <col min="10771" max="11008" width="9.140625" style="55"/>
    <col min="11009" max="11009" width="11" style="55" customWidth="1"/>
    <col min="11010" max="11010" width="10.7109375" style="55" customWidth="1"/>
    <col min="11011" max="11011" width="9.7109375" style="55" customWidth="1"/>
    <col min="11012" max="11012" width="9.28515625" style="55" customWidth="1"/>
    <col min="11013" max="11013" width="9.42578125" style="55" customWidth="1"/>
    <col min="11014" max="11014" width="9" style="55" customWidth="1"/>
    <col min="11015" max="11015" width="9.85546875" style="55" customWidth="1"/>
    <col min="11016" max="11016" width="9.7109375" style="55" customWidth="1"/>
    <col min="11017" max="11017" width="9.85546875" style="55" customWidth="1"/>
    <col min="11018" max="11018" width="9.28515625" style="55" customWidth="1"/>
    <col min="11019" max="11019" width="10.85546875" style="55" customWidth="1"/>
    <col min="11020" max="11020" width="9.28515625" style="55" bestFit="1" customWidth="1"/>
    <col min="11021" max="11022" width="10.28515625" style="55" customWidth="1"/>
    <col min="11023" max="11023" width="11.7109375" style="55" customWidth="1"/>
    <col min="11024" max="11025" width="10" style="55" customWidth="1"/>
    <col min="11026" max="11026" width="8.7109375" style="55" customWidth="1"/>
    <col min="11027" max="11264" width="9.140625" style="55"/>
    <col min="11265" max="11265" width="11" style="55" customWidth="1"/>
    <col min="11266" max="11266" width="10.7109375" style="55" customWidth="1"/>
    <col min="11267" max="11267" width="9.7109375" style="55" customWidth="1"/>
    <col min="11268" max="11268" width="9.28515625" style="55" customWidth="1"/>
    <col min="11269" max="11269" width="9.42578125" style="55" customWidth="1"/>
    <col min="11270" max="11270" width="9" style="55" customWidth="1"/>
    <col min="11271" max="11271" width="9.85546875" style="55" customWidth="1"/>
    <col min="11272" max="11272" width="9.7109375" style="55" customWidth="1"/>
    <col min="11273" max="11273" width="9.85546875" style="55" customWidth="1"/>
    <col min="11274" max="11274" width="9.28515625" style="55" customWidth="1"/>
    <col min="11275" max="11275" width="10.85546875" style="55" customWidth="1"/>
    <col min="11276" max="11276" width="9.28515625" style="55" bestFit="1" customWidth="1"/>
    <col min="11277" max="11278" width="10.28515625" style="55" customWidth="1"/>
    <col min="11279" max="11279" width="11.7109375" style="55" customWidth="1"/>
    <col min="11280" max="11281" width="10" style="55" customWidth="1"/>
    <col min="11282" max="11282" width="8.7109375" style="55" customWidth="1"/>
    <col min="11283" max="11520" width="9.140625" style="55"/>
    <col min="11521" max="11521" width="11" style="55" customWidth="1"/>
    <col min="11522" max="11522" width="10.7109375" style="55" customWidth="1"/>
    <col min="11523" max="11523" width="9.7109375" style="55" customWidth="1"/>
    <col min="11524" max="11524" width="9.28515625" style="55" customWidth="1"/>
    <col min="11525" max="11525" width="9.42578125" style="55" customWidth="1"/>
    <col min="11526" max="11526" width="9" style="55" customWidth="1"/>
    <col min="11527" max="11527" width="9.85546875" style="55" customWidth="1"/>
    <col min="11528" max="11528" width="9.7109375" style="55" customWidth="1"/>
    <col min="11529" max="11529" width="9.85546875" style="55" customWidth="1"/>
    <col min="11530" max="11530" width="9.28515625" style="55" customWidth="1"/>
    <col min="11531" max="11531" width="10.85546875" style="55" customWidth="1"/>
    <col min="11532" max="11532" width="9.28515625" style="55" bestFit="1" customWidth="1"/>
    <col min="11533" max="11534" width="10.28515625" style="55" customWidth="1"/>
    <col min="11535" max="11535" width="11.7109375" style="55" customWidth="1"/>
    <col min="11536" max="11537" width="10" style="55" customWidth="1"/>
    <col min="11538" max="11538" width="8.7109375" style="55" customWidth="1"/>
    <col min="11539" max="11776" width="9.140625" style="55"/>
    <col min="11777" max="11777" width="11" style="55" customWidth="1"/>
    <col min="11778" max="11778" width="10.7109375" style="55" customWidth="1"/>
    <col min="11779" max="11779" width="9.7109375" style="55" customWidth="1"/>
    <col min="11780" max="11780" width="9.28515625" style="55" customWidth="1"/>
    <col min="11781" max="11781" width="9.42578125" style="55" customWidth="1"/>
    <col min="11782" max="11782" width="9" style="55" customWidth="1"/>
    <col min="11783" max="11783" width="9.85546875" style="55" customWidth="1"/>
    <col min="11784" max="11784" width="9.7109375" style="55" customWidth="1"/>
    <col min="11785" max="11785" width="9.85546875" style="55" customWidth="1"/>
    <col min="11786" max="11786" width="9.28515625" style="55" customWidth="1"/>
    <col min="11787" max="11787" width="10.85546875" style="55" customWidth="1"/>
    <col min="11788" max="11788" width="9.28515625" style="55" bestFit="1" customWidth="1"/>
    <col min="11789" max="11790" width="10.28515625" style="55" customWidth="1"/>
    <col min="11791" max="11791" width="11.7109375" style="55" customWidth="1"/>
    <col min="11792" max="11793" width="10" style="55" customWidth="1"/>
    <col min="11794" max="11794" width="8.7109375" style="55" customWidth="1"/>
    <col min="11795" max="12032" width="9.140625" style="55"/>
    <col min="12033" max="12033" width="11" style="55" customWidth="1"/>
    <col min="12034" max="12034" width="10.7109375" style="55" customWidth="1"/>
    <col min="12035" max="12035" width="9.7109375" style="55" customWidth="1"/>
    <col min="12036" max="12036" width="9.28515625" style="55" customWidth="1"/>
    <col min="12037" max="12037" width="9.42578125" style="55" customWidth="1"/>
    <col min="12038" max="12038" width="9" style="55" customWidth="1"/>
    <col min="12039" max="12039" width="9.85546875" style="55" customWidth="1"/>
    <col min="12040" max="12040" width="9.7109375" style="55" customWidth="1"/>
    <col min="12041" max="12041" width="9.85546875" style="55" customWidth="1"/>
    <col min="12042" max="12042" width="9.28515625" style="55" customWidth="1"/>
    <col min="12043" max="12043" width="10.85546875" style="55" customWidth="1"/>
    <col min="12044" max="12044" width="9.28515625" style="55" bestFit="1" customWidth="1"/>
    <col min="12045" max="12046" width="10.28515625" style="55" customWidth="1"/>
    <col min="12047" max="12047" width="11.7109375" style="55" customWidth="1"/>
    <col min="12048" max="12049" width="10" style="55" customWidth="1"/>
    <col min="12050" max="12050" width="8.7109375" style="55" customWidth="1"/>
    <col min="12051" max="12288" width="9.140625" style="55"/>
    <col min="12289" max="12289" width="11" style="55" customWidth="1"/>
    <col min="12290" max="12290" width="10.7109375" style="55" customWidth="1"/>
    <col min="12291" max="12291" width="9.7109375" style="55" customWidth="1"/>
    <col min="12292" max="12292" width="9.28515625" style="55" customWidth="1"/>
    <col min="12293" max="12293" width="9.42578125" style="55" customWidth="1"/>
    <col min="12294" max="12294" width="9" style="55" customWidth="1"/>
    <col min="12295" max="12295" width="9.85546875" style="55" customWidth="1"/>
    <col min="12296" max="12296" width="9.7109375" style="55" customWidth="1"/>
    <col min="12297" max="12297" width="9.85546875" style="55" customWidth="1"/>
    <col min="12298" max="12298" width="9.28515625" style="55" customWidth="1"/>
    <col min="12299" max="12299" width="10.85546875" style="55" customWidth="1"/>
    <col min="12300" max="12300" width="9.28515625" style="55" bestFit="1" customWidth="1"/>
    <col min="12301" max="12302" width="10.28515625" style="55" customWidth="1"/>
    <col min="12303" max="12303" width="11.7109375" style="55" customWidth="1"/>
    <col min="12304" max="12305" width="10" style="55" customWidth="1"/>
    <col min="12306" max="12306" width="8.7109375" style="55" customWidth="1"/>
    <col min="12307" max="12544" width="9.140625" style="55"/>
    <col min="12545" max="12545" width="11" style="55" customWidth="1"/>
    <col min="12546" max="12546" width="10.7109375" style="55" customWidth="1"/>
    <col min="12547" max="12547" width="9.7109375" style="55" customWidth="1"/>
    <col min="12548" max="12548" width="9.28515625" style="55" customWidth="1"/>
    <col min="12549" max="12549" width="9.42578125" style="55" customWidth="1"/>
    <col min="12550" max="12550" width="9" style="55" customWidth="1"/>
    <col min="12551" max="12551" width="9.85546875" style="55" customWidth="1"/>
    <col min="12552" max="12552" width="9.7109375" style="55" customWidth="1"/>
    <col min="12553" max="12553" width="9.85546875" style="55" customWidth="1"/>
    <col min="12554" max="12554" width="9.28515625" style="55" customWidth="1"/>
    <col min="12555" max="12555" width="10.85546875" style="55" customWidth="1"/>
    <col min="12556" max="12556" width="9.28515625" style="55" bestFit="1" customWidth="1"/>
    <col min="12557" max="12558" width="10.28515625" style="55" customWidth="1"/>
    <col min="12559" max="12559" width="11.7109375" style="55" customWidth="1"/>
    <col min="12560" max="12561" width="10" style="55" customWidth="1"/>
    <col min="12562" max="12562" width="8.7109375" style="55" customWidth="1"/>
    <col min="12563" max="12800" width="9.140625" style="55"/>
    <col min="12801" max="12801" width="11" style="55" customWidth="1"/>
    <col min="12802" max="12802" width="10.7109375" style="55" customWidth="1"/>
    <col min="12803" max="12803" width="9.7109375" style="55" customWidth="1"/>
    <col min="12804" max="12804" width="9.28515625" style="55" customWidth="1"/>
    <col min="12805" max="12805" width="9.42578125" style="55" customWidth="1"/>
    <col min="12806" max="12806" width="9" style="55" customWidth="1"/>
    <col min="12807" max="12807" width="9.85546875" style="55" customWidth="1"/>
    <col min="12808" max="12808" width="9.7109375" style="55" customWidth="1"/>
    <col min="12809" max="12809" width="9.85546875" style="55" customWidth="1"/>
    <col min="12810" max="12810" width="9.28515625" style="55" customWidth="1"/>
    <col min="12811" max="12811" width="10.85546875" style="55" customWidth="1"/>
    <col min="12812" max="12812" width="9.28515625" style="55" bestFit="1" customWidth="1"/>
    <col min="12813" max="12814" width="10.28515625" style="55" customWidth="1"/>
    <col min="12815" max="12815" width="11.7109375" style="55" customWidth="1"/>
    <col min="12816" max="12817" width="10" style="55" customWidth="1"/>
    <col min="12818" max="12818" width="8.7109375" style="55" customWidth="1"/>
    <col min="12819" max="13056" width="9.140625" style="55"/>
    <col min="13057" max="13057" width="11" style="55" customWidth="1"/>
    <col min="13058" max="13058" width="10.7109375" style="55" customWidth="1"/>
    <col min="13059" max="13059" width="9.7109375" style="55" customWidth="1"/>
    <col min="13060" max="13060" width="9.28515625" style="55" customWidth="1"/>
    <col min="13061" max="13061" width="9.42578125" style="55" customWidth="1"/>
    <col min="13062" max="13062" width="9" style="55" customWidth="1"/>
    <col min="13063" max="13063" width="9.85546875" style="55" customWidth="1"/>
    <col min="13064" max="13064" width="9.7109375" style="55" customWidth="1"/>
    <col min="13065" max="13065" width="9.85546875" style="55" customWidth="1"/>
    <col min="13066" max="13066" width="9.28515625" style="55" customWidth="1"/>
    <col min="13067" max="13067" width="10.85546875" style="55" customWidth="1"/>
    <col min="13068" max="13068" width="9.28515625" style="55" bestFit="1" customWidth="1"/>
    <col min="13069" max="13070" width="10.28515625" style="55" customWidth="1"/>
    <col min="13071" max="13071" width="11.7109375" style="55" customWidth="1"/>
    <col min="13072" max="13073" width="10" style="55" customWidth="1"/>
    <col min="13074" max="13074" width="8.7109375" style="55" customWidth="1"/>
    <col min="13075" max="13312" width="9.140625" style="55"/>
    <col min="13313" max="13313" width="11" style="55" customWidth="1"/>
    <col min="13314" max="13314" width="10.7109375" style="55" customWidth="1"/>
    <col min="13315" max="13315" width="9.7109375" style="55" customWidth="1"/>
    <col min="13316" max="13316" width="9.28515625" style="55" customWidth="1"/>
    <col min="13317" max="13317" width="9.42578125" style="55" customWidth="1"/>
    <col min="13318" max="13318" width="9" style="55" customWidth="1"/>
    <col min="13319" max="13319" width="9.85546875" style="55" customWidth="1"/>
    <col min="13320" max="13320" width="9.7109375" style="55" customWidth="1"/>
    <col min="13321" max="13321" width="9.85546875" style="55" customWidth="1"/>
    <col min="13322" max="13322" width="9.28515625" style="55" customWidth="1"/>
    <col min="13323" max="13323" width="10.85546875" style="55" customWidth="1"/>
    <col min="13324" max="13324" width="9.28515625" style="55" bestFit="1" customWidth="1"/>
    <col min="13325" max="13326" width="10.28515625" style="55" customWidth="1"/>
    <col min="13327" max="13327" width="11.7109375" style="55" customWidth="1"/>
    <col min="13328" max="13329" width="10" style="55" customWidth="1"/>
    <col min="13330" max="13330" width="8.7109375" style="55" customWidth="1"/>
    <col min="13331" max="13568" width="9.140625" style="55"/>
    <col min="13569" max="13569" width="11" style="55" customWidth="1"/>
    <col min="13570" max="13570" width="10.7109375" style="55" customWidth="1"/>
    <col min="13571" max="13571" width="9.7109375" style="55" customWidth="1"/>
    <col min="13572" max="13572" width="9.28515625" style="55" customWidth="1"/>
    <col min="13573" max="13573" width="9.42578125" style="55" customWidth="1"/>
    <col min="13574" max="13574" width="9" style="55" customWidth="1"/>
    <col min="13575" max="13575" width="9.85546875" style="55" customWidth="1"/>
    <col min="13576" max="13576" width="9.7109375" style="55" customWidth="1"/>
    <col min="13577" max="13577" width="9.85546875" style="55" customWidth="1"/>
    <col min="13578" max="13578" width="9.28515625" style="55" customWidth="1"/>
    <col min="13579" max="13579" width="10.85546875" style="55" customWidth="1"/>
    <col min="13580" max="13580" width="9.28515625" style="55" bestFit="1" customWidth="1"/>
    <col min="13581" max="13582" width="10.28515625" style="55" customWidth="1"/>
    <col min="13583" max="13583" width="11.7109375" style="55" customWidth="1"/>
    <col min="13584" max="13585" width="10" style="55" customWidth="1"/>
    <col min="13586" max="13586" width="8.7109375" style="55" customWidth="1"/>
    <col min="13587" max="13824" width="9.140625" style="55"/>
    <col min="13825" max="13825" width="11" style="55" customWidth="1"/>
    <col min="13826" max="13826" width="10.7109375" style="55" customWidth="1"/>
    <col min="13827" max="13827" width="9.7109375" style="55" customWidth="1"/>
    <col min="13828" max="13828" width="9.28515625" style="55" customWidth="1"/>
    <col min="13829" max="13829" width="9.42578125" style="55" customWidth="1"/>
    <col min="13830" max="13830" width="9" style="55" customWidth="1"/>
    <col min="13831" max="13831" width="9.85546875" style="55" customWidth="1"/>
    <col min="13832" max="13832" width="9.7109375" style="55" customWidth="1"/>
    <col min="13833" max="13833" width="9.85546875" style="55" customWidth="1"/>
    <col min="13834" max="13834" width="9.28515625" style="55" customWidth="1"/>
    <col min="13835" max="13835" width="10.85546875" style="55" customWidth="1"/>
    <col min="13836" max="13836" width="9.28515625" style="55" bestFit="1" customWidth="1"/>
    <col min="13837" max="13838" width="10.28515625" style="55" customWidth="1"/>
    <col min="13839" max="13839" width="11.7109375" style="55" customWidth="1"/>
    <col min="13840" max="13841" width="10" style="55" customWidth="1"/>
    <col min="13842" max="13842" width="8.7109375" style="55" customWidth="1"/>
    <col min="13843" max="14080" width="9.140625" style="55"/>
    <col min="14081" max="14081" width="11" style="55" customWidth="1"/>
    <col min="14082" max="14082" width="10.7109375" style="55" customWidth="1"/>
    <col min="14083" max="14083" width="9.7109375" style="55" customWidth="1"/>
    <col min="14084" max="14084" width="9.28515625" style="55" customWidth="1"/>
    <col min="14085" max="14085" width="9.42578125" style="55" customWidth="1"/>
    <col min="14086" max="14086" width="9" style="55" customWidth="1"/>
    <col min="14087" max="14087" width="9.85546875" style="55" customWidth="1"/>
    <col min="14088" max="14088" width="9.7109375" style="55" customWidth="1"/>
    <col min="14089" max="14089" width="9.85546875" style="55" customWidth="1"/>
    <col min="14090" max="14090" width="9.28515625" style="55" customWidth="1"/>
    <col min="14091" max="14091" width="10.85546875" style="55" customWidth="1"/>
    <col min="14092" max="14092" width="9.28515625" style="55" bestFit="1" customWidth="1"/>
    <col min="14093" max="14094" width="10.28515625" style="55" customWidth="1"/>
    <col min="14095" max="14095" width="11.7109375" style="55" customWidth="1"/>
    <col min="14096" max="14097" width="10" style="55" customWidth="1"/>
    <col min="14098" max="14098" width="8.7109375" style="55" customWidth="1"/>
    <col min="14099" max="14336" width="9.140625" style="55"/>
    <col min="14337" max="14337" width="11" style="55" customWidth="1"/>
    <col min="14338" max="14338" width="10.7109375" style="55" customWidth="1"/>
    <col min="14339" max="14339" width="9.7109375" style="55" customWidth="1"/>
    <col min="14340" max="14340" width="9.28515625" style="55" customWidth="1"/>
    <col min="14341" max="14341" width="9.42578125" style="55" customWidth="1"/>
    <col min="14342" max="14342" width="9" style="55" customWidth="1"/>
    <col min="14343" max="14343" width="9.85546875" style="55" customWidth="1"/>
    <col min="14344" max="14344" width="9.7109375" style="55" customWidth="1"/>
    <col min="14345" max="14345" width="9.85546875" style="55" customWidth="1"/>
    <col min="14346" max="14346" width="9.28515625" style="55" customWidth="1"/>
    <col min="14347" max="14347" width="10.85546875" style="55" customWidth="1"/>
    <col min="14348" max="14348" width="9.28515625" style="55" bestFit="1" customWidth="1"/>
    <col min="14349" max="14350" width="10.28515625" style="55" customWidth="1"/>
    <col min="14351" max="14351" width="11.7109375" style="55" customWidth="1"/>
    <col min="14352" max="14353" width="10" style="55" customWidth="1"/>
    <col min="14354" max="14354" width="8.7109375" style="55" customWidth="1"/>
    <col min="14355" max="14592" width="9.140625" style="55"/>
    <col min="14593" max="14593" width="11" style="55" customWidth="1"/>
    <col min="14594" max="14594" width="10.7109375" style="55" customWidth="1"/>
    <col min="14595" max="14595" width="9.7109375" style="55" customWidth="1"/>
    <col min="14596" max="14596" width="9.28515625" style="55" customWidth="1"/>
    <col min="14597" max="14597" width="9.42578125" style="55" customWidth="1"/>
    <col min="14598" max="14598" width="9" style="55" customWidth="1"/>
    <col min="14599" max="14599" width="9.85546875" style="55" customWidth="1"/>
    <col min="14600" max="14600" width="9.7109375" style="55" customWidth="1"/>
    <col min="14601" max="14601" width="9.85546875" style="55" customWidth="1"/>
    <col min="14602" max="14602" width="9.28515625" style="55" customWidth="1"/>
    <col min="14603" max="14603" width="10.85546875" style="55" customWidth="1"/>
    <col min="14604" max="14604" width="9.28515625" style="55" bestFit="1" customWidth="1"/>
    <col min="14605" max="14606" width="10.28515625" style="55" customWidth="1"/>
    <col min="14607" max="14607" width="11.7109375" style="55" customWidth="1"/>
    <col min="14608" max="14609" width="10" style="55" customWidth="1"/>
    <col min="14610" max="14610" width="8.7109375" style="55" customWidth="1"/>
    <col min="14611" max="14848" width="9.140625" style="55"/>
    <col min="14849" max="14849" width="11" style="55" customWidth="1"/>
    <col min="14850" max="14850" width="10.7109375" style="55" customWidth="1"/>
    <col min="14851" max="14851" width="9.7109375" style="55" customWidth="1"/>
    <col min="14852" max="14852" width="9.28515625" style="55" customWidth="1"/>
    <col min="14853" max="14853" width="9.42578125" style="55" customWidth="1"/>
    <col min="14854" max="14854" width="9" style="55" customWidth="1"/>
    <col min="14855" max="14855" width="9.85546875" style="55" customWidth="1"/>
    <col min="14856" max="14856" width="9.7109375" style="55" customWidth="1"/>
    <col min="14857" max="14857" width="9.85546875" style="55" customWidth="1"/>
    <col min="14858" max="14858" width="9.28515625" style="55" customWidth="1"/>
    <col min="14859" max="14859" width="10.85546875" style="55" customWidth="1"/>
    <col min="14860" max="14860" width="9.28515625" style="55" bestFit="1" customWidth="1"/>
    <col min="14861" max="14862" width="10.28515625" style="55" customWidth="1"/>
    <col min="14863" max="14863" width="11.7109375" style="55" customWidth="1"/>
    <col min="14864" max="14865" width="10" style="55" customWidth="1"/>
    <col min="14866" max="14866" width="8.7109375" style="55" customWidth="1"/>
    <col min="14867" max="15104" width="9.140625" style="55"/>
    <col min="15105" max="15105" width="11" style="55" customWidth="1"/>
    <col min="15106" max="15106" width="10.7109375" style="55" customWidth="1"/>
    <col min="15107" max="15107" width="9.7109375" style="55" customWidth="1"/>
    <col min="15108" max="15108" width="9.28515625" style="55" customWidth="1"/>
    <col min="15109" max="15109" width="9.42578125" style="55" customWidth="1"/>
    <col min="15110" max="15110" width="9" style="55" customWidth="1"/>
    <col min="15111" max="15111" width="9.85546875" style="55" customWidth="1"/>
    <col min="15112" max="15112" width="9.7109375" style="55" customWidth="1"/>
    <col min="15113" max="15113" width="9.85546875" style="55" customWidth="1"/>
    <col min="15114" max="15114" width="9.28515625" style="55" customWidth="1"/>
    <col min="15115" max="15115" width="10.85546875" style="55" customWidth="1"/>
    <col min="15116" max="15116" width="9.28515625" style="55" bestFit="1" customWidth="1"/>
    <col min="15117" max="15118" width="10.28515625" style="55" customWidth="1"/>
    <col min="15119" max="15119" width="11.7109375" style="55" customWidth="1"/>
    <col min="15120" max="15121" width="10" style="55" customWidth="1"/>
    <col min="15122" max="15122" width="8.7109375" style="55" customWidth="1"/>
    <col min="15123" max="15360" width="9.140625" style="55"/>
    <col min="15361" max="15361" width="11" style="55" customWidth="1"/>
    <col min="15362" max="15362" width="10.7109375" style="55" customWidth="1"/>
    <col min="15363" max="15363" width="9.7109375" style="55" customWidth="1"/>
    <col min="15364" max="15364" width="9.28515625" style="55" customWidth="1"/>
    <col min="15365" max="15365" width="9.42578125" style="55" customWidth="1"/>
    <col min="15366" max="15366" width="9" style="55" customWidth="1"/>
    <col min="15367" max="15367" width="9.85546875" style="55" customWidth="1"/>
    <col min="15368" max="15368" width="9.7109375" style="55" customWidth="1"/>
    <col min="15369" max="15369" width="9.85546875" style="55" customWidth="1"/>
    <col min="15370" max="15370" width="9.28515625" style="55" customWidth="1"/>
    <col min="15371" max="15371" width="10.85546875" style="55" customWidth="1"/>
    <col min="15372" max="15372" width="9.28515625" style="55" bestFit="1" customWidth="1"/>
    <col min="15373" max="15374" width="10.28515625" style="55" customWidth="1"/>
    <col min="15375" max="15375" width="11.7109375" style="55" customWidth="1"/>
    <col min="15376" max="15377" width="10" style="55" customWidth="1"/>
    <col min="15378" max="15378" width="8.7109375" style="55" customWidth="1"/>
    <col min="15379" max="15616" width="9.140625" style="55"/>
    <col min="15617" max="15617" width="11" style="55" customWidth="1"/>
    <col min="15618" max="15618" width="10.7109375" style="55" customWidth="1"/>
    <col min="15619" max="15619" width="9.7109375" style="55" customWidth="1"/>
    <col min="15620" max="15620" width="9.28515625" style="55" customWidth="1"/>
    <col min="15621" max="15621" width="9.42578125" style="55" customWidth="1"/>
    <col min="15622" max="15622" width="9" style="55" customWidth="1"/>
    <col min="15623" max="15623" width="9.85546875" style="55" customWidth="1"/>
    <col min="15624" max="15624" width="9.7109375" style="55" customWidth="1"/>
    <col min="15625" max="15625" width="9.85546875" style="55" customWidth="1"/>
    <col min="15626" max="15626" width="9.28515625" style="55" customWidth="1"/>
    <col min="15627" max="15627" width="10.85546875" style="55" customWidth="1"/>
    <col min="15628" max="15628" width="9.28515625" style="55" bestFit="1" customWidth="1"/>
    <col min="15629" max="15630" width="10.28515625" style="55" customWidth="1"/>
    <col min="15631" max="15631" width="11.7109375" style="55" customWidth="1"/>
    <col min="15632" max="15633" width="10" style="55" customWidth="1"/>
    <col min="15634" max="15634" width="8.7109375" style="55" customWidth="1"/>
    <col min="15635" max="15872" width="9.140625" style="55"/>
    <col min="15873" max="15873" width="11" style="55" customWidth="1"/>
    <col min="15874" max="15874" width="10.7109375" style="55" customWidth="1"/>
    <col min="15875" max="15875" width="9.7109375" style="55" customWidth="1"/>
    <col min="15876" max="15876" width="9.28515625" style="55" customWidth="1"/>
    <col min="15877" max="15877" width="9.42578125" style="55" customWidth="1"/>
    <col min="15878" max="15878" width="9" style="55" customWidth="1"/>
    <col min="15879" max="15879" width="9.85546875" style="55" customWidth="1"/>
    <col min="15880" max="15880" width="9.7109375" style="55" customWidth="1"/>
    <col min="15881" max="15881" width="9.85546875" style="55" customWidth="1"/>
    <col min="15882" max="15882" width="9.28515625" style="55" customWidth="1"/>
    <col min="15883" max="15883" width="10.85546875" style="55" customWidth="1"/>
    <col min="15884" max="15884" width="9.28515625" style="55" bestFit="1" customWidth="1"/>
    <col min="15885" max="15886" width="10.28515625" style="55" customWidth="1"/>
    <col min="15887" max="15887" width="11.7109375" style="55" customWidth="1"/>
    <col min="15888" max="15889" width="10" style="55" customWidth="1"/>
    <col min="15890" max="15890" width="8.7109375" style="55" customWidth="1"/>
    <col min="15891" max="16128" width="9.140625" style="55"/>
    <col min="16129" max="16129" width="11" style="55" customWidth="1"/>
    <col min="16130" max="16130" width="10.7109375" style="55" customWidth="1"/>
    <col min="16131" max="16131" width="9.7109375" style="55" customWidth="1"/>
    <col min="16132" max="16132" width="9.28515625" style="55" customWidth="1"/>
    <col min="16133" max="16133" width="9.42578125" style="55" customWidth="1"/>
    <col min="16134" max="16134" width="9" style="55" customWidth="1"/>
    <col min="16135" max="16135" width="9.85546875" style="55" customWidth="1"/>
    <col min="16136" max="16136" width="9.7109375" style="55" customWidth="1"/>
    <col min="16137" max="16137" width="9.85546875" style="55" customWidth="1"/>
    <col min="16138" max="16138" width="9.28515625" style="55" customWidth="1"/>
    <col min="16139" max="16139" width="10.85546875" style="55" customWidth="1"/>
    <col min="16140" max="16140" width="9.28515625" style="55" bestFit="1" customWidth="1"/>
    <col min="16141" max="16142" width="10.28515625" style="55" customWidth="1"/>
    <col min="16143" max="16143" width="11.7109375" style="55" customWidth="1"/>
    <col min="16144" max="16145" width="10" style="55" customWidth="1"/>
    <col min="16146" max="16146" width="8.7109375" style="55" customWidth="1"/>
    <col min="16147" max="16384" width="9.140625" style="55"/>
  </cols>
  <sheetData>
    <row r="1" spans="1:18" s="289" customFormat="1" ht="33.75" customHeight="1">
      <c r="A1" s="293" t="s">
        <v>714</v>
      </c>
      <c r="L1" s="294" t="s">
        <v>712</v>
      </c>
      <c r="O1" s="294"/>
      <c r="P1" s="294"/>
      <c r="Q1" s="294"/>
      <c r="R1" s="293"/>
    </row>
    <row r="2" spans="1:18" s="36" customFormat="1" ht="12" customHeight="1">
      <c r="A2" s="38"/>
      <c r="B2" s="38"/>
      <c r="C2" s="38"/>
      <c r="D2" s="38"/>
      <c r="E2" s="38"/>
      <c r="F2" s="38"/>
      <c r="G2" s="38"/>
      <c r="H2" s="38"/>
      <c r="I2" s="38"/>
      <c r="J2" s="38"/>
      <c r="K2" s="38"/>
      <c r="L2" s="38"/>
      <c r="M2" s="38"/>
      <c r="N2" s="38"/>
      <c r="O2" s="38"/>
      <c r="P2" s="38"/>
      <c r="Q2" s="38"/>
    </row>
    <row r="3" spans="1:18" s="27" customFormat="1" thickBot="1">
      <c r="A3" s="270" t="s">
        <v>675</v>
      </c>
      <c r="B3" s="17"/>
      <c r="C3" s="17"/>
      <c r="D3" s="17"/>
      <c r="E3" s="17"/>
      <c r="F3" s="17"/>
      <c r="G3" s="17"/>
      <c r="H3" s="17"/>
      <c r="I3" s="17"/>
      <c r="J3" s="17"/>
      <c r="K3" s="17"/>
      <c r="Q3" s="27" t="s">
        <v>576</v>
      </c>
    </row>
    <row r="4" spans="1:18" s="15" customFormat="1" ht="12.75" thickTop="1">
      <c r="A4" s="408" t="s">
        <v>792</v>
      </c>
      <c r="B4" s="901">
        <v>2015</v>
      </c>
      <c r="C4" s="902"/>
      <c r="D4" s="901">
        <v>2016</v>
      </c>
      <c r="E4" s="902"/>
      <c r="F4" s="901">
        <v>2017</v>
      </c>
      <c r="G4" s="902"/>
      <c r="H4" s="901">
        <v>2018</v>
      </c>
      <c r="I4" s="902"/>
      <c r="J4" s="901">
        <v>2019</v>
      </c>
      <c r="K4" s="902"/>
      <c r="L4" s="903">
        <v>2020</v>
      </c>
      <c r="M4" s="904"/>
      <c r="N4" s="904"/>
      <c r="O4" s="904"/>
      <c r="P4" s="904"/>
      <c r="Q4" s="904"/>
    </row>
    <row r="5" spans="1:18" s="15" customFormat="1" ht="11.25" customHeight="1">
      <c r="A5" s="402" t="s">
        <v>131</v>
      </c>
      <c r="B5" s="477" t="s">
        <v>123</v>
      </c>
      <c r="C5" s="477" t="s">
        <v>676</v>
      </c>
      <c r="D5" s="477" t="s">
        <v>123</v>
      </c>
      <c r="E5" s="477" t="s">
        <v>718</v>
      </c>
      <c r="F5" s="899" t="s">
        <v>123</v>
      </c>
      <c r="G5" s="899" t="s">
        <v>676</v>
      </c>
      <c r="H5" s="898" t="s">
        <v>115</v>
      </c>
      <c r="I5" s="899" t="s">
        <v>676</v>
      </c>
      <c r="J5" s="899" t="s">
        <v>123</v>
      </c>
      <c r="K5" s="899" t="s">
        <v>676</v>
      </c>
      <c r="L5" s="898" t="s">
        <v>115</v>
      </c>
      <c r="M5" s="206"/>
      <c r="N5" s="207"/>
      <c r="O5" s="898" t="s">
        <v>117</v>
      </c>
      <c r="P5" s="268"/>
      <c r="Q5" s="262"/>
    </row>
    <row r="6" spans="1:18" s="15" customFormat="1">
      <c r="A6" s="404" t="s">
        <v>793</v>
      </c>
      <c r="B6" s="478"/>
      <c r="C6" s="478"/>
      <c r="D6" s="478"/>
      <c r="E6" s="478"/>
      <c r="F6" s="900"/>
      <c r="G6" s="900"/>
      <c r="H6" s="817"/>
      <c r="I6" s="900"/>
      <c r="J6" s="900"/>
      <c r="K6" s="900"/>
      <c r="L6" s="817"/>
      <c r="M6" s="267" t="s">
        <v>126</v>
      </c>
      <c r="N6" s="266" t="s">
        <v>118</v>
      </c>
      <c r="O6" s="817"/>
      <c r="P6" s="263" t="s">
        <v>126</v>
      </c>
      <c r="Q6" s="263" t="s">
        <v>118</v>
      </c>
    </row>
    <row r="7" spans="1:18" s="15" customFormat="1">
      <c r="A7" s="407" t="s">
        <v>679</v>
      </c>
      <c r="B7" s="475" t="s">
        <v>68</v>
      </c>
      <c r="C7" s="475" t="s">
        <v>682</v>
      </c>
      <c r="D7" s="475" t="s">
        <v>68</v>
      </c>
      <c r="E7" s="475" t="s">
        <v>682</v>
      </c>
      <c r="F7" s="475" t="s">
        <v>68</v>
      </c>
      <c r="G7" s="475" t="s">
        <v>682</v>
      </c>
      <c r="H7" s="208" t="s">
        <v>119</v>
      </c>
      <c r="I7" s="475" t="s">
        <v>682</v>
      </c>
      <c r="J7" s="260" t="s">
        <v>68</v>
      </c>
      <c r="K7" s="260" t="s">
        <v>682</v>
      </c>
      <c r="L7" s="208" t="s">
        <v>119</v>
      </c>
      <c r="M7" s="208" t="s">
        <v>12</v>
      </c>
      <c r="N7" s="208" t="s">
        <v>684</v>
      </c>
      <c r="O7" s="208" t="s">
        <v>127</v>
      </c>
      <c r="P7" s="208" t="s">
        <v>12</v>
      </c>
      <c r="Q7" s="208" t="s">
        <v>684</v>
      </c>
    </row>
    <row r="8" spans="1:18" s="15" customFormat="1" ht="13.5">
      <c r="A8" s="26" t="s">
        <v>6</v>
      </c>
      <c r="B8" s="555">
        <v>7642</v>
      </c>
      <c r="C8" s="532">
        <v>7.783504104622029</v>
      </c>
      <c r="D8" s="531">
        <v>7724</v>
      </c>
      <c r="E8" s="532">
        <v>7.9</v>
      </c>
      <c r="F8" s="530">
        <v>7928</v>
      </c>
      <c r="G8" s="532">
        <v>8.1</v>
      </c>
      <c r="H8" s="531">
        <v>8315</v>
      </c>
      <c r="I8" s="532">
        <v>7.3</v>
      </c>
      <c r="J8" s="530">
        <v>8246</v>
      </c>
      <c r="K8" s="532">
        <v>7.2</v>
      </c>
      <c r="L8" s="530">
        <v>8373</v>
      </c>
      <c r="M8" s="530">
        <v>4622</v>
      </c>
      <c r="N8" s="530">
        <v>3751</v>
      </c>
      <c r="O8" s="552">
        <v>7.24</v>
      </c>
      <c r="P8" s="531">
        <f>M8</f>
        <v>4622</v>
      </c>
      <c r="Q8" s="529">
        <f>N8</f>
        <v>3751</v>
      </c>
    </row>
    <row r="9" spans="1:18" s="15" customFormat="1" ht="13.5">
      <c r="A9" s="24">
        <v>50</v>
      </c>
      <c r="B9" s="550">
        <v>1502</v>
      </c>
      <c r="C9" s="549">
        <v>1.5298119818296634</v>
      </c>
      <c r="D9" s="543">
        <v>1515</v>
      </c>
      <c r="E9" s="549">
        <v>1.5</v>
      </c>
      <c r="F9" s="528">
        <v>1557</v>
      </c>
      <c r="G9" s="549">
        <v>1.6</v>
      </c>
      <c r="H9" s="543">
        <v>1641</v>
      </c>
      <c r="I9" s="549">
        <v>1.4</v>
      </c>
      <c r="J9" s="528">
        <v>1517</v>
      </c>
      <c r="K9" s="549">
        <v>1.3</v>
      </c>
      <c r="L9" s="528">
        <f t="shared" ref="L9:L41" si="0">M9+N9</f>
        <v>1709</v>
      </c>
      <c r="M9" s="542" t="s">
        <v>900</v>
      </c>
      <c r="N9" s="542" t="s">
        <v>901</v>
      </c>
      <c r="O9" s="541">
        <v>1.48</v>
      </c>
      <c r="P9" s="543" t="str">
        <f t="shared" ref="P9:Q41" si="1">M9</f>
        <v>975</v>
      </c>
      <c r="Q9" s="527" t="str">
        <f t="shared" si="1"/>
        <v>734</v>
      </c>
    </row>
    <row r="10" spans="1:18" s="15" customFormat="1" ht="13.5">
      <c r="A10" s="24">
        <v>51</v>
      </c>
      <c r="B10" s="550">
        <v>1417</v>
      </c>
      <c r="C10" s="549">
        <v>1.4432380680776518</v>
      </c>
      <c r="D10" s="543">
        <v>1572</v>
      </c>
      <c r="E10" s="549">
        <v>1.6</v>
      </c>
      <c r="F10" s="528">
        <v>1593</v>
      </c>
      <c r="G10" s="549">
        <v>1.6</v>
      </c>
      <c r="H10" s="543">
        <v>1640</v>
      </c>
      <c r="I10" s="549">
        <v>1.4</v>
      </c>
      <c r="J10" s="528">
        <v>1663</v>
      </c>
      <c r="K10" s="549">
        <v>1.5</v>
      </c>
      <c r="L10" s="528">
        <f t="shared" si="0"/>
        <v>1558</v>
      </c>
      <c r="M10" s="542" t="s">
        <v>902</v>
      </c>
      <c r="N10" s="542" t="s">
        <v>903</v>
      </c>
      <c r="O10" s="541">
        <v>1.35</v>
      </c>
      <c r="P10" s="543" t="str">
        <f t="shared" si="1"/>
        <v>866</v>
      </c>
      <c r="Q10" s="527" t="str">
        <f t="shared" si="1"/>
        <v>692</v>
      </c>
    </row>
    <row r="11" spans="1:18" s="15" customFormat="1" ht="13.5">
      <c r="A11" s="24">
        <v>52</v>
      </c>
      <c r="B11" s="550">
        <v>1473</v>
      </c>
      <c r="C11" s="549">
        <v>1.5002749994907416</v>
      </c>
      <c r="D11" s="543">
        <v>1482</v>
      </c>
      <c r="E11" s="549">
        <v>1.5</v>
      </c>
      <c r="F11" s="528">
        <v>1632</v>
      </c>
      <c r="G11" s="549">
        <v>1.7</v>
      </c>
      <c r="H11" s="543">
        <v>1679</v>
      </c>
      <c r="I11" s="549">
        <v>1.5</v>
      </c>
      <c r="J11" s="528">
        <v>1642</v>
      </c>
      <c r="K11" s="549">
        <v>1.4</v>
      </c>
      <c r="L11" s="528">
        <f t="shared" si="0"/>
        <v>1702</v>
      </c>
      <c r="M11" s="542" t="s">
        <v>904</v>
      </c>
      <c r="N11" s="542" t="s">
        <v>905</v>
      </c>
      <c r="O11" s="541">
        <v>1.47</v>
      </c>
      <c r="P11" s="543" t="str">
        <f t="shared" si="1"/>
        <v>910</v>
      </c>
      <c r="Q11" s="527" t="str">
        <f t="shared" si="1"/>
        <v>792</v>
      </c>
    </row>
    <row r="12" spans="1:18" s="15" customFormat="1" ht="13.5">
      <c r="A12" s="24">
        <v>53</v>
      </c>
      <c r="B12" s="550">
        <v>1566</v>
      </c>
      <c r="C12" s="549">
        <v>1.5949970463017662</v>
      </c>
      <c r="D12" s="543">
        <v>1548</v>
      </c>
      <c r="E12" s="549">
        <v>1.6</v>
      </c>
      <c r="F12" s="528">
        <v>1534</v>
      </c>
      <c r="G12" s="549">
        <v>1.6</v>
      </c>
      <c r="H12" s="543">
        <v>1717</v>
      </c>
      <c r="I12" s="549">
        <v>1.5</v>
      </c>
      <c r="J12" s="528">
        <v>1717</v>
      </c>
      <c r="K12" s="549">
        <v>1.5</v>
      </c>
      <c r="L12" s="528">
        <f t="shared" si="0"/>
        <v>1664</v>
      </c>
      <c r="M12" s="542" t="s">
        <v>906</v>
      </c>
      <c r="N12" s="542" t="s">
        <v>907</v>
      </c>
      <c r="O12" s="541">
        <v>1.44</v>
      </c>
      <c r="P12" s="543" t="str">
        <f t="shared" si="1"/>
        <v>918</v>
      </c>
      <c r="Q12" s="527" t="str">
        <f t="shared" si="1"/>
        <v>746</v>
      </c>
    </row>
    <row r="13" spans="1:18" s="15" customFormat="1" ht="13.5">
      <c r="A13" s="24">
        <v>54</v>
      </c>
      <c r="B13" s="550">
        <v>1684</v>
      </c>
      <c r="C13" s="549">
        <v>1.7151820089222056</v>
      </c>
      <c r="D13" s="543">
        <v>1607</v>
      </c>
      <c r="E13" s="549">
        <v>1.6</v>
      </c>
      <c r="F13" s="528">
        <v>1612</v>
      </c>
      <c r="G13" s="549">
        <v>1.6</v>
      </c>
      <c r="H13" s="543">
        <v>1638</v>
      </c>
      <c r="I13" s="549">
        <v>1.4</v>
      </c>
      <c r="J13" s="528">
        <v>1707</v>
      </c>
      <c r="K13" s="549">
        <v>1.5</v>
      </c>
      <c r="L13" s="528">
        <f t="shared" si="0"/>
        <v>1740</v>
      </c>
      <c r="M13" s="542" t="s">
        <v>908</v>
      </c>
      <c r="N13" s="542" t="s">
        <v>909</v>
      </c>
      <c r="O13" s="541">
        <v>1.51</v>
      </c>
      <c r="P13" s="543" t="str">
        <f t="shared" si="1"/>
        <v>953</v>
      </c>
      <c r="Q13" s="527" t="str">
        <f t="shared" si="1"/>
        <v>787</v>
      </c>
    </row>
    <row r="14" spans="1:18" s="15" customFormat="1" ht="13.5">
      <c r="A14" s="24"/>
      <c r="B14" s="550"/>
      <c r="C14" s="549"/>
      <c r="D14" s="543"/>
      <c r="E14" s="549"/>
      <c r="F14" s="528"/>
      <c r="G14" s="549"/>
      <c r="H14" s="543"/>
      <c r="I14" s="549"/>
      <c r="J14" s="543"/>
      <c r="K14" s="549"/>
      <c r="L14" s="528"/>
      <c r="M14" s="528"/>
      <c r="N14" s="528"/>
      <c r="O14" s="545"/>
      <c r="P14" s="543"/>
      <c r="Q14" s="527"/>
    </row>
    <row r="15" spans="1:18" s="15" customFormat="1" ht="13.5">
      <c r="A15" s="24" t="s">
        <v>5</v>
      </c>
      <c r="B15" s="550">
        <v>8240</v>
      </c>
      <c r="C15" s="549">
        <v>8.4</v>
      </c>
      <c r="D15" s="543">
        <v>8805</v>
      </c>
      <c r="E15" s="549">
        <v>9</v>
      </c>
      <c r="F15" s="528">
        <v>9027</v>
      </c>
      <c r="G15" s="549">
        <v>9.1999999999999993</v>
      </c>
      <c r="H15" s="543">
        <v>9298</v>
      </c>
      <c r="I15" s="549">
        <v>8.1999999999999993</v>
      </c>
      <c r="J15" s="528">
        <v>9134</v>
      </c>
      <c r="K15" s="549">
        <v>8</v>
      </c>
      <c r="L15" s="528">
        <v>8883</v>
      </c>
      <c r="M15" s="528">
        <v>4795</v>
      </c>
      <c r="N15" s="528">
        <v>4088</v>
      </c>
      <c r="O15" s="545">
        <v>7.68</v>
      </c>
      <c r="P15" s="543">
        <f t="shared" si="1"/>
        <v>4795</v>
      </c>
      <c r="Q15" s="527">
        <f t="shared" si="1"/>
        <v>4088</v>
      </c>
    </row>
    <row r="16" spans="1:18" s="15" customFormat="1" ht="13.5">
      <c r="A16" s="24">
        <v>55</v>
      </c>
      <c r="B16" s="550">
        <v>1850</v>
      </c>
      <c r="C16" s="549">
        <v>1.8842557698967224</v>
      </c>
      <c r="D16" s="543">
        <v>1746</v>
      </c>
      <c r="E16" s="549">
        <v>1.8</v>
      </c>
      <c r="F16" s="528">
        <v>1677</v>
      </c>
      <c r="G16" s="549">
        <v>1.7</v>
      </c>
      <c r="H16" s="543">
        <v>1675</v>
      </c>
      <c r="I16" s="549">
        <v>1.5</v>
      </c>
      <c r="J16" s="528">
        <v>1682</v>
      </c>
      <c r="K16" s="549">
        <v>1.5</v>
      </c>
      <c r="L16" s="528">
        <f t="shared" si="0"/>
        <v>1763</v>
      </c>
      <c r="M16" s="542" t="s">
        <v>910</v>
      </c>
      <c r="N16" s="542" t="s">
        <v>911</v>
      </c>
      <c r="O16" s="541">
        <v>1.52</v>
      </c>
      <c r="P16" s="543" t="str">
        <f t="shared" si="1"/>
        <v>980</v>
      </c>
      <c r="Q16" s="527" t="str">
        <f t="shared" si="1"/>
        <v>783</v>
      </c>
    </row>
    <row r="17" spans="1:17" s="15" customFormat="1" ht="13.5">
      <c r="A17" s="24">
        <v>56</v>
      </c>
      <c r="B17" s="550">
        <v>1742</v>
      </c>
      <c r="C17" s="549">
        <v>1.7742559736000489</v>
      </c>
      <c r="D17" s="543">
        <v>1910</v>
      </c>
      <c r="E17" s="549">
        <v>1.9</v>
      </c>
      <c r="F17" s="528">
        <v>1799</v>
      </c>
      <c r="G17" s="549">
        <v>1.8</v>
      </c>
      <c r="H17" s="543">
        <v>1750</v>
      </c>
      <c r="I17" s="549">
        <v>1.5</v>
      </c>
      <c r="J17" s="528">
        <v>1698</v>
      </c>
      <c r="K17" s="549">
        <v>1.5</v>
      </c>
      <c r="L17" s="528">
        <f t="shared" si="0"/>
        <v>1704</v>
      </c>
      <c r="M17" s="542" t="s">
        <v>912</v>
      </c>
      <c r="N17" s="542" t="s">
        <v>913</v>
      </c>
      <c r="O17" s="541">
        <v>1.47</v>
      </c>
      <c r="P17" s="543" t="str">
        <f t="shared" si="1"/>
        <v>889</v>
      </c>
      <c r="Q17" s="527" t="str">
        <f t="shared" si="1"/>
        <v>815</v>
      </c>
    </row>
    <row r="18" spans="1:17" s="15" customFormat="1" ht="13.5">
      <c r="A18" s="24">
        <v>57</v>
      </c>
      <c r="B18" s="550">
        <v>1563</v>
      </c>
      <c r="C18" s="549">
        <v>1.5919414964046363</v>
      </c>
      <c r="D18" s="543">
        <v>1807</v>
      </c>
      <c r="E18" s="549">
        <v>1.8</v>
      </c>
      <c r="F18" s="528">
        <v>1989</v>
      </c>
      <c r="G18" s="549">
        <v>2</v>
      </c>
      <c r="H18" s="543">
        <v>1880</v>
      </c>
      <c r="I18" s="549">
        <v>1.7</v>
      </c>
      <c r="J18" s="528">
        <v>1798</v>
      </c>
      <c r="K18" s="549">
        <v>1.6</v>
      </c>
      <c r="L18" s="528">
        <f t="shared" si="0"/>
        <v>1713</v>
      </c>
      <c r="M18" s="542" t="s">
        <v>883</v>
      </c>
      <c r="N18" s="542" t="s">
        <v>914</v>
      </c>
      <c r="O18" s="541">
        <v>1.48</v>
      </c>
      <c r="P18" s="543" t="str">
        <f t="shared" si="1"/>
        <v>935</v>
      </c>
      <c r="Q18" s="527" t="str">
        <f t="shared" si="1"/>
        <v>778</v>
      </c>
    </row>
    <row r="19" spans="1:17" s="15" customFormat="1" ht="13.5">
      <c r="A19" s="24">
        <v>58</v>
      </c>
      <c r="B19" s="550">
        <v>1645</v>
      </c>
      <c r="C19" s="549">
        <v>1.6754598602595179</v>
      </c>
      <c r="D19" s="543">
        <v>1629</v>
      </c>
      <c r="E19" s="549">
        <v>1.7</v>
      </c>
      <c r="F19" s="528">
        <v>1873</v>
      </c>
      <c r="G19" s="549">
        <v>1.9</v>
      </c>
      <c r="H19" s="543">
        <v>2064</v>
      </c>
      <c r="I19" s="549">
        <v>1.8</v>
      </c>
      <c r="J19" s="528">
        <v>1875</v>
      </c>
      <c r="K19" s="549">
        <v>1.6</v>
      </c>
      <c r="L19" s="528">
        <f t="shared" si="0"/>
        <v>1800</v>
      </c>
      <c r="M19" s="542" t="s">
        <v>915</v>
      </c>
      <c r="N19" s="542" t="s">
        <v>916</v>
      </c>
      <c r="O19" s="541">
        <v>1.56</v>
      </c>
      <c r="P19" s="543" t="str">
        <f t="shared" si="1"/>
        <v>1,005</v>
      </c>
      <c r="Q19" s="527" t="str">
        <f t="shared" si="1"/>
        <v>795</v>
      </c>
    </row>
    <row r="20" spans="1:17" s="15" customFormat="1" ht="13.5">
      <c r="A20" s="24">
        <v>59</v>
      </c>
      <c r="B20" s="550">
        <v>1440</v>
      </c>
      <c r="C20" s="549">
        <v>1.4666639506223136</v>
      </c>
      <c r="D20" s="543">
        <v>1713</v>
      </c>
      <c r="E20" s="549">
        <v>1.7</v>
      </c>
      <c r="F20" s="528">
        <v>1689</v>
      </c>
      <c r="G20" s="549">
        <v>1.7</v>
      </c>
      <c r="H20" s="543">
        <v>1929</v>
      </c>
      <c r="I20" s="549">
        <v>1.7</v>
      </c>
      <c r="J20" s="528">
        <v>2081</v>
      </c>
      <c r="K20" s="549">
        <v>1.8</v>
      </c>
      <c r="L20" s="528">
        <f t="shared" si="0"/>
        <v>1903</v>
      </c>
      <c r="M20" s="542" t="s">
        <v>899</v>
      </c>
      <c r="N20" s="542" t="s">
        <v>917</v>
      </c>
      <c r="O20" s="541">
        <v>1.65</v>
      </c>
      <c r="P20" s="543" t="str">
        <f t="shared" si="1"/>
        <v>986</v>
      </c>
      <c r="Q20" s="527" t="str">
        <f t="shared" si="1"/>
        <v>917</v>
      </c>
    </row>
    <row r="21" spans="1:17" s="15" customFormat="1" ht="13.5">
      <c r="A21" s="24"/>
      <c r="B21" s="550"/>
      <c r="C21" s="549"/>
      <c r="D21" s="543"/>
      <c r="E21" s="549"/>
      <c r="F21" s="528"/>
      <c r="G21" s="549"/>
      <c r="H21" s="543"/>
      <c r="I21" s="549"/>
      <c r="J21" s="543"/>
      <c r="K21" s="549"/>
      <c r="L21" s="528"/>
      <c r="M21" s="528"/>
      <c r="N21" s="528"/>
      <c r="O21" s="545"/>
      <c r="P21" s="543"/>
      <c r="Q21" s="527"/>
    </row>
    <row r="22" spans="1:17" s="15" customFormat="1" ht="13.5">
      <c r="A22" s="24" t="s">
        <v>4</v>
      </c>
      <c r="B22" s="550">
        <v>6348</v>
      </c>
      <c r="C22" s="549">
        <v>6.5</v>
      </c>
      <c r="D22" s="543">
        <v>6920</v>
      </c>
      <c r="E22" s="549">
        <v>7</v>
      </c>
      <c r="F22" s="528">
        <v>7432</v>
      </c>
      <c r="G22" s="549">
        <v>7.6</v>
      </c>
      <c r="H22" s="543">
        <v>8210</v>
      </c>
      <c r="I22" s="549">
        <v>7.2</v>
      </c>
      <c r="J22" s="528">
        <v>8746</v>
      </c>
      <c r="K22" s="549">
        <v>7.6</v>
      </c>
      <c r="L22" s="528">
        <v>9383</v>
      </c>
      <c r="M22" s="528">
        <v>4826</v>
      </c>
      <c r="N22" s="528">
        <v>4557</v>
      </c>
      <c r="O22" s="545">
        <v>8.1199999999999992</v>
      </c>
      <c r="P22" s="543">
        <f t="shared" si="1"/>
        <v>4826</v>
      </c>
      <c r="Q22" s="527">
        <f t="shared" si="1"/>
        <v>4557</v>
      </c>
    </row>
    <row r="23" spans="1:17" s="15" customFormat="1" ht="13.5">
      <c r="A23" s="24">
        <v>60</v>
      </c>
      <c r="B23" s="550">
        <v>1492</v>
      </c>
      <c r="C23" s="549">
        <v>1.5196268155058972</v>
      </c>
      <c r="D23" s="543">
        <v>1492</v>
      </c>
      <c r="E23" s="549">
        <v>1.5</v>
      </c>
      <c r="F23" s="528">
        <v>1742</v>
      </c>
      <c r="G23" s="549">
        <v>1.8</v>
      </c>
      <c r="H23" s="543">
        <v>1749</v>
      </c>
      <c r="I23" s="549">
        <v>1.5</v>
      </c>
      <c r="J23" s="528">
        <v>1967</v>
      </c>
      <c r="K23" s="549">
        <v>1.7</v>
      </c>
      <c r="L23" s="528">
        <f t="shared" si="0"/>
        <v>2111</v>
      </c>
      <c r="M23" s="542" t="s">
        <v>918</v>
      </c>
      <c r="N23" s="542" t="s">
        <v>919</v>
      </c>
      <c r="O23" s="541">
        <v>1.83</v>
      </c>
      <c r="P23" s="543" t="str">
        <f t="shared" si="1"/>
        <v>1,068</v>
      </c>
      <c r="Q23" s="527" t="str">
        <f t="shared" si="1"/>
        <v>1,043</v>
      </c>
    </row>
    <row r="24" spans="1:17" s="15" customFormat="1" ht="13.5">
      <c r="A24" s="24">
        <v>61</v>
      </c>
      <c r="B24" s="550">
        <v>1372</v>
      </c>
      <c r="C24" s="549">
        <v>1.3974048196207045</v>
      </c>
      <c r="D24" s="543">
        <v>1531</v>
      </c>
      <c r="E24" s="549">
        <v>1.6</v>
      </c>
      <c r="F24" s="528">
        <v>1526</v>
      </c>
      <c r="G24" s="549">
        <v>1.6</v>
      </c>
      <c r="H24" s="543">
        <v>1776</v>
      </c>
      <c r="I24" s="549">
        <v>1.6</v>
      </c>
      <c r="J24" s="528">
        <v>1774</v>
      </c>
      <c r="K24" s="549">
        <v>1.5</v>
      </c>
      <c r="L24" s="528">
        <f t="shared" si="0"/>
        <v>2007</v>
      </c>
      <c r="M24" s="542" t="s">
        <v>919</v>
      </c>
      <c r="N24" s="542" t="s">
        <v>920</v>
      </c>
      <c r="O24" s="541">
        <v>1.74</v>
      </c>
      <c r="P24" s="543" t="str">
        <f t="shared" si="1"/>
        <v>1,043</v>
      </c>
      <c r="Q24" s="527" t="str">
        <f t="shared" si="1"/>
        <v>964</v>
      </c>
    </row>
    <row r="25" spans="1:17" s="15" customFormat="1" ht="13.5">
      <c r="A25" s="24">
        <v>62</v>
      </c>
      <c r="B25" s="550">
        <v>1103</v>
      </c>
      <c r="C25" s="549">
        <v>1.1234238455113972</v>
      </c>
      <c r="D25" s="543">
        <v>1434</v>
      </c>
      <c r="E25" s="549">
        <v>1.5</v>
      </c>
      <c r="F25" s="528">
        <v>1576</v>
      </c>
      <c r="G25" s="549">
        <v>1.6</v>
      </c>
      <c r="H25" s="543">
        <v>1587</v>
      </c>
      <c r="I25" s="549">
        <v>1.4</v>
      </c>
      <c r="J25" s="528">
        <v>1775</v>
      </c>
      <c r="K25" s="549">
        <v>1.5</v>
      </c>
      <c r="L25" s="528">
        <f t="shared" si="0"/>
        <v>1811</v>
      </c>
      <c r="M25" s="542" t="s">
        <v>917</v>
      </c>
      <c r="N25" s="542" t="s">
        <v>921</v>
      </c>
      <c r="O25" s="541">
        <v>1.57</v>
      </c>
      <c r="P25" s="543" t="str">
        <f t="shared" si="1"/>
        <v>917</v>
      </c>
      <c r="Q25" s="527" t="str">
        <f t="shared" si="1"/>
        <v>894</v>
      </c>
    </row>
    <row r="26" spans="1:17" s="15" customFormat="1" ht="13.5">
      <c r="A26" s="24">
        <v>63</v>
      </c>
      <c r="B26" s="550">
        <v>1291</v>
      </c>
      <c r="C26" s="549">
        <v>1.3149049723981991</v>
      </c>
      <c r="D26" s="543">
        <v>1143</v>
      </c>
      <c r="E26" s="549">
        <v>1.2</v>
      </c>
      <c r="F26" s="528">
        <v>1439</v>
      </c>
      <c r="G26" s="549">
        <v>1.5</v>
      </c>
      <c r="H26" s="543">
        <v>1619</v>
      </c>
      <c r="I26" s="549">
        <v>1.4</v>
      </c>
      <c r="J26" s="528">
        <v>1610</v>
      </c>
      <c r="K26" s="549">
        <v>1.4</v>
      </c>
      <c r="L26" s="528">
        <f t="shared" si="0"/>
        <v>1816</v>
      </c>
      <c r="M26" s="542" t="s">
        <v>922</v>
      </c>
      <c r="N26" s="542" t="s">
        <v>923</v>
      </c>
      <c r="O26" s="541">
        <v>1.57</v>
      </c>
      <c r="P26" s="543" t="str">
        <f t="shared" si="1"/>
        <v>952</v>
      </c>
      <c r="Q26" s="527" t="str">
        <f t="shared" si="1"/>
        <v>864</v>
      </c>
    </row>
    <row r="27" spans="1:17" s="15" customFormat="1" ht="13.5">
      <c r="A27" s="24">
        <v>64</v>
      </c>
      <c r="B27" s="550">
        <v>1090</v>
      </c>
      <c r="C27" s="549">
        <v>1.1101831292905013</v>
      </c>
      <c r="D27" s="543">
        <v>1320</v>
      </c>
      <c r="E27" s="549">
        <v>1.3</v>
      </c>
      <c r="F27" s="528">
        <v>1149</v>
      </c>
      <c r="G27" s="549">
        <v>1.2</v>
      </c>
      <c r="H27" s="543">
        <v>1479</v>
      </c>
      <c r="I27" s="549">
        <v>1.3</v>
      </c>
      <c r="J27" s="528">
        <v>1620</v>
      </c>
      <c r="K27" s="549">
        <v>1.4</v>
      </c>
      <c r="L27" s="528">
        <f t="shared" si="0"/>
        <v>1638</v>
      </c>
      <c r="M27" s="542" t="s">
        <v>924</v>
      </c>
      <c r="N27" s="542" t="s">
        <v>905</v>
      </c>
      <c r="O27" s="541">
        <v>1.42</v>
      </c>
      <c r="P27" s="543" t="str">
        <f t="shared" si="1"/>
        <v>846</v>
      </c>
      <c r="Q27" s="527" t="str">
        <f t="shared" si="1"/>
        <v>792</v>
      </c>
    </row>
    <row r="28" spans="1:17" s="15" customFormat="1" ht="13.5">
      <c r="A28" s="24"/>
      <c r="B28" s="550"/>
      <c r="C28" s="549"/>
      <c r="D28" s="543"/>
      <c r="E28" s="549"/>
      <c r="F28" s="528"/>
      <c r="G28" s="549"/>
      <c r="H28" s="543"/>
      <c r="I28" s="549"/>
      <c r="J28" s="543"/>
      <c r="K28" s="549"/>
      <c r="L28" s="528"/>
      <c r="M28" s="528"/>
      <c r="N28" s="528"/>
      <c r="O28" s="545"/>
      <c r="P28" s="543"/>
      <c r="Q28" s="527"/>
    </row>
    <row r="29" spans="1:17" s="15" customFormat="1" ht="13.5">
      <c r="A29" s="24" t="s">
        <v>3</v>
      </c>
      <c r="B29" s="550">
        <v>5926</v>
      </c>
      <c r="C29" s="549">
        <v>6</v>
      </c>
      <c r="D29" s="543">
        <v>6047</v>
      </c>
      <c r="E29" s="549">
        <v>6.2</v>
      </c>
      <c r="F29" s="528">
        <v>6207</v>
      </c>
      <c r="G29" s="549">
        <v>6.3</v>
      </c>
      <c r="H29" s="543">
        <v>6243</v>
      </c>
      <c r="I29" s="549">
        <v>5.5</v>
      </c>
      <c r="J29" s="528">
        <v>6412</v>
      </c>
      <c r="K29" s="549">
        <v>5.6</v>
      </c>
      <c r="L29" s="528">
        <v>6784</v>
      </c>
      <c r="M29" s="528">
        <v>3381</v>
      </c>
      <c r="N29" s="528">
        <v>3403</v>
      </c>
      <c r="O29" s="545">
        <v>5.87</v>
      </c>
      <c r="P29" s="543">
        <f t="shared" si="1"/>
        <v>3381</v>
      </c>
      <c r="Q29" s="527">
        <f t="shared" si="1"/>
        <v>3403</v>
      </c>
    </row>
    <row r="30" spans="1:17" s="15" customFormat="1" ht="13.5">
      <c r="A30" s="24">
        <v>65</v>
      </c>
      <c r="B30" s="550">
        <v>1160</v>
      </c>
      <c r="C30" s="549">
        <v>1.1814792935568637</v>
      </c>
      <c r="D30" s="543">
        <v>1104</v>
      </c>
      <c r="E30" s="549">
        <v>1.1000000000000001</v>
      </c>
      <c r="F30" s="528">
        <v>1349</v>
      </c>
      <c r="G30" s="549">
        <v>1.4</v>
      </c>
      <c r="H30" s="543">
        <v>1175</v>
      </c>
      <c r="I30" s="549">
        <v>1</v>
      </c>
      <c r="J30" s="528">
        <v>1482</v>
      </c>
      <c r="K30" s="549">
        <v>1.3</v>
      </c>
      <c r="L30" s="528">
        <f t="shared" si="0"/>
        <v>1629</v>
      </c>
      <c r="M30" s="542" t="s">
        <v>925</v>
      </c>
      <c r="N30" s="542" t="s">
        <v>926</v>
      </c>
      <c r="O30" s="541">
        <v>1.41</v>
      </c>
      <c r="P30" s="543" t="str">
        <f t="shared" si="1"/>
        <v>828</v>
      </c>
      <c r="Q30" s="527" t="str">
        <f t="shared" si="1"/>
        <v>801</v>
      </c>
    </row>
    <row r="31" spans="1:17" s="15" customFormat="1" ht="13.5">
      <c r="A31" s="24">
        <v>66</v>
      </c>
      <c r="B31" s="550">
        <v>1287</v>
      </c>
      <c r="C31" s="549">
        <v>1.3108309058686929</v>
      </c>
      <c r="D31" s="543">
        <v>1177</v>
      </c>
      <c r="E31" s="549">
        <v>1.2</v>
      </c>
      <c r="F31" s="528">
        <v>1133</v>
      </c>
      <c r="G31" s="549">
        <v>1.2</v>
      </c>
      <c r="H31" s="543">
        <v>1383</v>
      </c>
      <c r="I31" s="549">
        <v>1.2</v>
      </c>
      <c r="J31" s="528">
        <v>1172</v>
      </c>
      <c r="K31" s="549">
        <v>1</v>
      </c>
      <c r="L31" s="528">
        <f t="shared" si="0"/>
        <v>1474</v>
      </c>
      <c r="M31" s="542" t="s">
        <v>927</v>
      </c>
      <c r="N31" s="542" t="s">
        <v>928</v>
      </c>
      <c r="O31" s="541">
        <v>1.27</v>
      </c>
      <c r="P31" s="543" t="str">
        <f t="shared" si="1"/>
        <v>735</v>
      </c>
      <c r="Q31" s="527" t="str">
        <f t="shared" si="1"/>
        <v>739</v>
      </c>
    </row>
    <row r="32" spans="1:17" s="15" customFormat="1" ht="13.5">
      <c r="A32" s="24">
        <v>67</v>
      </c>
      <c r="B32" s="550">
        <v>1182</v>
      </c>
      <c r="C32" s="549">
        <v>1.2038866594691493</v>
      </c>
      <c r="D32" s="543">
        <v>1290</v>
      </c>
      <c r="E32" s="549">
        <v>1.3</v>
      </c>
      <c r="F32" s="528">
        <v>1198</v>
      </c>
      <c r="G32" s="549">
        <v>1.2</v>
      </c>
      <c r="H32" s="543">
        <v>1148</v>
      </c>
      <c r="I32" s="549">
        <v>1</v>
      </c>
      <c r="J32" s="528">
        <v>1384</v>
      </c>
      <c r="K32" s="549">
        <v>1.2</v>
      </c>
      <c r="L32" s="528">
        <f t="shared" si="0"/>
        <v>1195</v>
      </c>
      <c r="M32" s="542" t="s">
        <v>929</v>
      </c>
      <c r="N32" s="542" t="s">
        <v>930</v>
      </c>
      <c r="O32" s="541">
        <v>1.03</v>
      </c>
      <c r="P32" s="543" t="str">
        <f t="shared" si="1"/>
        <v>590</v>
      </c>
      <c r="Q32" s="527" t="str">
        <f t="shared" si="1"/>
        <v>605</v>
      </c>
    </row>
    <row r="33" spans="1:19" s="15" customFormat="1" ht="13.5">
      <c r="A33" s="24">
        <v>68</v>
      </c>
      <c r="B33" s="550">
        <v>1263</v>
      </c>
      <c r="C33" s="549">
        <v>1.2863865066916542</v>
      </c>
      <c r="D33" s="543">
        <v>1204</v>
      </c>
      <c r="E33" s="549">
        <v>1.2</v>
      </c>
      <c r="F33" s="528">
        <v>1316</v>
      </c>
      <c r="G33" s="549">
        <v>1.3</v>
      </c>
      <c r="H33" s="543">
        <v>1217</v>
      </c>
      <c r="I33" s="549">
        <v>1.1000000000000001</v>
      </c>
      <c r="J33" s="528">
        <v>1153</v>
      </c>
      <c r="K33" s="549">
        <v>1</v>
      </c>
      <c r="L33" s="528">
        <f t="shared" si="0"/>
        <v>1355</v>
      </c>
      <c r="M33" s="542" t="s">
        <v>931</v>
      </c>
      <c r="N33" s="542" t="s">
        <v>894</v>
      </c>
      <c r="O33" s="541">
        <v>1.17</v>
      </c>
      <c r="P33" s="543" t="str">
        <f t="shared" si="1"/>
        <v>655</v>
      </c>
      <c r="Q33" s="527" t="str">
        <f t="shared" si="1"/>
        <v>700</v>
      </c>
    </row>
    <row r="34" spans="1:19" s="15" customFormat="1" ht="13.5">
      <c r="A34" s="24">
        <v>69</v>
      </c>
      <c r="B34" s="550">
        <v>1034</v>
      </c>
      <c r="C34" s="549">
        <v>1.0531461978774115</v>
      </c>
      <c r="D34" s="543">
        <v>1272</v>
      </c>
      <c r="E34" s="549">
        <v>1.3</v>
      </c>
      <c r="F34" s="528">
        <v>1211</v>
      </c>
      <c r="G34" s="549">
        <v>1.2</v>
      </c>
      <c r="H34" s="543">
        <v>1320</v>
      </c>
      <c r="I34" s="549">
        <v>1.2</v>
      </c>
      <c r="J34" s="528">
        <v>1221</v>
      </c>
      <c r="K34" s="549">
        <v>1.1000000000000001</v>
      </c>
      <c r="L34" s="528">
        <f t="shared" si="0"/>
        <v>1131</v>
      </c>
      <c r="M34" s="542" t="s">
        <v>932</v>
      </c>
      <c r="N34" s="542" t="s">
        <v>933</v>
      </c>
      <c r="O34" s="541">
        <v>0.98</v>
      </c>
      <c r="P34" s="543" t="str">
        <f t="shared" si="1"/>
        <v>573</v>
      </c>
      <c r="Q34" s="527" t="str">
        <f t="shared" si="1"/>
        <v>558</v>
      </c>
    </row>
    <row r="35" spans="1:19" s="15" customFormat="1" ht="13.5">
      <c r="A35" s="24"/>
      <c r="B35" s="550"/>
      <c r="C35" s="549"/>
      <c r="D35" s="543"/>
      <c r="E35" s="549"/>
      <c r="F35" s="528"/>
      <c r="G35" s="549"/>
      <c r="H35" s="543"/>
      <c r="I35" s="549"/>
      <c r="J35" s="543"/>
      <c r="K35" s="549"/>
      <c r="L35" s="528"/>
      <c r="M35" s="528"/>
      <c r="N35" s="528"/>
      <c r="O35" s="545"/>
      <c r="P35" s="543"/>
      <c r="Q35" s="527"/>
    </row>
    <row r="36" spans="1:19" s="15" customFormat="1" ht="13.5">
      <c r="A36" s="24" t="s">
        <v>2</v>
      </c>
      <c r="B36" s="550">
        <v>6069</v>
      </c>
      <c r="C36" s="549">
        <v>6.2</v>
      </c>
      <c r="D36" s="543">
        <v>5810</v>
      </c>
      <c r="E36" s="549">
        <v>5.9</v>
      </c>
      <c r="F36" s="528">
        <v>5515</v>
      </c>
      <c r="G36" s="549">
        <v>5.6</v>
      </c>
      <c r="H36" s="543">
        <v>5657</v>
      </c>
      <c r="I36" s="549">
        <v>5</v>
      </c>
      <c r="J36" s="528">
        <v>5843</v>
      </c>
      <c r="K36" s="549">
        <v>5.0999999999999996</v>
      </c>
      <c r="L36" s="528">
        <v>5978</v>
      </c>
      <c r="M36" s="528">
        <v>2808</v>
      </c>
      <c r="N36" s="528">
        <v>3170</v>
      </c>
      <c r="O36" s="545">
        <v>5.17</v>
      </c>
      <c r="P36" s="543">
        <f t="shared" si="1"/>
        <v>2808</v>
      </c>
      <c r="Q36" s="527">
        <f t="shared" si="1"/>
        <v>3170</v>
      </c>
    </row>
    <row r="37" spans="1:19" s="15" customFormat="1" ht="13.5">
      <c r="A37" s="24">
        <v>70</v>
      </c>
      <c r="B37" s="550">
        <v>1088</v>
      </c>
      <c r="C37" s="549">
        <v>1.1081460960257481</v>
      </c>
      <c r="D37" s="543">
        <v>1036</v>
      </c>
      <c r="E37" s="549">
        <v>1.1000000000000001</v>
      </c>
      <c r="F37" s="528">
        <v>1287</v>
      </c>
      <c r="G37" s="549">
        <v>1.3</v>
      </c>
      <c r="H37" s="543">
        <v>1216</v>
      </c>
      <c r="I37" s="549">
        <v>1.1000000000000001</v>
      </c>
      <c r="J37" s="528">
        <v>1315</v>
      </c>
      <c r="K37" s="549">
        <v>1.1000000000000001</v>
      </c>
      <c r="L37" s="528">
        <f t="shared" si="0"/>
        <v>1230</v>
      </c>
      <c r="M37" s="542" t="s">
        <v>934</v>
      </c>
      <c r="N37" s="542" t="s">
        <v>935</v>
      </c>
      <c r="O37" s="541">
        <v>1.06</v>
      </c>
      <c r="P37" s="543" t="str">
        <f t="shared" si="1"/>
        <v>606</v>
      </c>
      <c r="Q37" s="527" t="str">
        <f t="shared" si="1"/>
        <v>624</v>
      </c>
    </row>
    <row r="38" spans="1:19" s="15" customFormat="1" ht="13.5">
      <c r="A38" s="24">
        <v>71</v>
      </c>
      <c r="B38" s="550">
        <v>1091</v>
      </c>
      <c r="C38" s="549">
        <v>1.111201645922878</v>
      </c>
      <c r="D38" s="543">
        <v>1094</v>
      </c>
      <c r="E38" s="549">
        <v>1.1000000000000001</v>
      </c>
      <c r="F38" s="528">
        <v>1044</v>
      </c>
      <c r="G38" s="549">
        <v>1.1000000000000001</v>
      </c>
      <c r="H38" s="543">
        <v>1289</v>
      </c>
      <c r="I38" s="549">
        <v>1.1000000000000001</v>
      </c>
      <c r="J38" s="528">
        <v>1217</v>
      </c>
      <c r="K38" s="549">
        <v>1.1000000000000001</v>
      </c>
      <c r="L38" s="528">
        <f t="shared" si="0"/>
        <v>1290</v>
      </c>
      <c r="M38" s="542" t="s">
        <v>936</v>
      </c>
      <c r="N38" s="542" t="s">
        <v>937</v>
      </c>
      <c r="O38" s="541">
        <v>1.1200000000000001</v>
      </c>
      <c r="P38" s="543" t="str">
        <f t="shared" si="1"/>
        <v>608</v>
      </c>
      <c r="Q38" s="527" t="str">
        <f t="shared" si="1"/>
        <v>682</v>
      </c>
    </row>
    <row r="39" spans="1:19" s="15" customFormat="1" ht="13.5">
      <c r="A39" s="24">
        <v>72</v>
      </c>
      <c r="B39" s="550">
        <v>1036</v>
      </c>
      <c r="C39" s="549">
        <v>1.0551832311421645</v>
      </c>
      <c r="D39" s="543">
        <v>1086</v>
      </c>
      <c r="E39" s="549">
        <v>1.1000000000000001</v>
      </c>
      <c r="F39" s="528">
        <v>1085</v>
      </c>
      <c r="G39" s="549">
        <v>1.1000000000000001</v>
      </c>
      <c r="H39" s="543">
        <v>1026</v>
      </c>
      <c r="I39" s="549">
        <v>0.9</v>
      </c>
      <c r="J39" s="528">
        <v>1267</v>
      </c>
      <c r="K39" s="549">
        <v>1.1000000000000001</v>
      </c>
      <c r="L39" s="528">
        <f t="shared" si="0"/>
        <v>1206</v>
      </c>
      <c r="M39" s="542" t="s">
        <v>938</v>
      </c>
      <c r="N39" s="542" t="s">
        <v>939</v>
      </c>
      <c r="O39" s="541">
        <v>1.04</v>
      </c>
      <c r="P39" s="543" t="str">
        <f t="shared" si="1"/>
        <v>566</v>
      </c>
      <c r="Q39" s="527" t="str">
        <f t="shared" si="1"/>
        <v>640</v>
      </c>
    </row>
    <row r="40" spans="1:19" s="15" customFormat="1" ht="13.5">
      <c r="A40" s="24">
        <v>73</v>
      </c>
      <c r="B40" s="550">
        <v>1585</v>
      </c>
      <c r="C40" s="549">
        <v>1.6143488623169215</v>
      </c>
      <c r="D40" s="543">
        <v>1037</v>
      </c>
      <c r="E40" s="549">
        <v>1.1000000000000001</v>
      </c>
      <c r="F40" s="528">
        <v>1074</v>
      </c>
      <c r="G40" s="549">
        <v>1.1000000000000001</v>
      </c>
      <c r="H40" s="543">
        <v>1065</v>
      </c>
      <c r="I40" s="549">
        <v>0.9</v>
      </c>
      <c r="J40" s="528">
        <v>1005</v>
      </c>
      <c r="K40" s="549">
        <v>0.9</v>
      </c>
      <c r="L40" s="528">
        <f t="shared" si="0"/>
        <v>1255</v>
      </c>
      <c r="M40" s="542" t="s">
        <v>940</v>
      </c>
      <c r="N40" s="542" t="s">
        <v>941</v>
      </c>
      <c r="O40" s="541">
        <v>1.0900000000000001</v>
      </c>
      <c r="P40" s="543" t="str">
        <f t="shared" si="1"/>
        <v>591</v>
      </c>
      <c r="Q40" s="527" t="str">
        <f t="shared" si="1"/>
        <v>664</v>
      </c>
    </row>
    <row r="41" spans="1:19" s="15" customFormat="1" ht="13.5">
      <c r="A41" s="25">
        <v>74</v>
      </c>
      <c r="B41" s="540">
        <v>1269</v>
      </c>
      <c r="C41" s="539">
        <v>1.2924976064859139</v>
      </c>
      <c r="D41" s="526">
        <v>1557</v>
      </c>
      <c r="E41" s="539">
        <v>1.6</v>
      </c>
      <c r="F41" s="525">
        <v>1025</v>
      </c>
      <c r="G41" s="539">
        <v>1</v>
      </c>
      <c r="H41" s="526">
        <v>1061</v>
      </c>
      <c r="I41" s="539">
        <v>0.9</v>
      </c>
      <c r="J41" s="525">
        <v>1039</v>
      </c>
      <c r="K41" s="539">
        <v>0.9</v>
      </c>
      <c r="L41" s="525">
        <f t="shared" si="0"/>
        <v>997</v>
      </c>
      <c r="M41" s="535" t="s">
        <v>942</v>
      </c>
      <c r="N41" s="535" t="s">
        <v>943</v>
      </c>
      <c r="O41" s="534">
        <v>0.86</v>
      </c>
      <c r="P41" s="526" t="str">
        <f t="shared" si="1"/>
        <v>437</v>
      </c>
      <c r="Q41" s="524" t="str">
        <f t="shared" si="1"/>
        <v>560</v>
      </c>
    </row>
    <row r="42" spans="1:19" s="58" customFormat="1" ht="13.5">
      <c r="A42" s="264" t="s">
        <v>57</v>
      </c>
      <c r="B42" s="209"/>
      <c r="C42" s="133"/>
      <c r="D42" s="133"/>
      <c r="E42" s="133"/>
      <c r="F42" s="133"/>
      <c r="G42" s="133"/>
      <c r="H42" s="133"/>
      <c r="I42" s="133"/>
      <c r="J42" s="133"/>
      <c r="K42" s="133"/>
      <c r="L42" s="178"/>
      <c r="M42" s="178"/>
      <c r="N42" s="178"/>
      <c r="O42" s="133"/>
      <c r="P42" s="133"/>
      <c r="Q42" s="269" t="s">
        <v>58</v>
      </c>
      <c r="R42" s="57"/>
      <c r="S42" s="57"/>
    </row>
    <row r="43" spans="1:19" s="58" customFormat="1" ht="11.25">
      <c r="A43" s="882" t="s">
        <v>686</v>
      </c>
      <c r="B43" s="882"/>
      <c r="C43" s="882"/>
      <c r="D43" s="882"/>
      <c r="E43" s="882"/>
      <c r="F43" s="882"/>
      <c r="G43" s="882"/>
      <c r="H43" s="882"/>
      <c r="I43" s="882"/>
      <c r="J43" s="882"/>
      <c r="K43" s="882"/>
      <c r="L43" s="882"/>
      <c r="M43" s="882"/>
      <c r="N43" s="882"/>
      <c r="O43" s="882"/>
      <c r="P43" s="882"/>
      <c r="Q43" s="882"/>
    </row>
    <row r="44" spans="1:19" ht="12" customHeight="1">
      <c r="A44" s="270" t="s">
        <v>130</v>
      </c>
    </row>
  </sheetData>
  <mergeCells count="15">
    <mergeCell ref="A43:Q43"/>
    <mergeCell ref="F5:F6"/>
    <mergeCell ref="G5:G6"/>
    <mergeCell ref="J5:J6"/>
    <mergeCell ref="K5:K6"/>
    <mergeCell ref="L5:L6"/>
    <mergeCell ref="O5:O6"/>
    <mergeCell ref="H5:H6"/>
    <mergeCell ref="I5:I6"/>
    <mergeCell ref="B4:C4"/>
    <mergeCell ref="D4:E4"/>
    <mergeCell ref="L4:Q4"/>
    <mergeCell ref="F4:G4"/>
    <mergeCell ref="J4:K4"/>
    <mergeCell ref="H4:I4"/>
  </mergeCells>
  <phoneticPr fontId="7" type="noConversion"/>
  <pageMargins left="0.7" right="0.7" top="0.75" bottom="0.75" header="0.3" footer="0.3"/>
  <pageSetup paperSize="9" scale="7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BreakPreview" zoomScaleNormal="100" zoomScaleSheetLayoutView="100" workbookViewId="0">
      <selection activeCell="O36" sqref="O36"/>
    </sheetView>
  </sheetViews>
  <sheetFormatPr defaultRowHeight="12"/>
  <cols>
    <col min="1" max="11" width="10.85546875" style="55" customWidth="1"/>
    <col min="12" max="17" width="10.7109375" style="55" customWidth="1"/>
    <col min="18" max="18" width="8.140625" style="55" customWidth="1"/>
    <col min="19" max="256" width="9.140625" style="55"/>
    <col min="257" max="257" width="11" style="55" customWidth="1"/>
    <col min="258" max="258" width="10.7109375" style="55" customWidth="1"/>
    <col min="259" max="259" width="9.7109375" style="55" customWidth="1"/>
    <col min="260" max="260" width="9.28515625" style="55" customWidth="1"/>
    <col min="261" max="261" width="9.42578125" style="55" customWidth="1"/>
    <col min="262" max="262" width="9" style="55" customWidth="1"/>
    <col min="263" max="263" width="9.85546875" style="55" customWidth="1"/>
    <col min="264" max="264" width="9.7109375" style="55" customWidth="1"/>
    <col min="265" max="265" width="9.85546875" style="55" customWidth="1"/>
    <col min="266" max="266" width="9.28515625" style="55" customWidth="1"/>
    <col min="267" max="267" width="10.85546875" style="55" customWidth="1"/>
    <col min="268" max="268" width="9.28515625" style="55" bestFit="1" customWidth="1"/>
    <col min="269" max="270" width="10.28515625" style="55" customWidth="1"/>
    <col min="271" max="271" width="11.7109375" style="55" customWidth="1"/>
    <col min="272" max="273" width="10" style="55" customWidth="1"/>
    <col min="274" max="274" width="8.7109375" style="55" customWidth="1"/>
    <col min="275" max="512" width="9.140625" style="55"/>
    <col min="513" max="513" width="11" style="55" customWidth="1"/>
    <col min="514" max="514" width="10.7109375" style="55" customWidth="1"/>
    <col min="515" max="515" width="9.7109375" style="55" customWidth="1"/>
    <col min="516" max="516" width="9.28515625" style="55" customWidth="1"/>
    <col min="517" max="517" width="9.42578125" style="55" customWidth="1"/>
    <col min="518" max="518" width="9" style="55" customWidth="1"/>
    <col min="519" max="519" width="9.85546875" style="55" customWidth="1"/>
    <col min="520" max="520" width="9.7109375" style="55" customWidth="1"/>
    <col min="521" max="521" width="9.85546875" style="55" customWidth="1"/>
    <col min="522" max="522" width="9.28515625" style="55" customWidth="1"/>
    <col min="523" max="523" width="10.85546875" style="55" customWidth="1"/>
    <col min="524" max="524" width="9.28515625" style="55" bestFit="1" customWidth="1"/>
    <col min="525" max="526" width="10.28515625" style="55" customWidth="1"/>
    <col min="527" max="527" width="11.7109375" style="55" customWidth="1"/>
    <col min="528" max="529" width="10" style="55" customWidth="1"/>
    <col min="530" max="530" width="8.7109375" style="55" customWidth="1"/>
    <col min="531" max="768" width="9.140625" style="55"/>
    <col min="769" max="769" width="11" style="55" customWidth="1"/>
    <col min="770" max="770" width="10.7109375" style="55" customWidth="1"/>
    <col min="771" max="771" width="9.7109375" style="55" customWidth="1"/>
    <col min="772" max="772" width="9.28515625" style="55" customWidth="1"/>
    <col min="773" max="773" width="9.42578125" style="55" customWidth="1"/>
    <col min="774" max="774" width="9" style="55" customWidth="1"/>
    <col min="775" max="775" width="9.85546875" style="55" customWidth="1"/>
    <col min="776" max="776" width="9.7109375" style="55" customWidth="1"/>
    <col min="777" max="777" width="9.85546875" style="55" customWidth="1"/>
    <col min="778" max="778" width="9.28515625" style="55" customWidth="1"/>
    <col min="779" max="779" width="10.85546875" style="55" customWidth="1"/>
    <col min="780" max="780" width="9.28515625" style="55" bestFit="1" customWidth="1"/>
    <col min="781" max="782" width="10.28515625" style="55" customWidth="1"/>
    <col min="783" max="783" width="11.7109375" style="55" customWidth="1"/>
    <col min="784" max="785" width="10" style="55" customWidth="1"/>
    <col min="786" max="786" width="8.7109375" style="55" customWidth="1"/>
    <col min="787" max="1024" width="9.140625" style="55"/>
    <col min="1025" max="1025" width="11" style="55" customWidth="1"/>
    <col min="1026" max="1026" width="10.7109375" style="55" customWidth="1"/>
    <col min="1027" max="1027" width="9.7109375" style="55" customWidth="1"/>
    <col min="1028" max="1028" width="9.28515625" style="55" customWidth="1"/>
    <col min="1029" max="1029" width="9.42578125" style="55" customWidth="1"/>
    <col min="1030" max="1030" width="9" style="55" customWidth="1"/>
    <col min="1031" max="1031" width="9.85546875" style="55" customWidth="1"/>
    <col min="1032" max="1032" width="9.7109375" style="55" customWidth="1"/>
    <col min="1033" max="1033" width="9.85546875" style="55" customWidth="1"/>
    <col min="1034" max="1034" width="9.28515625" style="55" customWidth="1"/>
    <col min="1035" max="1035" width="10.85546875" style="55" customWidth="1"/>
    <col min="1036" max="1036" width="9.28515625" style="55" bestFit="1" customWidth="1"/>
    <col min="1037" max="1038" width="10.28515625" style="55" customWidth="1"/>
    <col min="1039" max="1039" width="11.7109375" style="55" customWidth="1"/>
    <col min="1040" max="1041" width="10" style="55" customWidth="1"/>
    <col min="1042" max="1042" width="8.7109375" style="55" customWidth="1"/>
    <col min="1043" max="1280" width="9.140625" style="55"/>
    <col min="1281" max="1281" width="11" style="55" customWidth="1"/>
    <col min="1282" max="1282" width="10.7109375" style="55" customWidth="1"/>
    <col min="1283" max="1283" width="9.7109375" style="55" customWidth="1"/>
    <col min="1284" max="1284" width="9.28515625" style="55" customWidth="1"/>
    <col min="1285" max="1285" width="9.42578125" style="55" customWidth="1"/>
    <col min="1286" max="1286" width="9" style="55" customWidth="1"/>
    <col min="1287" max="1287" width="9.85546875" style="55" customWidth="1"/>
    <col min="1288" max="1288" width="9.7109375" style="55" customWidth="1"/>
    <col min="1289" max="1289" width="9.85546875" style="55" customWidth="1"/>
    <col min="1290" max="1290" width="9.28515625" style="55" customWidth="1"/>
    <col min="1291" max="1291" width="10.85546875" style="55" customWidth="1"/>
    <col min="1292" max="1292" width="9.28515625" style="55" bestFit="1" customWidth="1"/>
    <col min="1293" max="1294" width="10.28515625" style="55" customWidth="1"/>
    <col min="1295" max="1295" width="11.7109375" style="55" customWidth="1"/>
    <col min="1296" max="1297" width="10" style="55" customWidth="1"/>
    <col min="1298" max="1298" width="8.7109375" style="55" customWidth="1"/>
    <col min="1299" max="1536" width="9.140625" style="55"/>
    <col min="1537" max="1537" width="11" style="55" customWidth="1"/>
    <col min="1538" max="1538" width="10.7109375" style="55" customWidth="1"/>
    <col min="1539" max="1539" width="9.7109375" style="55" customWidth="1"/>
    <col min="1540" max="1540" width="9.28515625" style="55" customWidth="1"/>
    <col min="1541" max="1541" width="9.42578125" style="55" customWidth="1"/>
    <col min="1542" max="1542" width="9" style="55" customWidth="1"/>
    <col min="1543" max="1543" width="9.85546875" style="55" customWidth="1"/>
    <col min="1544" max="1544" width="9.7109375" style="55" customWidth="1"/>
    <col min="1545" max="1545" width="9.85546875" style="55" customWidth="1"/>
    <col min="1546" max="1546" width="9.28515625" style="55" customWidth="1"/>
    <col min="1547" max="1547" width="10.85546875" style="55" customWidth="1"/>
    <col min="1548" max="1548" width="9.28515625" style="55" bestFit="1" customWidth="1"/>
    <col min="1549" max="1550" width="10.28515625" style="55" customWidth="1"/>
    <col min="1551" max="1551" width="11.7109375" style="55" customWidth="1"/>
    <col min="1552" max="1553" width="10" style="55" customWidth="1"/>
    <col min="1554" max="1554" width="8.7109375" style="55" customWidth="1"/>
    <col min="1555" max="1792" width="9.140625" style="55"/>
    <col min="1793" max="1793" width="11" style="55" customWidth="1"/>
    <col min="1794" max="1794" width="10.7109375" style="55" customWidth="1"/>
    <col min="1795" max="1795" width="9.7109375" style="55" customWidth="1"/>
    <col min="1796" max="1796" width="9.28515625" style="55" customWidth="1"/>
    <col min="1797" max="1797" width="9.42578125" style="55" customWidth="1"/>
    <col min="1798" max="1798" width="9" style="55" customWidth="1"/>
    <col min="1799" max="1799" width="9.85546875" style="55" customWidth="1"/>
    <col min="1800" max="1800" width="9.7109375" style="55" customWidth="1"/>
    <col min="1801" max="1801" width="9.85546875" style="55" customWidth="1"/>
    <col min="1802" max="1802" width="9.28515625" style="55" customWidth="1"/>
    <col min="1803" max="1803" width="10.85546875" style="55" customWidth="1"/>
    <col min="1804" max="1804" width="9.28515625" style="55" bestFit="1" customWidth="1"/>
    <col min="1805" max="1806" width="10.28515625" style="55" customWidth="1"/>
    <col min="1807" max="1807" width="11.7109375" style="55" customWidth="1"/>
    <col min="1808" max="1809" width="10" style="55" customWidth="1"/>
    <col min="1810" max="1810" width="8.7109375" style="55" customWidth="1"/>
    <col min="1811" max="2048" width="9.140625" style="55"/>
    <col min="2049" max="2049" width="11" style="55" customWidth="1"/>
    <col min="2050" max="2050" width="10.7109375" style="55" customWidth="1"/>
    <col min="2051" max="2051" width="9.7109375" style="55" customWidth="1"/>
    <col min="2052" max="2052" width="9.28515625" style="55" customWidth="1"/>
    <col min="2053" max="2053" width="9.42578125" style="55" customWidth="1"/>
    <col min="2054" max="2054" width="9" style="55" customWidth="1"/>
    <col min="2055" max="2055" width="9.85546875" style="55" customWidth="1"/>
    <col min="2056" max="2056" width="9.7109375" style="55" customWidth="1"/>
    <col min="2057" max="2057" width="9.85546875" style="55" customWidth="1"/>
    <col min="2058" max="2058" width="9.28515625" style="55" customWidth="1"/>
    <col min="2059" max="2059" width="10.85546875" style="55" customWidth="1"/>
    <col min="2060" max="2060" width="9.28515625" style="55" bestFit="1" customWidth="1"/>
    <col min="2061" max="2062" width="10.28515625" style="55" customWidth="1"/>
    <col min="2063" max="2063" width="11.7109375" style="55" customWidth="1"/>
    <col min="2064" max="2065" width="10" style="55" customWidth="1"/>
    <col min="2066" max="2066" width="8.7109375" style="55" customWidth="1"/>
    <col min="2067" max="2304" width="9.140625" style="55"/>
    <col min="2305" max="2305" width="11" style="55" customWidth="1"/>
    <col min="2306" max="2306" width="10.7109375" style="55" customWidth="1"/>
    <col min="2307" max="2307" width="9.7109375" style="55" customWidth="1"/>
    <col min="2308" max="2308" width="9.28515625" style="55" customWidth="1"/>
    <col min="2309" max="2309" width="9.42578125" style="55" customWidth="1"/>
    <col min="2310" max="2310" width="9" style="55" customWidth="1"/>
    <col min="2311" max="2311" width="9.85546875" style="55" customWidth="1"/>
    <col min="2312" max="2312" width="9.7109375" style="55" customWidth="1"/>
    <col min="2313" max="2313" width="9.85546875" style="55" customWidth="1"/>
    <col min="2314" max="2314" width="9.28515625" style="55" customWidth="1"/>
    <col min="2315" max="2315" width="10.85546875" style="55" customWidth="1"/>
    <col min="2316" max="2316" width="9.28515625" style="55" bestFit="1" customWidth="1"/>
    <col min="2317" max="2318" width="10.28515625" style="55" customWidth="1"/>
    <col min="2319" max="2319" width="11.7109375" style="55" customWidth="1"/>
    <col min="2320" max="2321" width="10" style="55" customWidth="1"/>
    <col min="2322" max="2322" width="8.7109375" style="55" customWidth="1"/>
    <col min="2323" max="2560" width="9.140625" style="55"/>
    <col min="2561" max="2561" width="11" style="55" customWidth="1"/>
    <col min="2562" max="2562" width="10.7109375" style="55" customWidth="1"/>
    <col min="2563" max="2563" width="9.7109375" style="55" customWidth="1"/>
    <col min="2564" max="2564" width="9.28515625" style="55" customWidth="1"/>
    <col min="2565" max="2565" width="9.42578125" style="55" customWidth="1"/>
    <col min="2566" max="2566" width="9" style="55" customWidth="1"/>
    <col min="2567" max="2567" width="9.85546875" style="55" customWidth="1"/>
    <col min="2568" max="2568" width="9.7109375" style="55" customWidth="1"/>
    <col min="2569" max="2569" width="9.85546875" style="55" customWidth="1"/>
    <col min="2570" max="2570" width="9.28515625" style="55" customWidth="1"/>
    <col min="2571" max="2571" width="10.85546875" style="55" customWidth="1"/>
    <col min="2572" max="2572" width="9.28515625" style="55" bestFit="1" customWidth="1"/>
    <col min="2573" max="2574" width="10.28515625" style="55" customWidth="1"/>
    <col min="2575" max="2575" width="11.7109375" style="55" customWidth="1"/>
    <col min="2576" max="2577" width="10" style="55" customWidth="1"/>
    <col min="2578" max="2578" width="8.7109375" style="55" customWidth="1"/>
    <col min="2579" max="2816" width="9.140625" style="55"/>
    <col min="2817" max="2817" width="11" style="55" customWidth="1"/>
    <col min="2818" max="2818" width="10.7109375" style="55" customWidth="1"/>
    <col min="2819" max="2819" width="9.7109375" style="55" customWidth="1"/>
    <col min="2820" max="2820" width="9.28515625" style="55" customWidth="1"/>
    <col min="2821" max="2821" width="9.42578125" style="55" customWidth="1"/>
    <col min="2822" max="2822" width="9" style="55" customWidth="1"/>
    <col min="2823" max="2823" width="9.85546875" style="55" customWidth="1"/>
    <col min="2824" max="2824" width="9.7109375" style="55" customWidth="1"/>
    <col min="2825" max="2825" width="9.85546875" style="55" customWidth="1"/>
    <col min="2826" max="2826" width="9.28515625" style="55" customWidth="1"/>
    <col min="2827" max="2827" width="10.85546875" style="55" customWidth="1"/>
    <col min="2828" max="2828" width="9.28515625" style="55" bestFit="1" customWidth="1"/>
    <col min="2829" max="2830" width="10.28515625" style="55" customWidth="1"/>
    <col min="2831" max="2831" width="11.7109375" style="55" customWidth="1"/>
    <col min="2832" max="2833" width="10" style="55" customWidth="1"/>
    <col min="2834" max="2834" width="8.7109375" style="55" customWidth="1"/>
    <col min="2835" max="3072" width="9.140625" style="55"/>
    <col min="3073" max="3073" width="11" style="55" customWidth="1"/>
    <col min="3074" max="3074" width="10.7109375" style="55" customWidth="1"/>
    <col min="3075" max="3075" width="9.7109375" style="55" customWidth="1"/>
    <col min="3076" max="3076" width="9.28515625" style="55" customWidth="1"/>
    <col min="3077" max="3077" width="9.42578125" style="55" customWidth="1"/>
    <col min="3078" max="3078" width="9" style="55" customWidth="1"/>
    <col min="3079" max="3079" width="9.85546875" style="55" customWidth="1"/>
    <col min="3080" max="3080" width="9.7109375" style="55" customWidth="1"/>
    <col min="3081" max="3081" width="9.85546875" style="55" customWidth="1"/>
    <col min="3082" max="3082" width="9.28515625" style="55" customWidth="1"/>
    <col min="3083" max="3083" width="10.85546875" style="55" customWidth="1"/>
    <col min="3084" max="3084" width="9.28515625" style="55" bestFit="1" customWidth="1"/>
    <col min="3085" max="3086" width="10.28515625" style="55" customWidth="1"/>
    <col min="3087" max="3087" width="11.7109375" style="55" customWidth="1"/>
    <col min="3088" max="3089" width="10" style="55" customWidth="1"/>
    <col min="3090" max="3090" width="8.7109375" style="55" customWidth="1"/>
    <col min="3091" max="3328" width="9.140625" style="55"/>
    <col min="3329" max="3329" width="11" style="55" customWidth="1"/>
    <col min="3330" max="3330" width="10.7109375" style="55" customWidth="1"/>
    <col min="3331" max="3331" width="9.7109375" style="55" customWidth="1"/>
    <col min="3332" max="3332" width="9.28515625" style="55" customWidth="1"/>
    <col min="3333" max="3333" width="9.42578125" style="55" customWidth="1"/>
    <col min="3334" max="3334" width="9" style="55" customWidth="1"/>
    <col min="3335" max="3335" width="9.85546875" style="55" customWidth="1"/>
    <col min="3336" max="3336" width="9.7109375" style="55" customWidth="1"/>
    <col min="3337" max="3337" width="9.85546875" style="55" customWidth="1"/>
    <col min="3338" max="3338" width="9.28515625" style="55" customWidth="1"/>
    <col min="3339" max="3339" width="10.85546875" style="55" customWidth="1"/>
    <col min="3340" max="3340" width="9.28515625" style="55" bestFit="1" customWidth="1"/>
    <col min="3341" max="3342" width="10.28515625" style="55" customWidth="1"/>
    <col min="3343" max="3343" width="11.7109375" style="55" customWidth="1"/>
    <col min="3344" max="3345" width="10" style="55" customWidth="1"/>
    <col min="3346" max="3346" width="8.7109375" style="55" customWidth="1"/>
    <col min="3347" max="3584" width="9.140625" style="55"/>
    <col min="3585" max="3585" width="11" style="55" customWidth="1"/>
    <col min="3586" max="3586" width="10.7109375" style="55" customWidth="1"/>
    <col min="3587" max="3587" width="9.7109375" style="55" customWidth="1"/>
    <col min="3588" max="3588" width="9.28515625" style="55" customWidth="1"/>
    <col min="3589" max="3589" width="9.42578125" style="55" customWidth="1"/>
    <col min="3590" max="3590" width="9" style="55" customWidth="1"/>
    <col min="3591" max="3591" width="9.85546875" style="55" customWidth="1"/>
    <col min="3592" max="3592" width="9.7109375" style="55" customWidth="1"/>
    <col min="3593" max="3593" width="9.85546875" style="55" customWidth="1"/>
    <col min="3594" max="3594" width="9.28515625" style="55" customWidth="1"/>
    <col min="3595" max="3595" width="10.85546875" style="55" customWidth="1"/>
    <col min="3596" max="3596" width="9.28515625" style="55" bestFit="1" customWidth="1"/>
    <col min="3597" max="3598" width="10.28515625" style="55" customWidth="1"/>
    <col min="3599" max="3599" width="11.7109375" style="55" customWidth="1"/>
    <col min="3600" max="3601" width="10" style="55" customWidth="1"/>
    <col min="3602" max="3602" width="8.7109375" style="55" customWidth="1"/>
    <col min="3603" max="3840" width="9.140625" style="55"/>
    <col min="3841" max="3841" width="11" style="55" customWidth="1"/>
    <col min="3842" max="3842" width="10.7109375" style="55" customWidth="1"/>
    <col min="3843" max="3843" width="9.7109375" style="55" customWidth="1"/>
    <col min="3844" max="3844" width="9.28515625" style="55" customWidth="1"/>
    <col min="3845" max="3845" width="9.42578125" style="55" customWidth="1"/>
    <col min="3846" max="3846" width="9" style="55" customWidth="1"/>
    <col min="3847" max="3847" width="9.85546875" style="55" customWidth="1"/>
    <col min="3848" max="3848" width="9.7109375" style="55" customWidth="1"/>
    <col min="3849" max="3849" width="9.85546875" style="55" customWidth="1"/>
    <col min="3850" max="3850" width="9.28515625" style="55" customWidth="1"/>
    <col min="3851" max="3851" width="10.85546875" style="55" customWidth="1"/>
    <col min="3852" max="3852" width="9.28515625" style="55" bestFit="1" customWidth="1"/>
    <col min="3853" max="3854" width="10.28515625" style="55" customWidth="1"/>
    <col min="3855" max="3855" width="11.7109375" style="55" customWidth="1"/>
    <col min="3856" max="3857" width="10" style="55" customWidth="1"/>
    <col min="3858" max="3858" width="8.7109375" style="55" customWidth="1"/>
    <col min="3859" max="4096" width="9.140625" style="55"/>
    <col min="4097" max="4097" width="11" style="55" customWidth="1"/>
    <col min="4098" max="4098" width="10.7109375" style="55" customWidth="1"/>
    <col min="4099" max="4099" width="9.7109375" style="55" customWidth="1"/>
    <col min="4100" max="4100" width="9.28515625" style="55" customWidth="1"/>
    <col min="4101" max="4101" width="9.42578125" style="55" customWidth="1"/>
    <col min="4102" max="4102" width="9" style="55" customWidth="1"/>
    <col min="4103" max="4103" width="9.85546875" style="55" customWidth="1"/>
    <col min="4104" max="4104" width="9.7109375" style="55" customWidth="1"/>
    <col min="4105" max="4105" width="9.85546875" style="55" customWidth="1"/>
    <col min="4106" max="4106" width="9.28515625" style="55" customWidth="1"/>
    <col min="4107" max="4107" width="10.85546875" style="55" customWidth="1"/>
    <col min="4108" max="4108" width="9.28515625" style="55" bestFit="1" customWidth="1"/>
    <col min="4109" max="4110" width="10.28515625" style="55" customWidth="1"/>
    <col min="4111" max="4111" width="11.7109375" style="55" customWidth="1"/>
    <col min="4112" max="4113" width="10" style="55" customWidth="1"/>
    <col min="4114" max="4114" width="8.7109375" style="55" customWidth="1"/>
    <col min="4115" max="4352" width="9.140625" style="55"/>
    <col min="4353" max="4353" width="11" style="55" customWidth="1"/>
    <col min="4354" max="4354" width="10.7109375" style="55" customWidth="1"/>
    <col min="4355" max="4355" width="9.7109375" style="55" customWidth="1"/>
    <col min="4356" max="4356" width="9.28515625" style="55" customWidth="1"/>
    <col min="4357" max="4357" width="9.42578125" style="55" customWidth="1"/>
    <col min="4358" max="4358" width="9" style="55" customWidth="1"/>
    <col min="4359" max="4359" width="9.85546875" style="55" customWidth="1"/>
    <col min="4360" max="4360" width="9.7109375" style="55" customWidth="1"/>
    <col min="4361" max="4361" width="9.85546875" style="55" customWidth="1"/>
    <col min="4362" max="4362" width="9.28515625" style="55" customWidth="1"/>
    <col min="4363" max="4363" width="10.85546875" style="55" customWidth="1"/>
    <col min="4364" max="4364" width="9.28515625" style="55" bestFit="1" customWidth="1"/>
    <col min="4365" max="4366" width="10.28515625" style="55" customWidth="1"/>
    <col min="4367" max="4367" width="11.7109375" style="55" customWidth="1"/>
    <col min="4368" max="4369" width="10" style="55" customWidth="1"/>
    <col min="4370" max="4370" width="8.7109375" style="55" customWidth="1"/>
    <col min="4371" max="4608" width="9.140625" style="55"/>
    <col min="4609" max="4609" width="11" style="55" customWidth="1"/>
    <col min="4610" max="4610" width="10.7109375" style="55" customWidth="1"/>
    <col min="4611" max="4611" width="9.7109375" style="55" customWidth="1"/>
    <col min="4612" max="4612" width="9.28515625" style="55" customWidth="1"/>
    <col min="4613" max="4613" width="9.42578125" style="55" customWidth="1"/>
    <col min="4614" max="4614" width="9" style="55" customWidth="1"/>
    <col min="4615" max="4615" width="9.85546875" style="55" customWidth="1"/>
    <col min="4616" max="4616" width="9.7109375" style="55" customWidth="1"/>
    <col min="4617" max="4617" width="9.85546875" style="55" customWidth="1"/>
    <col min="4618" max="4618" width="9.28515625" style="55" customWidth="1"/>
    <col min="4619" max="4619" width="10.85546875" style="55" customWidth="1"/>
    <col min="4620" max="4620" width="9.28515625" style="55" bestFit="1" customWidth="1"/>
    <col min="4621" max="4622" width="10.28515625" style="55" customWidth="1"/>
    <col min="4623" max="4623" width="11.7109375" style="55" customWidth="1"/>
    <col min="4624" max="4625" width="10" style="55" customWidth="1"/>
    <col min="4626" max="4626" width="8.7109375" style="55" customWidth="1"/>
    <col min="4627" max="4864" width="9.140625" style="55"/>
    <col min="4865" max="4865" width="11" style="55" customWidth="1"/>
    <col min="4866" max="4866" width="10.7109375" style="55" customWidth="1"/>
    <col min="4867" max="4867" width="9.7109375" style="55" customWidth="1"/>
    <col min="4868" max="4868" width="9.28515625" style="55" customWidth="1"/>
    <col min="4869" max="4869" width="9.42578125" style="55" customWidth="1"/>
    <col min="4870" max="4870" width="9" style="55" customWidth="1"/>
    <col min="4871" max="4871" width="9.85546875" style="55" customWidth="1"/>
    <col min="4872" max="4872" width="9.7109375" style="55" customWidth="1"/>
    <col min="4873" max="4873" width="9.85546875" style="55" customWidth="1"/>
    <col min="4874" max="4874" width="9.28515625" style="55" customWidth="1"/>
    <col min="4875" max="4875" width="10.85546875" style="55" customWidth="1"/>
    <col min="4876" max="4876" width="9.28515625" style="55" bestFit="1" customWidth="1"/>
    <col min="4877" max="4878" width="10.28515625" style="55" customWidth="1"/>
    <col min="4879" max="4879" width="11.7109375" style="55" customWidth="1"/>
    <col min="4880" max="4881" width="10" style="55" customWidth="1"/>
    <col min="4882" max="4882" width="8.7109375" style="55" customWidth="1"/>
    <col min="4883" max="5120" width="9.140625" style="55"/>
    <col min="5121" max="5121" width="11" style="55" customWidth="1"/>
    <col min="5122" max="5122" width="10.7109375" style="55" customWidth="1"/>
    <col min="5123" max="5123" width="9.7109375" style="55" customWidth="1"/>
    <col min="5124" max="5124" width="9.28515625" style="55" customWidth="1"/>
    <col min="5125" max="5125" width="9.42578125" style="55" customWidth="1"/>
    <col min="5126" max="5126" width="9" style="55" customWidth="1"/>
    <col min="5127" max="5127" width="9.85546875" style="55" customWidth="1"/>
    <col min="5128" max="5128" width="9.7109375" style="55" customWidth="1"/>
    <col min="5129" max="5129" width="9.85546875" style="55" customWidth="1"/>
    <col min="5130" max="5130" width="9.28515625" style="55" customWidth="1"/>
    <col min="5131" max="5131" width="10.85546875" style="55" customWidth="1"/>
    <col min="5132" max="5132" width="9.28515625" style="55" bestFit="1" customWidth="1"/>
    <col min="5133" max="5134" width="10.28515625" style="55" customWidth="1"/>
    <col min="5135" max="5135" width="11.7109375" style="55" customWidth="1"/>
    <col min="5136" max="5137" width="10" style="55" customWidth="1"/>
    <col min="5138" max="5138" width="8.7109375" style="55" customWidth="1"/>
    <col min="5139" max="5376" width="9.140625" style="55"/>
    <col min="5377" max="5377" width="11" style="55" customWidth="1"/>
    <col min="5378" max="5378" width="10.7109375" style="55" customWidth="1"/>
    <col min="5379" max="5379" width="9.7109375" style="55" customWidth="1"/>
    <col min="5380" max="5380" width="9.28515625" style="55" customWidth="1"/>
    <col min="5381" max="5381" width="9.42578125" style="55" customWidth="1"/>
    <col min="5382" max="5382" width="9" style="55" customWidth="1"/>
    <col min="5383" max="5383" width="9.85546875" style="55" customWidth="1"/>
    <col min="5384" max="5384" width="9.7109375" style="55" customWidth="1"/>
    <col min="5385" max="5385" width="9.85546875" style="55" customWidth="1"/>
    <col min="5386" max="5386" width="9.28515625" style="55" customWidth="1"/>
    <col min="5387" max="5387" width="10.85546875" style="55" customWidth="1"/>
    <col min="5388" max="5388" width="9.28515625" style="55" bestFit="1" customWidth="1"/>
    <col min="5389" max="5390" width="10.28515625" style="55" customWidth="1"/>
    <col min="5391" max="5391" width="11.7109375" style="55" customWidth="1"/>
    <col min="5392" max="5393" width="10" style="55" customWidth="1"/>
    <col min="5394" max="5394" width="8.7109375" style="55" customWidth="1"/>
    <col min="5395" max="5632" width="9.140625" style="55"/>
    <col min="5633" max="5633" width="11" style="55" customWidth="1"/>
    <col min="5634" max="5634" width="10.7109375" style="55" customWidth="1"/>
    <col min="5635" max="5635" width="9.7109375" style="55" customWidth="1"/>
    <col min="5636" max="5636" width="9.28515625" style="55" customWidth="1"/>
    <col min="5637" max="5637" width="9.42578125" style="55" customWidth="1"/>
    <col min="5638" max="5638" width="9" style="55" customWidth="1"/>
    <col min="5639" max="5639" width="9.85546875" style="55" customWidth="1"/>
    <col min="5640" max="5640" width="9.7109375" style="55" customWidth="1"/>
    <col min="5641" max="5641" width="9.85546875" style="55" customWidth="1"/>
    <col min="5642" max="5642" width="9.28515625" style="55" customWidth="1"/>
    <col min="5643" max="5643" width="10.85546875" style="55" customWidth="1"/>
    <col min="5644" max="5644" width="9.28515625" style="55" bestFit="1" customWidth="1"/>
    <col min="5645" max="5646" width="10.28515625" style="55" customWidth="1"/>
    <col min="5647" max="5647" width="11.7109375" style="55" customWidth="1"/>
    <col min="5648" max="5649" width="10" style="55" customWidth="1"/>
    <col min="5650" max="5650" width="8.7109375" style="55" customWidth="1"/>
    <col min="5651" max="5888" width="9.140625" style="55"/>
    <col min="5889" max="5889" width="11" style="55" customWidth="1"/>
    <col min="5890" max="5890" width="10.7109375" style="55" customWidth="1"/>
    <col min="5891" max="5891" width="9.7109375" style="55" customWidth="1"/>
    <col min="5892" max="5892" width="9.28515625" style="55" customWidth="1"/>
    <col min="5893" max="5893" width="9.42578125" style="55" customWidth="1"/>
    <col min="5894" max="5894" width="9" style="55" customWidth="1"/>
    <col min="5895" max="5895" width="9.85546875" style="55" customWidth="1"/>
    <col min="5896" max="5896" width="9.7109375" style="55" customWidth="1"/>
    <col min="5897" max="5897" width="9.85546875" style="55" customWidth="1"/>
    <col min="5898" max="5898" width="9.28515625" style="55" customWidth="1"/>
    <col min="5899" max="5899" width="10.85546875" style="55" customWidth="1"/>
    <col min="5900" max="5900" width="9.28515625" style="55" bestFit="1" customWidth="1"/>
    <col min="5901" max="5902" width="10.28515625" style="55" customWidth="1"/>
    <col min="5903" max="5903" width="11.7109375" style="55" customWidth="1"/>
    <col min="5904" max="5905" width="10" style="55" customWidth="1"/>
    <col min="5906" max="5906" width="8.7109375" style="55" customWidth="1"/>
    <col min="5907" max="6144" width="9.140625" style="55"/>
    <col min="6145" max="6145" width="11" style="55" customWidth="1"/>
    <col min="6146" max="6146" width="10.7109375" style="55" customWidth="1"/>
    <col min="6147" max="6147" width="9.7109375" style="55" customWidth="1"/>
    <col min="6148" max="6148" width="9.28515625" style="55" customWidth="1"/>
    <col min="6149" max="6149" width="9.42578125" style="55" customWidth="1"/>
    <col min="6150" max="6150" width="9" style="55" customWidth="1"/>
    <col min="6151" max="6151" width="9.85546875" style="55" customWidth="1"/>
    <col min="6152" max="6152" width="9.7109375" style="55" customWidth="1"/>
    <col min="6153" max="6153" width="9.85546875" style="55" customWidth="1"/>
    <col min="6154" max="6154" width="9.28515625" style="55" customWidth="1"/>
    <col min="6155" max="6155" width="10.85546875" style="55" customWidth="1"/>
    <col min="6156" max="6156" width="9.28515625" style="55" bestFit="1" customWidth="1"/>
    <col min="6157" max="6158" width="10.28515625" style="55" customWidth="1"/>
    <col min="6159" max="6159" width="11.7109375" style="55" customWidth="1"/>
    <col min="6160" max="6161" width="10" style="55" customWidth="1"/>
    <col min="6162" max="6162" width="8.7109375" style="55" customWidth="1"/>
    <col min="6163" max="6400" width="9.140625" style="55"/>
    <col min="6401" max="6401" width="11" style="55" customWidth="1"/>
    <col min="6402" max="6402" width="10.7109375" style="55" customWidth="1"/>
    <col min="6403" max="6403" width="9.7109375" style="55" customWidth="1"/>
    <col min="6404" max="6404" width="9.28515625" style="55" customWidth="1"/>
    <col min="6405" max="6405" width="9.42578125" style="55" customWidth="1"/>
    <col min="6406" max="6406" width="9" style="55" customWidth="1"/>
    <col min="6407" max="6407" width="9.85546875" style="55" customWidth="1"/>
    <col min="6408" max="6408" width="9.7109375" style="55" customWidth="1"/>
    <col min="6409" max="6409" width="9.85546875" style="55" customWidth="1"/>
    <col min="6410" max="6410" width="9.28515625" style="55" customWidth="1"/>
    <col min="6411" max="6411" width="10.85546875" style="55" customWidth="1"/>
    <col min="6412" max="6412" width="9.28515625" style="55" bestFit="1" customWidth="1"/>
    <col min="6413" max="6414" width="10.28515625" style="55" customWidth="1"/>
    <col min="6415" max="6415" width="11.7109375" style="55" customWidth="1"/>
    <col min="6416" max="6417" width="10" style="55" customWidth="1"/>
    <col min="6418" max="6418" width="8.7109375" style="55" customWidth="1"/>
    <col min="6419" max="6656" width="9.140625" style="55"/>
    <col min="6657" max="6657" width="11" style="55" customWidth="1"/>
    <col min="6658" max="6658" width="10.7109375" style="55" customWidth="1"/>
    <col min="6659" max="6659" width="9.7109375" style="55" customWidth="1"/>
    <col min="6660" max="6660" width="9.28515625" style="55" customWidth="1"/>
    <col min="6661" max="6661" width="9.42578125" style="55" customWidth="1"/>
    <col min="6662" max="6662" width="9" style="55" customWidth="1"/>
    <col min="6663" max="6663" width="9.85546875" style="55" customWidth="1"/>
    <col min="6664" max="6664" width="9.7109375" style="55" customWidth="1"/>
    <col min="6665" max="6665" width="9.85546875" style="55" customWidth="1"/>
    <col min="6666" max="6666" width="9.28515625" style="55" customWidth="1"/>
    <col min="6667" max="6667" width="10.85546875" style="55" customWidth="1"/>
    <col min="6668" max="6668" width="9.28515625" style="55" bestFit="1" customWidth="1"/>
    <col min="6669" max="6670" width="10.28515625" style="55" customWidth="1"/>
    <col min="6671" max="6671" width="11.7109375" style="55" customWidth="1"/>
    <col min="6672" max="6673" width="10" style="55" customWidth="1"/>
    <col min="6674" max="6674" width="8.7109375" style="55" customWidth="1"/>
    <col min="6675" max="6912" width="9.140625" style="55"/>
    <col min="6913" max="6913" width="11" style="55" customWidth="1"/>
    <col min="6914" max="6914" width="10.7109375" style="55" customWidth="1"/>
    <col min="6915" max="6915" width="9.7109375" style="55" customWidth="1"/>
    <col min="6916" max="6916" width="9.28515625" style="55" customWidth="1"/>
    <col min="6917" max="6917" width="9.42578125" style="55" customWidth="1"/>
    <col min="6918" max="6918" width="9" style="55" customWidth="1"/>
    <col min="6919" max="6919" width="9.85546875" style="55" customWidth="1"/>
    <col min="6920" max="6920" width="9.7109375" style="55" customWidth="1"/>
    <col min="6921" max="6921" width="9.85546875" style="55" customWidth="1"/>
    <col min="6922" max="6922" width="9.28515625" style="55" customWidth="1"/>
    <col min="6923" max="6923" width="10.85546875" style="55" customWidth="1"/>
    <col min="6924" max="6924" width="9.28515625" style="55" bestFit="1" customWidth="1"/>
    <col min="6925" max="6926" width="10.28515625" style="55" customWidth="1"/>
    <col min="6927" max="6927" width="11.7109375" style="55" customWidth="1"/>
    <col min="6928" max="6929" width="10" style="55" customWidth="1"/>
    <col min="6930" max="6930" width="8.7109375" style="55" customWidth="1"/>
    <col min="6931" max="7168" width="9.140625" style="55"/>
    <col min="7169" max="7169" width="11" style="55" customWidth="1"/>
    <col min="7170" max="7170" width="10.7109375" style="55" customWidth="1"/>
    <col min="7171" max="7171" width="9.7109375" style="55" customWidth="1"/>
    <col min="7172" max="7172" width="9.28515625" style="55" customWidth="1"/>
    <col min="7173" max="7173" width="9.42578125" style="55" customWidth="1"/>
    <col min="7174" max="7174" width="9" style="55" customWidth="1"/>
    <col min="7175" max="7175" width="9.85546875" style="55" customWidth="1"/>
    <col min="7176" max="7176" width="9.7109375" style="55" customWidth="1"/>
    <col min="7177" max="7177" width="9.85546875" style="55" customWidth="1"/>
    <col min="7178" max="7178" width="9.28515625" style="55" customWidth="1"/>
    <col min="7179" max="7179" width="10.85546875" style="55" customWidth="1"/>
    <col min="7180" max="7180" width="9.28515625" style="55" bestFit="1" customWidth="1"/>
    <col min="7181" max="7182" width="10.28515625" style="55" customWidth="1"/>
    <col min="7183" max="7183" width="11.7109375" style="55" customWidth="1"/>
    <col min="7184" max="7185" width="10" style="55" customWidth="1"/>
    <col min="7186" max="7186" width="8.7109375" style="55" customWidth="1"/>
    <col min="7187" max="7424" width="9.140625" style="55"/>
    <col min="7425" max="7425" width="11" style="55" customWidth="1"/>
    <col min="7426" max="7426" width="10.7109375" style="55" customWidth="1"/>
    <col min="7427" max="7427" width="9.7109375" style="55" customWidth="1"/>
    <col min="7428" max="7428" width="9.28515625" style="55" customWidth="1"/>
    <col min="7429" max="7429" width="9.42578125" style="55" customWidth="1"/>
    <col min="7430" max="7430" width="9" style="55" customWidth="1"/>
    <col min="7431" max="7431" width="9.85546875" style="55" customWidth="1"/>
    <col min="7432" max="7432" width="9.7109375" style="55" customWidth="1"/>
    <col min="7433" max="7433" width="9.85546875" style="55" customWidth="1"/>
    <col min="7434" max="7434" width="9.28515625" style="55" customWidth="1"/>
    <col min="7435" max="7435" width="10.85546875" style="55" customWidth="1"/>
    <col min="7436" max="7436" width="9.28515625" style="55" bestFit="1" customWidth="1"/>
    <col min="7437" max="7438" width="10.28515625" style="55" customWidth="1"/>
    <col min="7439" max="7439" width="11.7109375" style="55" customWidth="1"/>
    <col min="7440" max="7441" width="10" style="55" customWidth="1"/>
    <col min="7442" max="7442" width="8.7109375" style="55" customWidth="1"/>
    <col min="7443" max="7680" width="9.140625" style="55"/>
    <col min="7681" max="7681" width="11" style="55" customWidth="1"/>
    <col min="7682" max="7682" width="10.7109375" style="55" customWidth="1"/>
    <col min="7683" max="7683" width="9.7109375" style="55" customWidth="1"/>
    <col min="7684" max="7684" width="9.28515625" style="55" customWidth="1"/>
    <col min="7685" max="7685" width="9.42578125" style="55" customWidth="1"/>
    <col min="7686" max="7686" width="9" style="55" customWidth="1"/>
    <col min="7687" max="7687" width="9.85546875" style="55" customWidth="1"/>
    <col min="7688" max="7688" width="9.7109375" style="55" customWidth="1"/>
    <col min="7689" max="7689" width="9.85546875" style="55" customWidth="1"/>
    <col min="7690" max="7690" width="9.28515625" style="55" customWidth="1"/>
    <col min="7691" max="7691" width="10.85546875" style="55" customWidth="1"/>
    <col min="7692" max="7692" width="9.28515625" style="55" bestFit="1" customWidth="1"/>
    <col min="7693" max="7694" width="10.28515625" style="55" customWidth="1"/>
    <col min="7695" max="7695" width="11.7109375" style="55" customWidth="1"/>
    <col min="7696" max="7697" width="10" style="55" customWidth="1"/>
    <col min="7698" max="7698" width="8.7109375" style="55" customWidth="1"/>
    <col min="7699" max="7936" width="9.140625" style="55"/>
    <col min="7937" max="7937" width="11" style="55" customWidth="1"/>
    <col min="7938" max="7938" width="10.7109375" style="55" customWidth="1"/>
    <col min="7939" max="7939" width="9.7109375" style="55" customWidth="1"/>
    <col min="7940" max="7940" width="9.28515625" style="55" customWidth="1"/>
    <col min="7941" max="7941" width="9.42578125" style="55" customWidth="1"/>
    <col min="7942" max="7942" width="9" style="55" customWidth="1"/>
    <col min="7943" max="7943" width="9.85546875" style="55" customWidth="1"/>
    <col min="7944" max="7944" width="9.7109375" style="55" customWidth="1"/>
    <col min="7945" max="7945" width="9.85546875" style="55" customWidth="1"/>
    <col min="7946" max="7946" width="9.28515625" style="55" customWidth="1"/>
    <col min="7947" max="7947" width="10.85546875" style="55" customWidth="1"/>
    <col min="7948" max="7948" width="9.28515625" style="55" bestFit="1" customWidth="1"/>
    <col min="7949" max="7950" width="10.28515625" style="55" customWidth="1"/>
    <col min="7951" max="7951" width="11.7109375" style="55" customWidth="1"/>
    <col min="7952" max="7953" width="10" style="55" customWidth="1"/>
    <col min="7954" max="7954" width="8.7109375" style="55" customWidth="1"/>
    <col min="7955" max="8192" width="9.140625" style="55"/>
    <col min="8193" max="8193" width="11" style="55" customWidth="1"/>
    <col min="8194" max="8194" width="10.7109375" style="55" customWidth="1"/>
    <col min="8195" max="8195" width="9.7109375" style="55" customWidth="1"/>
    <col min="8196" max="8196" width="9.28515625" style="55" customWidth="1"/>
    <col min="8197" max="8197" width="9.42578125" style="55" customWidth="1"/>
    <col min="8198" max="8198" width="9" style="55" customWidth="1"/>
    <col min="8199" max="8199" width="9.85546875" style="55" customWidth="1"/>
    <col min="8200" max="8200" width="9.7109375" style="55" customWidth="1"/>
    <col min="8201" max="8201" width="9.85546875" style="55" customWidth="1"/>
    <col min="8202" max="8202" width="9.28515625" style="55" customWidth="1"/>
    <col min="8203" max="8203" width="10.85546875" style="55" customWidth="1"/>
    <col min="8204" max="8204" width="9.28515625" style="55" bestFit="1" customWidth="1"/>
    <col min="8205" max="8206" width="10.28515625" style="55" customWidth="1"/>
    <col min="8207" max="8207" width="11.7109375" style="55" customWidth="1"/>
    <col min="8208" max="8209" width="10" style="55" customWidth="1"/>
    <col min="8210" max="8210" width="8.7109375" style="55" customWidth="1"/>
    <col min="8211" max="8448" width="9.140625" style="55"/>
    <col min="8449" max="8449" width="11" style="55" customWidth="1"/>
    <col min="8450" max="8450" width="10.7109375" style="55" customWidth="1"/>
    <col min="8451" max="8451" width="9.7109375" style="55" customWidth="1"/>
    <col min="8452" max="8452" width="9.28515625" style="55" customWidth="1"/>
    <col min="8453" max="8453" width="9.42578125" style="55" customWidth="1"/>
    <col min="8454" max="8454" width="9" style="55" customWidth="1"/>
    <col min="8455" max="8455" width="9.85546875" style="55" customWidth="1"/>
    <col min="8456" max="8456" width="9.7109375" style="55" customWidth="1"/>
    <col min="8457" max="8457" width="9.85546875" style="55" customWidth="1"/>
    <col min="8458" max="8458" width="9.28515625" style="55" customWidth="1"/>
    <col min="8459" max="8459" width="10.85546875" style="55" customWidth="1"/>
    <col min="8460" max="8460" width="9.28515625" style="55" bestFit="1" customWidth="1"/>
    <col min="8461" max="8462" width="10.28515625" style="55" customWidth="1"/>
    <col min="8463" max="8463" width="11.7109375" style="55" customWidth="1"/>
    <col min="8464" max="8465" width="10" style="55" customWidth="1"/>
    <col min="8466" max="8466" width="8.7109375" style="55" customWidth="1"/>
    <col min="8467" max="8704" width="9.140625" style="55"/>
    <col min="8705" max="8705" width="11" style="55" customWidth="1"/>
    <col min="8706" max="8706" width="10.7109375" style="55" customWidth="1"/>
    <col min="8707" max="8707" width="9.7109375" style="55" customWidth="1"/>
    <col min="8708" max="8708" width="9.28515625" style="55" customWidth="1"/>
    <col min="8709" max="8709" width="9.42578125" style="55" customWidth="1"/>
    <col min="8710" max="8710" width="9" style="55" customWidth="1"/>
    <col min="8711" max="8711" width="9.85546875" style="55" customWidth="1"/>
    <col min="8712" max="8712" width="9.7109375" style="55" customWidth="1"/>
    <col min="8713" max="8713" width="9.85546875" style="55" customWidth="1"/>
    <col min="8714" max="8714" width="9.28515625" style="55" customWidth="1"/>
    <col min="8715" max="8715" width="10.85546875" style="55" customWidth="1"/>
    <col min="8716" max="8716" width="9.28515625" style="55" bestFit="1" customWidth="1"/>
    <col min="8717" max="8718" width="10.28515625" style="55" customWidth="1"/>
    <col min="8719" max="8719" width="11.7109375" style="55" customWidth="1"/>
    <col min="8720" max="8721" width="10" style="55" customWidth="1"/>
    <col min="8722" max="8722" width="8.7109375" style="55" customWidth="1"/>
    <col min="8723" max="8960" width="9.140625" style="55"/>
    <col min="8961" max="8961" width="11" style="55" customWidth="1"/>
    <col min="8962" max="8962" width="10.7109375" style="55" customWidth="1"/>
    <col min="8963" max="8963" width="9.7109375" style="55" customWidth="1"/>
    <col min="8964" max="8964" width="9.28515625" style="55" customWidth="1"/>
    <col min="8965" max="8965" width="9.42578125" style="55" customWidth="1"/>
    <col min="8966" max="8966" width="9" style="55" customWidth="1"/>
    <col min="8967" max="8967" width="9.85546875" style="55" customWidth="1"/>
    <col min="8968" max="8968" width="9.7109375" style="55" customWidth="1"/>
    <col min="8969" max="8969" width="9.85546875" style="55" customWidth="1"/>
    <col min="8970" max="8970" width="9.28515625" style="55" customWidth="1"/>
    <col min="8971" max="8971" width="10.85546875" style="55" customWidth="1"/>
    <col min="8972" max="8972" width="9.28515625" style="55" bestFit="1" customWidth="1"/>
    <col min="8973" max="8974" width="10.28515625" style="55" customWidth="1"/>
    <col min="8975" max="8975" width="11.7109375" style="55" customWidth="1"/>
    <col min="8976" max="8977" width="10" style="55" customWidth="1"/>
    <col min="8978" max="8978" width="8.7109375" style="55" customWidth="1"/>
    <col min="8979" max="9216" width="9.140625" style="55"/>
    <col min="9217" max="9217" width="11" style="55" customWidth="1"/>
    <col min="9218" max="9218" width="10.7109375" style="55" customWidth="1"/>
    <col min="9219" max="9219" width="9.7109375" style="55" customWidth="1"/>
    <col min="9220" max="9220" width="9.28515625" style="55" customWidth="1"/>
    <col min="9221" max="9221" width="9.42578125" style="55" customWidth="1"/>
    <col min="9222" max="9222" width="9" style="55" customWidth="1"/>
    <col min="9223" max="9223" width="9.85546875" style="55" customWidth="1"/>
    <col min="9224" max="9224" width="9.7109375" style="55" customWidth="1"/>
    <col min="9225" max="9225" width="9.85546875" style="55" customWidth="1"/>
    <col min="9226" max="9226" width="9.28515625" style="55" customWidth="1"/>
    <col min="9227" max="9227" width="10.85546875" style="55" customWidth="1"/>
    <col min="9228" max="9228" width="9.28515625" style="55" bestFit="1" customWidth="1"/>
    <col min="9229" max="9230" width="10.28515625" style="55" customWidth="1"/>
    <col min="9231" max="9231" width="11.7109375" style="55" customWidth="1"/>
    <col min="9232" max="9233" width="10" style="55" customWidth="1"/>
    <col min="9234" max="9234" width="8.7109375" style="55" customWidth="1"/>
    <col min="9235" max="9472" width="9.140625" style="55"/>
    <col min="9473" max="9473" width="11" style="55" customWidth="1"/>
    <col min="9474" max="9474" width="10.7109375" style="55" customWidth="1"/>
    <col min="9475" max="9475" width="9.7109375" style="55" customWidth="1"/>
    <col min="9476" max="9476" width="9.28515625" style="55" customWidth="1"/>
    <col min="9477" max="9477" width="9.42578125" style="55" customWidth="1"/>
    <col min="9478" max="9478" width="9" style="55" customWidth="1"/>
    <col min="9479" max="9479" width="9.85546875" style="55" customWidth="1"/>
    <col min="9480" max="9480" width="9.7109375" style="55" customWidth="1"/>
    <col min="9481" max="9481" width="9.85546875" style="55" customWidth="1"/>
    <col min="9482" max="9482" width="9.28515625" style="55" customWidth="1"/>
    <col min="9483" max="9483" width="10.85546875" style="55" customWidth="1"/>
    <col min="9484" max="9484" width="9.28515625" style="55" bestFit="1" customWidth="1"/>
    <col min="9485" max="9486" width="10.28515625" style="55" customWidth="1"/>
    <col min="9487" max="9487" width="11.7109375" style="55" customWidth="1"/>
    <col min="9488" max="9489" width="10" style="55" customWidth="1"/>
    <col min="9490" max="9490" width="8.7109375" style="55" customWidth="1"/>
    <col min="9491" max="9728" width="9.140625" style="55"/>
    <col min="9729" max="9729" width="11" style="55" customWidth="1"/>
    <col min="9730" max="9730" width="10.7109375" style="55" customWidth="1"/>
    <col min="9731" max="9731" width="9.7109375" style="55" customWidth="1"/>
    <col min="9732" max="9732" width="9.28515625" style="55" customWidth="1"/>
    <col min="9733" max="9733" width="9.42578125" style="55" customWidth="1"/>
    <col min="9734" max="9734" width="9" style="55" customWidth="1"/>
    <col min="9735" max="9735" width="9.85546875" style="55" customWidth="1"/>
    <col min="9736" max="9736" width="9.7109375" style="55" customWidth="1"/>
    <col min="9737" max="9737" width="9.85546875" style="55" customWidth="1"/>
    <col min="9738" max="9738" width="9.28515625" style="55" customWidth="1"/>
    <col min="9739" max="9739" width="10.85546875" style="55" customWidth="1"/>
    <col min="9740" max="9740" width="9.28515625" style="55" bestFit="1" customWidth="1"/>
    <col min="9741" max="9742" width="10.28515625" style="55" customWidth="1"/>
    <col min="9743" max="9743" width="11.7109375" style="55" customWidth="1"/>
    <col min="9744" max="9745" width="10" style="55" customWidth="1"/>
    <col min="9746" max="9746" width="8.7109375" style="55" customWidth="1"/>
    <col min="9747" max="9984" width="9.140625" style="55"/>
    <col min="9985" max="9985" width="11" style="55" customWidth="1"/>
    <col min="9986" max="9986" width="10.7109375" style="55" customWidth="1"/>
    <col min="9987" max="9987" width="9.7109375" style="55" customWidth="1"/>
    <col min="9988" max="9988" width="9.28515625" style="55" customWidth="1"/>
    <col min="9989" max="9989" width="9.42578125" style="55" customWidth="1"/>
    <col min="9990" max="9990" width="9" style="55" customWidth="1"/>
    <col min="9991" max="9991" width="9.85546875" style="55" customWidth="1"/>
    <col min="9992" max="9992" width="9.7109375" style="55" customWidth="1"/>
    <col min="9993" max="9993" width="9.85546875" style="55" customWidth="1"/>
    <col min="9994" max="9994" width="9.28515625" style="55" customWidth="1"/>
    <col min="9995" max="9995" width="10.85546875" style="55" customWidth="1"/>
    <col min="9996" max="9996" width="9.28515625" style="55" bestFit="1" customWidth="1"/>
    <col min="9997" max="9998" width="10.28515625" style="55" customWidth="1"/>
    <col min="9999" max="9999" width="11.7109375" style="55" customWidth="1"/>
    <col min="10000" max="10001" width="10" style="55" customWidth="1"/>
    <col min="10002" max="10002" width="8.7109375" style="55" customWidth="1"/>
    <col min="10003" max="10240" width="9.140625" style="55"/>
    <col min="10241" max="10241" width="11" style="55" customWidth="1"/>
    <col min="10242" max="10242" width="10.7109375" style="55" customWidth="1"/>
    <col min="10243" max="10243" width="9.7109375" style="55" customWidth="1"/>
    <col min="10244" max="10244" width="9.28515625" style="55" customWidth="1"/>
    <col min="10245" max="10245" width="9.42578125" style="55" customWidth="1"/>
    <col min="10246" max="10246" width="9" style="55" customWidth="1"/>
    <col min="10247" max="10247" width="9.85546875" style="55" customWidth="1"/>
    <col min="10248" max="10248" width="9.7109375" style="55" customWidth="1"/>
    <col min="10249" max="10249" width="9.85546875" style="55" customWidth="1"/>
    <col min="10250" max="10250" width="9.28515625" style="55" customWidth="1"/>
    <col min="10251" max="10251" width="10.85546875" style="55" customWidth="1"/>
    <col min="10252" max="10252" width="9.28515625" style="55" bestFit="1" customWidth="1"/>
    <col min="10253" max="10254" width="10.28515625" style="55" customWidth="1"/>
    <col min="10255" max="10255" width="11.7109375" style="55" customWidth="1"/>
    <col min="10256" max="10257" width="10" style="55" customWidth="1"/>
    <col min="10258" max="10258" width="8.7109375" style="55" customWidth="1"/>
    <col min="10259" max="10496" width="9.140625" style="55"/>
    <col min="10497" max="10497" width="11" style="55" customWidth="1"/>
    <col min="10498" max="10498" width="10.7109375" style="55" customWidth="1"/>
    <col min="10499" max="10499" width="9.7109375" style="55" customWidth="1"/>
    <col min="10500" max="10500" width="9.28515625" style="55" customWidth="1"/>
    <col min="10501" max="10501" width="9.42578125" style="55" customWidth="1"/>
    <col min="10502" max="10502" width="9" style="55" customWidth="1"/>
    <col min="10503" max="10503" width="9.85546875" style="55" customWidth="1"/>
    <col min="10504" max="10504" width="9.7109375" style="55" customWidth="1"/>
    <col min="10505" max="10505" width="9.85546875" style="55" customWidth="1"/>
    <col min="10506" max="10506" width="9.28515625" style="55" customWidth="1"/>
    <col min="10507" max="10507" width="10.85546875" style="55" customWidth="1"/>
    <col min="10508" max="10508" width="9.28515625" style="55" bestFit="1" customWidth="1"/>
    <col min="10509" max="10510" width="10.28515625" style="55" customWidth="1"/>
    <col min="10511" max="10511" width="11.7109375" style="55" customWidth="1"/>
    <col min="10512" max="10513" width="10" style="55" customWidth="1"/>
    <col min="10514" max="10514" width="8.7109375" style="55" customWidth="1"/>
    <col min="10515" max="10752" width="9.140625" style="55"/>
    <col min="10753" max="10753" width="11" style="55" customWidth="1"/>
    <col min="10754" max="10754" width="10.7109375" style="55" customWidth="1"/>
    <col min="10755" max="10755" width="9.7109375" style="55" customWidth="1"/>
    <col min="10756" max="10756" width="9.28515625" style="55" customWidth="1"/>
    <col min="10757" max="10757" width="9.42578125" style="55" customWidth="1"/>
    <col min="10758" max="10758" width="9" style="55" customWidth="1"/>
    <col min="10759" max="10759" width="9.85546875" style="55" customWidth="1"/>
    <col min="10760" max="10760" width="9.7109375" style="55" customWidth="1"/>
    <col min="10761" max="10761" width="9.85546875" style="55" customWidth="1"/>
    <col min="10762" max="10762" width="9.28515625" style="55" customWidth="1"/>
    <col min="10763" max="10763" width="10.85546875" style="55" customWidth="1"/>
    <col min="10764" max="10764" width="9.28515625" style="55" bestFit="1" customWidth="1"/>
    <col min="10765" max="10766" width="10.28515625" style="55" customWidth="1"/>
    <col min="10767" max="10767" width="11.7109375" style="55" customWidth="1"/>
    <col min="10768" max="10769" width="10" style="55" customWidth="1"/>
    <col min="10770" max="10770" width="8.7109375" style="55" customWidth="1"/>
    <col min="10771" max="11008" width="9.140625" style="55"/>
    <col min="11009" max="11009" width="11" style="55" customWidth="1"/>
    <col min="11010" max="11010" width="10.7109375" style="55" customWidth="1"/>
    <col min="11011" max="11011" width="9.7109375" style="55" customWidth="1"/>
    <col min="11012" max="11012" width="9.28515625" style="55" customWidth="1"/>
    <col min="11013" max="11013" width="9.42578125" style="55" customWidth="1"/>
    <col min="11014" max="11014" width="9" style="55" customWidth="1"/>
    <col min="11015" max="11015" width="9.85546875" style="55" customWidth="1"/>
    <col min="11016" max="11016" width="9.7109375" style="55" customWidth="1"/>
    <col min="11017" max="11017" width="9.85546875" style="55" customWidth="1"/>
    <col min="11018" max="11018" width="9.28515625" style="55" customWidth="1"/>
    <col min="11019" max="11019" width="10.85546875" style="55" customWidth="1"/>
    <col min="11020" max="11020" width="9.28515625" style="55" bestFit="1" customWidth="1"/>
    <col min="11021" max="11022" width="10.28515625" style="55" customWidth="1"/>
    <col min="11023" max="11023" width="11.7109375" style="55" customWidth="1"/>
    <col min="11024" max="11025" width="10" style="55" customWidth="1"/>
    <col min="11026" max="11026" width="8.7109375" style="55" customWidth="1"/>
    <col min="11027" max="11264" width="9.140625" style="55"/>
    <col min="11265" max="11265" width="11" style="55" customWidth="1"/>
    <col min="11266" max="11266" width="10.7109375" style="55" customWidth="1"/>
    <col min="11267" max="11267" width="9.7109375" style="55" customWidth="1"/>
    <col min="11268" max="11268" width="9.28515625" style="55" customWidth="1"/>
    <col min="11269" max="11269" width="9.42578125" style="55" customWidth="1"/>
    <col min="11270" max="11270" width="9" style="55" customWidth="1"/>
    <col min="11271" max="11271" width="9.85546875" style="55" customWidth="1"/>
    <col min="11272" max="11272" width="9.7109375" style="55" customWidth="1"/>
    <col min="11273" max="11273" width="9.85546875" style="55" customWidth="1"/>
    <col min="11274" max="11274" width="9.28515625" style="55" customWidth="1"/>
    <col min="11275" max="11275" width="10.85546875" style="55" customWidth="1"/>
    <col min="11276" max="11276" width="9.28515625" style="55" bestFit="1" customWidth="1"/>
    <col min="11277" max="11278" width="10.28515625" style="55" customWidth="1"/>
    <col min="11279" max="11279" width="11.7109375" style="55" customWidth="1"/>
    <col min="11280" max="11281" width="10" style="55" customWidth="1"/>
    <col min="11282" max="11282" width="8.7109375" style="55" customWidth="1"/>
    <col min="11283" max="11520" width="9.140625" style="55"/>
    <col min="11521" max="11521" width="11" style="55" customWidth="1"/>
    <col min="11522" max="11522" width="10.7109375" style="55" customWidth="1"/>
    <col min="11523" max="11523" width="9.7109375" style="55" customWidth="1"/>
    <col min="11524" max="11524" width="9.28515625" style="55" customWidth="1"/>
    <col min="11525" max="11525" width="9.42578125" style="55" customWidth="1"/>
    <col min="11526" max="11526" width="9" style="55" customWidth="1"/>
    <col min="11527" max="11527" width="9.85546875" style="55" customWidth="1"/>
    <col min="11528" max="11528" width="9.7109375" style="55" customWidth="1"/>
    <col min="11529" max="11529" width="9.85546875" style="55" customWidth="1"/>
    <col min="11530" max="11530" width="9.28515625" style="55" customWidth="1"/>
    <col min="11531" max="11531" width="10.85546875" style="55" customWidth="1"/>
    <col min="11532" max="11532" width="9.28515625" style="55" bestFit="1" customWidth="1"/>
    <col min="11533" max="11534" width="10.28515625" style="55" customWidth="1"/>
    <col min="11535" max="11535" width="11.7109375" style="55" customWidth="1"/>
    <col min="11536" max="11537" width="10" style="55" customWidth="1"/>
    <col min="11538" max="11538" width="8.7109375" style="55" customWidth="1"/>
    <col min="11539" max="11776" width="9.140625" style="55"/>
    <col min="11777" max="11777" width="11" style="55" customWidth="1"/>
    <col min="11778" max="11778" width="10.7109375" style="55" customWidth="1"/>
    <col min="11779" max="11779" width="9.7109375" style="55" customWidth="1"/>
    <col min="11780" max="11780" width="9.28515625" style="55" customWidth="1"/>
    <col min="11781" max="11781" width="9.42578125" style="55" customWidth="1"/>
    <col min="11782" max="11782" width="9" style="55" customWidth="1"/>
    <col min="11783" max="11783" width="9.85546875" style="55" customWidth="1"/>
    <col min="11784" max="11784" width="9.7109375" style="55" customWidth="1"/>
    <col min="11785" max="11785" width="9.85546875" style="55" customWidth="1"/>
    <col min="11786" max="11786" width="9.28515625" style="55" customWidth="1"/>
    <col min="11787" max="11787" width="10.85546875" style="55" customWidth="1"/>
    <col min="11788" max="11788" width="9.28515625" style="55" bestFit="1" customWidth="1"/>
    <col min="11789" max="11790" width="10.28515625" style="55" customWidth="1"/>
    <col min="11791" max="11791" width="11.7109375" style="55" customWidth="1"/>
    <col min="11792" max="11793" width="10" style="55" customWidth="1"/>
    <col min="11794" max="11794" width="8.7109375" style="55" customWidth="1"/>
    <col min="11795" max="12032" width="9.140625" style="55"/>
    <col min="12033" max="12033" width="11" style="55" customWidth="1"/>
    <col min="12034" max="12034" width="10.7109375" style="55" customWidth="1"/>
    <col min="12035" max="12035" width="9.7109375" style="55" customWidth="1"/>
    <col min="12036" max="12036" width="9.28515625" style="55" customWidth="1"/>
    <col min="12037" max="12037" width="9.42578125" style="55" customWidth="1"/>
    <col min="12038" max="12038" width="9" style="55" customWidth="1"/>
    <col min="12039" max="12039" width="9.85546875" style="55" customWidth="1"/>
    <col min="12040" max="12040" width="9.7109375" style="55" customWidth="1"/>
    <col min="12041" max="12041" width="9.85546875" style="55" customWidth="1"/>
    <col min="12042" max="12042" width="9.28515625" style="55" customWidth="1"/>
    <col min="12043" max="12043" width="10.85546875" style="55" customWidth="1"/>
    <col min="12044" max="12044" width="9.28515625" style="55" bestFit="1" customWidth="1"/>
    <col min="12045" max="12046" width="10.28515625" style="55" customWidth="1"/>
    <col min="12047" max="12047" width="11.7109375" style="55" customWidth="1"/>
    <col min="12048" max="12049" width="10" style="55" customWidth="1"/>
    <col min="12050" max="12050" width="8.7109375" style="55" customWidth="1"/>
    <col min="12051" max="12288" width="9.140625" style="55"/>
    <col min="12289" max="12289" width="11" style="55" customWidth="1"/>
    <col min="12290" max="12290" width="10.7109375" style="55" customWidth="1"/>
    <col min="12291" max="12291" width="9.7109375" style="55" customWidth="1"/>
    <col min="12292" max="12292" width="9.28515625" style="55" customWidth="1"/>
    <col min="12293" max="12293" width="9.42578125" style="55" customWidth="1"/>
    <col min="12294" max="12294" width="9" style="55" customWidth="1"/>
    <col min="12295" max="12295" width="9.85546875" style="55" customWidth="1"/>
    <col min="12296" max="12296" width="9.7109375" style="55" customWidth="1"/>
    <col min="12297" max="12297" width="9.85546875" style="55" customWidth="1"/>
    <col min="12298" max="12298" width="9.28515625" style="55" customWidth="1"/>
    <col min="12299" max="12299" width="10.85546875" style="55" customWidth="1"/>
    <col min="12300" max="12300" width="9.28515625" style="55" bestFit="1" customWidth="1"/>
    <col min="12301" max="12302" width="10.28515625" style="55" customWidth="1"/>
    <col min="12303" max="12303" width="11.7109375" style="55" customWidth="1"/>
    <col min="12304" max="12305" width="10" style="55" customWidth="1"/>
    <col min="12306" max="12306" width="8.7109375" style="55" customWidth="1"/>
    <col min="12307" max="12544" width="9.140625" style="55"/>
    <col min="12545" max="12545" width="11" style="55" customWidth="1"/>
    <col min="12546" max="12546" width="10.7109375" style="55" customWidth="1"/>
    <col min="12547" max="12547" width="9.7109375" style="55" customWidth="1"/>
    <col min="12548" max="12548" width="9.28515625" style="55" customWidth="1"/>
    <col min="12549" max="12549" width="9.42578125" style="55" customWidth="1"/>
    <col min="12550" max="12550" width="9" style="55" customWidth="1"/>
    <col min="12551" max="12551" width="9.85546875" style="55" customWidth="1"/>
    <col min="12552" max="12552" width="9.7109375" style="55" customWidth="1"/>
    <col min="12553" max="12553" width="9.85546875" style="55" customWidth="1"/>
    <col min="12554" max="12554" width="9.28515625" style="55" customWidth="1"/>
    <col min="12555" max="12555" width="10.85546875" style="55" customWidth="1"/>
    <col min="12556" max="12556" width="9.28515625" style="55" bestFit="1" customWidth="1"/>
    <col min="12557" max="12558" width="10.28515625" style="55" customWidth="1"/>
    <col min="12559" max="12559" width="11.7109375" style="55" customWidth="1"/>
    <col min="12560" max="12561" width="10" style="55" customWidth="1"/>
    <col min="12562" max="12562" width="8.7109375" style="55" customWidth="1"/>
    <col min="12563" max="12800" width="9.140625" style="55"/>
    <col min="12801" max="12801" width="11" style="55" customWidth="1"/>
    <col min="12802" max="12802" width="10.7109375" style="55" customWidth="1"/>
    <col min="12803" max="12803" width="9.7109375" style="55" customWidth="1"/>
    <col min="12804" max="12804" width="9.28515625" style="55" customWidth="1"/>
    <col min="12805" max="12805" width="9.42578125" style="55" customWidth="1"/>
    <col min="12806" max="12806" width="9" style="55" customWidth="1"/>
    <col min="12807" max="12807" width="9.85546875" style="55" customWidth="1"/>
    <col min="12808" max="12808" width="9.7109375" style="55" customWidth="1"/>
    <col min="12809" max="12809" width="9.85546875" style="55" customWidth="1"/>
    <col min="12810" max="12810" width="9.28515625" style="55" customWidth="1"/>
    <col min="12811" max="12811" width="10.85546875" style="55" customWidth="1"/>
    <col min="12812" max="12812" width="9.28515625" style="55" bestFit="1" customWidth="1"/>
    <col min="12813" max="12814" width="10.28515625" style="55" customWidth="1"/>
    <col min="12815" max="12815" width="11.7109375" style="55" customWidth="1"/>
    <col min="12816" max="12817" width="10" style="55" customWidth="1"/>
    <col min="12818" max="12818" width="8.7109375" style="55" customWidth="1"/>
    <col min="12819" max="13056" width="9.140625" style="55"/>
    <col min="13057" max="13057" width="11" style="55" customWidth="1"/>
    <col min="13058" max="13058" width="10.7109375" style="55" customWidth="1"/>
    <col min="13059" max="13059" width="9.7109375" style="55" customWidth="1"/>
    <col min="13060" max="13060" width="9.28515625" style="55" customWidth="1"/>
    <col min="13061" max="13061" width="9.42578125" style="55" customWidth="1"/>
    <col min="13062" max="13062" width="9" style="55" customWidth="1"/>
    <col min="13063" max="13063" width="9.85546875" style="55" customWidth="1"/>
    <col min="13064" max="13064" width="9.7109375" style="55" customWidth="1"/>
    <col min="13065" max="13065" width="9.85546875" style="55" customWidth="1"/>
    <col min="13066" max="13066" width="9.28515625" style="55" customWidth="1"/>
    <col min="13067" max="13067" width="10.85546875" style="55" customWidth="1"/>
    <col min="13068" max="13068" width="9.28515625" style="55" bestFit="1" customWidth="1"/>
    <col min="13069" max="13070" width="10.28515625" style="55" customWidth="1"/>
    <col min="13071" max="13071" width="11.7109375" style="55" customWidth="1"/>
    <col min="13072" max="13073" width="10" style="55" customWidth="1"/>
    <col min="13074" max="13074" width="8.7109375" style="55" customWidth="1"/>
    <col min="13075" max="13312" width="9.140625" style="55"/>
    <col min="13313" max="13313" width="11" style="55" customWidth="1"/>
    <col min="13314" max="13314" width="10.7109375" style="55" customWidth="1"/>
    <col min="13315" max="13315" width="9.7109375" style="55" customWidth="1"/>
    <col min="13316" max="13316" width="9.28515625" style="55" customWidth="1"/>
    <col min="13317" max="13317" width="9.42578125" style="55" customWidth="1"/>
    <col min="13318" max="13318" width="9" style="55" customWidth="1"/>
    <col min="13319" max="13319" width="9.85546875" style="55" customWidth="1"/>
    <col min="13320" max="13320" width="9.7109375" style="55" customWidth="1"/>
    <col min="13321" max="13321" width="9.85546875" style="55" customWidth="1"/>
    <col min="13322" max="13322" width="9.28515625" style="55" customWidth="1"/>
    <col min="13323" max="13323" width="10.85546875" style="55" customWidth="1"/>
    <col min="13324" max="13324" width="9.28515625" style="55" bestFit="1" customWidth="1"/>
    <col min="13325" max="13326" width="10.28515625" style="55" customWidth="1"/>
    <col min="13327" max="13327" width="11.7109375" style="55" customWidth="1"/>
    <col min="13328" max="13329" width="10" style="55" customWidth="1"/>
    <col min="13330" max="13330" width="8.7109375" style="55" customWidth="1"/>
    <col min="13331" max="13568" width="9.140625" style="55"/>
    <col min="13569" max="13569" width="11" style="55" customWidth="1"/>
    <col min="13570" max="13570" width="10.7109375" style="55" customWidth="1"/>
    <col min="13571" max="13571" width="9.7109375" style="55" customWidth="1"/>
    <col min="13572" max="13572" width="9.28515625" style="55" customWidth="1"/>
    <col min="13573" max="13573" width="9.42578125" style="55" customWidth="1"/>
    <col min="13574" max="13574" width="9" style="55" customWidth="1"/>
    <col min="13575" max="13575" width="9.85546875" style="55" customWidth="1"/>
    <col min="13576" max="13576" width="9.7109375" style="55" customWidth="1"/>
    <col min="13577" max="13577" width="9.85546875" style="55" customWidth="1"/>
    <col min="13578" max="13578" width="9.28515625" style="55" customWidth="1"/>
    <col min="13579" max="13579" width="10.85546875" style="55" customWidth="1"/>
    <col min="13580" max="13580" width="9.28515625" style="55" bestFit="1" customWidth="1"/>
    <col min="13581" max="13582" width="10.28515625" style="55" customWidth="1"/>
    <col min="13583" max="13583" width="11.7109375" style="55" customWidth="1"/>
    <col min="13584" max="13585" width="10" style="55" customWidth="1"/>
    <col min="13586" max="13586" width="8.7109375" style="55" customWidth="1"/>
    <col min="13587" max="13824" width="9.140625" style="55"/>
    <col min="13825" max="13825" width="11" style="55" customWidth="1"/>
    <col min="13826" max="13826" width="10.7109375" style="55" customWidth="1"/>
    <col min="13827" max="13827" width="9.7109375" style="55" customWidth="1"/>
    <col min="13828" max="13828" width="9.28515625" style="55" customWidth="1"/>
    <col min="13829" max="13829" width="9.42578125" style="55" customWidth="1"/>
    <col min="13830" max="13830" width="9" style="55" customWidth="1"/>
    <col min="13831" max="13831" width="9.85546875" style="55" customWidth="1"/>
    <col min="13832" max="13832" width="9.7109375" style="55" customWidth="1"/>
    <col min="13833" max="13833" width="9.85546875" style="55" customWidth="1"/>
    <col min="13834" max="13834" width="9.28515625" style="55" customWidth="1"/>
    <col min="13835" max="13835" width="10.85546875" style="55" customWidth="1"/>
    <col min="13836" max="13836" width="9.28515625" style="55" bestFit="1" customWidth="1"/>
    <col min="13837" max="13838" width="10.28515625" style="55" customWidth="1"/>
    <col min="13839" max="13839" width="11.7109375" style="55" customWidth="1"/>
    <col min="13840" max="13841" width="10" style="55" customWidth="1"/>
    <col min="13842" max="13842" width="8.7109375" style="55" customWidth="1"/>
    <col min="13843" max="14080" width="9.140625" style="55"/>
    <col min="14081" max="14081" width="11" style="55" customWidth="1"/>
    <col min="14082" max="14082" width="10.7109375" style="55" customWidth="1"/>
    <col min="14083" max="14083" width="9.7109375" style="55" customWidth="1"/>
    <col min="14084" max="14084" width="9.28515625" style="55" customWidth="1"/>
    <col min="14085" max="14085" width="9.42578125" style="55" customWidth="1"/>
    <col min="14086" max="14086" width="9" style="55" customWidth="1"/>
    <col min="14087" max="14087" width="9.85546875" style="55" customWidth="1"/>
    <col min="14088" max="14088" width="9.7109375" style="55" customWidth="1"/>
    <col min="14089" max="14089" width="9.85546875" style="55" customWidth="1"/>
    <col min="14090" max="14090" width="9.28515625" style="55" customWidth="1"/>
    <col min="14091" max="14091" width="10.85546875" style="55" customWidth="1"/>
    <col min="14092" max="14092" width="9.28515625" style="55" bestFit="1" customWidth="1"/>
    <col min="14093" max="14094" width="10.28515625" style="55" customWidth="1"/>
    <col min="14095" max="14095" width="11.7109375" style="55" customWidth="1"/>
    <col min="14096" max="14097" width="10" style="55" customWidth="1"/>
    <col min="14098" max="14098" width="8.7109375" style="55" customWidth="1"/>
    <col min="14099" max="14336" width="9.140625" style="55"/>
    <col min="14337" max="14337" width="11" style="55" customWidth="1"/>
    <col min="14338" max="14338" width="10.7109375" style="55" customWidth="1"/>
    <col min="14339" max="14339" width="9.7109375" style="55" customWidth="1"/>
    <col min="14340" max="14340" width="9.28515625" style="55" customWidth="1"/>
    <col min="14341" max="14341" width="9.42578125" style="55" customWidth="1"/>
    <col min="14342" max="14342" width="9" style="55" customWidth="1"/>
    <col min="14343" max="14343" width="9.85546875" style="55" customWidth="1"/>
    <col min="14344" max="14344" width="9.7109375" style="55" customWidth="1"/>
    <col min="14345" max="14345" width="9.85546875" style="55" customWidth="1"/>
    <col min="14346" max="14346" width="9.28515625" style="55" customWidth="1"/>
    <col min="14347" max="14347" width="10.85546875" style="55" customWidth="1"/>
    <col min="14348" max="14348" width="9.28515625" style="55" bestFit="1" customWidth="1"/>
    <col min="14349" max="14350" width="10.28515625" style="55" customWidth="1"/>
    <col min="14351" max="14351" width="11.7109375" style="55" customWidth="1"/>
    <col min="14352" max="14353" width="10" style="55" customWidth="1"/>
    <col min="14354" max="14354" width="8.7109375" style="55" customWidth="1"/>
    <col min="14355" max="14592" width="9.140625" style="55"/>
    <col min="14593" max="14593" width="11" style="55" customWidth="1"/>
    <col min="14594" max="14594" width="10.7109375" style="55" customWidth="1"/>
    <col min="14595" max="14595" width="9.7109375" style="55" customWidth="1"/>
    <col min="14596" max="14596" width="9.28515625" style="55" customWidth="1"/>
    <col min="14597" max="14597" width="9.42578125" style="55" customWidth="1"/>
    <col min="14598" max="14598" width="9" style="55" customWidth="1"/>
    <col min="14599" max="14599" width="9.85546875" style="55" customWidth="1"/>
    <col min="14600" max="14600" width="9.7109375" style="55" customWidth="1"/>
    <col min="14601" max="14601" width="9.85546875" style="55" customWidth="1"/>
    <col min="14602" max="14602" width="9.28515625" style="55" customWidth="1"/>
    <col min="14603" max="14603" width="10.85546875" style="55" customWidth="1"/>
    <col min="14604" max="14604" width="9.28515625" style="55" bestFit="1" customWidth="1"/>
    <col min="14605" max="14606" width="10.28515625" style="55" customWidth="1"/>
    <col min="14607" max="14607" width="11.7109375" style="55" customWidth="1"/>
    <col min="14608" max="14609" width="10" style="55" customWidth="1"/>
    <col min="14610" max="14610" width="8.7109375" style="55" customWidth="1"/>
    <col min="14611" max="14848" width="9.140625" style="55"/>
    <col min="14849" max="14849" width="11" style="55" customWidth="1"/>
    <col min="14850" max="14850" width="10.7109375" style="55" customWidth="1"/>
    <col min="14851" max="14851" width="9.7109375" style="55" customWidth="1"/>
    <col min="14852" max="14852" width="9.28515625" style="55" customWidth="1"/>
    <col min="14853" max="14853" width="9.42578125" style="55" customWidth="1"/>
    <col min="14854" max="14854" width="9" style="55" customWidth="1"/>
    <col min="14855" max="14855" width="9.85546875" style="55" customWidth="1"/>
    <col min="14856" max="14856" width="9.7109375" style="55" customWidth="1"/>
    <col min="14857" max="14857" width="9.85546875" style="55" customWidth="1"/>
    <col min="14858" max="14858" width="9.28515625" style="55" customWidth="1"/>
    <col min="14859" max="14859" width="10.85546875" style="55" customWidth="1"/>
    <col min="14860" max="14860" width="9.28515625" style="55" bestFit="1" customWidth="1"/>
    <col min="14861" max="14862" width="10.28515625" style="55" customWidth="1"/>
    <col min="14863" max="14863" width="11.7109375" style="55" customWidth="1"/>
    <col min="14864" max="14865" width="10" style="55" customWidth="1"/>
    <col min="14866" max="14866" width="8.7109375" style="55" customWidth="1"/>
    <col min="14867" max="15104" width="9.140625" style="55"/>
    <col min="15105" max="15105" width="11" style="55" customWidth="1"/>
    <col min="15106" max="15106" width="10.7109375" style="55" customWidth="1"/>
    <col min="15107" max="15107" width="9.7109375" style="55" customWidth="1"/>
    <col min="15108" max="15108" width="9.28515625" style="55" customWidth="1"/>
    <col min="15109" max="15109" width="9.42578125" style="55" customWidth="1"/>
    <col min="15110" max="15110" width="9" style="55" customWidth="1"/>
    <col min="15111" max="15111" width="9.85546875" style="55" customWidth="1"/>
    <col min="15112" max="15112" width="9.7109375" style="55" customWidth="1"/>
    <col min="15113" max="15113" width="9.85546875" style="55" customWidth="1"/>
    <col min="15114" max="15114" width="9.28515625" style="55" customWidth="1"/>
    <col min="15115" max="15115" width="10.85546875" style="55" customWidth="1"/>
    <col min="15116" max="15116" width="9.28515625" style="55" bestFit="1" customWidth="1"/>
    <col min="15117" max="15118" width="10.28515625" style="55" customWidth="1"/>
    <col min="15119" max="15119" width="11.7109375" style="55" customWidth="1"/>
    <col min="15120" max="15121" width="10" style="55" customWidth="1"/>
    <col min="15122" max="15122" width="8.7109375" style="55" customWidth="1"/>
    <col min="15123" max="15360" width="9.140625" style="55"/>
    <col min="15361" max="15361" width="11" style="55" customWidth="1"/>
    <col min="15362" max="15362" width="10.7109375" style="55" customWidth="1"/>
    <col min="15363" max="15363" width="9.7109375" style="55" customWidth="1"/>
    <col min="15364" max="15364" width="9.28515625" style="55" customWidth="1"/>
    <col min="15365" max="15365" width="9.42578125" style="55" customWidth="1"/>
    <col min="15366" max="15366" width="9" style="55" customWidth="1"/>
    <col min="15367" max="15367" width="9.85546875" style="55" customWidth="1"/>
    <col min="15368" max="15368" width="9.7109375" style="55" customWidth="1"/>
    <col min="15369" max="15369" width="9.85546875" style="55" customWidth="1"/>
    <col min="15370" max="15370" width="9.28515625" style="55" customWidth="1"/>
    <col min="15371" max="15371" width="10.85546875" style="55" customWidth="1"/>
    <col min="15372" max="15372" width="9.28515625" style="55" bestFit="1" customWidth="1"/>
    <col min="15373" max="15374" width="10.28515625" style="55" customWidth="1"/>
    <col min="15375" max="15375" width="11.7109375" style="55" customWidth="1"/>
    <col min="15376" max="15377" width="10" style="55" customWidth="1"/>
    <col min="15378" max="15378" width="8.7109375" style="55" customWidth="1"/>
    <col min="15379" max="15616" width="9.140625" style="55"/>
    <col min="15617" max="15617" width="11" style="55" customWidth="1"/>
    <col min="15618" max="15618" width="10.7109375" style="55" customWidth="1"/>
    <col min="15619" max="15619" width="9.7109375" style="55" customWidth="1"/>
    <col min="15620" max="15620" width="9.28515625" style="55" customWidth="1"/>
    <col min="15621" max="15621" width="9.42578125" style="55" customWidth="1"/>
    <col min="15622" max="15622" width="9" style="55" customWidth="1"/>
    <col min="15623" max="15623" width="9.85546875" style="55" customWidth="1"/>
    <col min="15624" max="15624" width="9.7109375" style="55" customWidth="1"/>
    <col min="15625" max="15625" width="9.85546875" style="55" customWidth="1"/>
    <col min="15626" max="15626" width="9.28515625" style="55" customWidth="1"/>
    <col min="15627" max="15627" width="10.85546875" style="55" customWidth="1"/>
    <col min="15628" max="15628" width="9.28515625" style="55" bestFit="1" customWidth="1"/>
    <col min="15629" max="15630" width="10.28515625" style="55" customWidth="1"/>
    <col min="15631" max="15631" width="11.7109375" style="55" customWidth="1"/>
    <col min="15632" max="15633" width="10" style="55" customWidth="1"/>
    <col min="15634" max="15634" width="8.7109375" style="55" customWidth="1"/>
    <col min="15635" max="15872" width="9.140625" style="55"/>
    <col min="15873" max="15873" width="11" style="55" customWidth="1"/>
    <col min="15874" max="15874" width="10.7109375" style="55" customWidth="1"/>
    <col min="15875" max="15875" width="9.7109375" style="55" customWidth="1"/>
    <col min="15876" max="15876" width="9.28515625" style="55" customWidth="1"/>
    <col min="15877" max="15877" width="9.42578125" style="55" customWidth="1"/>
    <col min="15878" max="15878" width="9" style="55" customWidth="1"/>
    <col min="15879" max="15879" width="9.85546875" style="55" customWidth="1"/>
    <col min="15880" max="15880" width="9.7109375" style="55" customWidth="1"/>
    <col min="15881" max="15881" width="9.85546875" style="55" customWidth="1"/>
    <col min="15882" max="15882" width="9.28515625" style="55" customWidth="1"/>
    <col min="15883" max="15883" width="10.85546875" style="55" customWidth="1"/>
    <col min="15884" max="15884" width="9.28515625" style="55" bestFit="1" customWidth="1"/>
    <col min="15885" max="15886" width="10.28515625" style="55" customWidth="1"/>
    <col min="15887" max="15887" width="11.7109375" style="55" customWidth="1"/>
    <col min="15888" max="15889" width="10" style="55" customWidth="1"/>
    <col min="15890" max="15890" width="8.7109375" style="55" customWidth="1"/>
    <col min="15891" max="16128" width="9.140625" style="55"/>
    <col min="16129" max="16129" width="11" style="55" customWidth="1"/>
    <col min="16130" max="16130" width="10.7109375" style="55" customWidth="1"/>
    <col min="16131" max="16131" width="9.7109375" style="55" customWidth="1"/>
    <col min="16132" max="16132" width="9.28515625" style="55" customWidth="1"/>
    <col min="16133" max="16133" width="9.42578125" style="55" customWidth="1"/>
    <col min="16134" max="16134" width="9" style="55" customWidth="1"/>
    <col min="16135" max="16135" width="9.85546875" style="55" customWidth="1"/>
    <col min="16136" max="16136" width="9.7109375" style="55" customWidth="1"/>
    <col min="16137" max="16137" width="9.85546875" style="55" customWidth="1"/>
    <col min="16138" max="16138" width="9.28515625" style="55" customWidth="1"/>
    <col min="16139" max="16139" width="10.85546875" style="55" customWidth="1"/>
    <col min="16140" max="16140" width="9.28515625" style="55" bestFit="1" customWidth="1"/>
    <col min="16141" max="16142" width="10.28515625" style="55" customWidth="1"/>
    <col min="16143" max="16143" width="11.7109375" style="55" customWidth="1"/>
    <col min="16144" max="16145" width="10" style="55" customWidth="1"/>
    <col min="16146" max="16146" width="8.7109375" style="55" customWidth="1"/>
    <col min="16147" max="16384" width="9.140625" style="55"/>
  </cols>
  <sheetData>
    <row r="1" spans="1:18" s="289" customFormat="1" ht="33.75" customHeight="1">
      <c r="A1" s="293" t="s">
        <v>715</v>
      </c>
      <c r="L1" s="294" t="s">
        <v>840</v>
      </c>
      <c r="O1" s="294"/>
      <c r="P1" s="294"/>
      <c r="Q1" s="294"/>
      <c r="R1" s="293"/>
    </row>
    <row r="2" spans="1:18" s="36" customFormat="1" ht="12" customHeight="1">
      <c r="A2" s="38"/>
      <c r="B2" s="38"/>
      <c r="C2" s="38"/>
      <c r="D2" s="38"/>
      <c r="E2" s="38"/>
      <c r="F2" s="38"/>
      <c r="G2" s="38"/>
      <c r="H2" s="38"/>
      <c r="I2" s="38"/>
      <c r="J2" s="38"/>
      <c r="K2" s="38"/>
      <c r="L2" s="38"/>
      <c r="M2" s="38"/>
      <c r="N2" s="38"/>
      <c r="O2" s="38"/>
      <c r="P2" s="38"/>
      <c r="Q2" s="38"/>
    </row>
    <row r="3" spans="1:18" s="27" customFormat="1" thickBot="1">
      <c r="A3" s="270" t="s">
        <v>675</v>
      </c>
      <c r="B3" s="17"/>
      <c r="C3" s="17"/>
      <c r="D3" s="17"/>
      <c r="E3" s="17"/>
      <c r="F3" s="17"/>
      <c r="G3" s="17"/>
      <c r="H3" s="17"/>
      <c r="I3" s="17"/>
      <c r="J3" s="17"/>
      <c r="K3" s="17"/>
      <c r="Q3" s="27" t="s">
        <v>576</v>
      </c>
    </row>
    <row r="4" spans="1:18" s="15" customFormat="1" ht="12.75" thickTop="1">
      <c r="A4" s="408" t="s">
        <v>792</v>
      </c>
      <c r="B4" s="901">
        <v>2015</v>
      </c>
      <c r="C4" s="902"/>
      <c r="D4" s="901">
        <v>2016</v>
      </c>
      <c r="E4" s="902"/>
      <c r="F4" s="901">
        <v>2017</v>
      </c>
      <c r="G4" s="902"/>
      <c r="H4" s="901">
        <v>2018</v>
      </c>
      <c r="I4" s="902"/>
      <c r="J4" s="318">
        <v>2019</v>
      </c>
      <c r="K4" s="318"/>
      <c r="L4" s="903">
        <v>2019</v>
      </c>
      <c r="M4" s="904"/>
      <c r="N4" s="904"/>
      <c r="O4" s="904"/>
      <c r="P4" s="904"/>
      <c r="Q4" s="904"/>
    </row>
    <row r="5" spans="1:18" s="15" customFormat="1" ht="11.25" customHeight="1">
      <c r="A5" s="402" t="s">
        <v>131</v>
      </c>
      <c r="B5" s="899" t="s">
        <v>123</v>
      </c>
      <c r="C5" s="899" t="s">
        <v>676</v>
      </c>
      <c r="D5" s="315" t="s">
        <v>123</v>
      </c>
      <c r="E5" s="315" t="s">
        <v>718</v>
      </c>
      <c r="F5" s="899" t="s">
        <v>123</v>
      </c>
      <c r="G5" s="899" t="s">
        <v>676</v>
      </c>
      <c r="H5" s="898" t="s">
        <v>115</v>
      </c>
      <c r="I5" s="899" t="s">
        <v>770</v>
      </c>
      <c r="J5" s="898" t="s">
        <v>115</v>
      </c>
      <c r="K5" s="899" t="s">
        <v>676</v>
      </c>
      <c r="L5" s="898" t="s">
        <v>115</v>
      </c>
      <c r="M5" s="206"/>
      <c r="N5" s="207"/>
      <c r="O5" s="898" t="s">
        <v>117</v>
      </c>
      <c r="P5" s="268"/>
      <c r="Q5" s="262"/>
    </row>
    <row r="6" spans="1:18" s="15" customFormat="1">
      <c r="A6" s="404" t="s">
        <v>793</v>
      </c>
      <c r="B6" s="900"/>
      <c r="C6" s="900"/>
      <c r="D6" s="316"/>
      <c r="E6" s="316"/>
      <c r="F6" s="900"/>
      <c r="G6" s="900"/>
      <c r="H6" s="817"/>
      <c r="I6" s="900"/>
      <c r="J6" s="817"/>
      <c r="K6" s="900"/>
      <c r="L6" s="817"/>
      <c r="M6" s="267" t="s">
        <v>126</v>
      </c>
      <c r="N6" s="266" t="s">
        <v>118</v>
      </c>
      <c r="O6" s="817"/>
      <c r="P6" s="263" t="s">
        <v>126</v>
      </c>
      <c r="Q6" s="263" t="s">
        <v>118</v>
      </c>
    </row>
    <row r="7" spans="1:18" s="15" customFormat="1">
      <c r="A7" s="407" t="s">
        <v>679</v>
      </c>
      <c r="B7" s="260" t="s">
        <v>68</v>
      </c>
      <c r="C7" s="260" t="s">
        <v>682</v>
      </c>
      <c r="D7" s="312" t="s">
        <v>68</v>
      </c>
      <c r="E7" s="312" t="s">
        <v>682</v>
      </c>
      <c r="F7" s="260" t="s">
        <v>68</v>
      </c>
      <c r="G7" s="260" t="s">
        <v>682</v>
      </c>
      <c r="H7" s="208" t="s">
        <v>119</v>
      </c>
      <c r="I7" s="365" t="s">
        <v>682</v>
      </c>
      <c r="J7" s="208" t="s">
        <v>119</v>
      </c>
      <c r="K7" s="487" t="s">
        <v>682</v>
      </c>
      <c r="L7" s="208" t="s">
        <v>119</v>
      </c>
      <c r="M7" s="208" t="s">
        <v>12</v>
      </c>
      <c r="N7" s="208" t="s">
        <v>684</v>
      </c>
      <c r="O7" s="208" t="s">
        <v>127</v>
      </c>
      <c r="P7" s="208" t="s">
        <v>12</v>
      </c>
      <c r="Q7" s="208" t="s">
        <v>684</v>
      </c>
    </row>
    <row r="8" spans="1:18" s="15" customFormat="1" ht="13.5">
      <c r="A8" s="24" t="s">
        <v>1</v>
      </c>
      <c r="B8" s="555">
        <v>5278</v>
      </c>
      <c r="C8" s="532">
        <v>5.3757307856837304</v>
      </c>
      <c r="D8" s="531">
        <v>5599</v>
      </c>
      <c r="E8" s="532">
        <v>5.7</v>
      </c>
      <c r="F8" s="523">
        <v>5960</v>
      </c>
      <c r="G8" s="532">
        <v>6.1</v>
      </c>
      <c r="H8" s="530">
        <v>5794</v>
      </c>
      <c r="I8" s="532">
        <v>9.2832860443257577</v>
      </c>
      <c r="J8" s="530">
        <v>5703</v>
      </c>
      <c r="K8" s="532">
        <v>5</v>
      </c>
      <c r="L8" s="530">
        <v>5572</v>
      </c>
      <c r="M8" s="530">
        <v>2206</v>
      </c>
      <c r="N8" s="530">
        <v>3366</v>
      </c>
      <c r="O8" s="552">
        <v>4.82</v>
      </c>
      <c r="P8" s="531">
        <f>M8</f>
        <v>2206</v>
      </c>
      <c r="Q8" s="529">
        <f>N8</f>
        <v>3366</v>
      </c>
    </row>
    <row r="9" spans="1:18" s="15" customFormat="1" ht="13.5">
      <c r="A9" s="24">
        <v>75</v>
      </c>
      <c r="B9" s="550">
        <v>1131</v>
      </c>
      <c r="C9" s="549">
        <v>1.1519423112179421</v>
      </c>
      <c r="D9" s="543">
        <v>1262</v>
      </c>
      <c r="E9" s="549">
        <v>1.3</v>
      </c>
      <c r="F9" s="522">
        <v>1540</v>
      </c>
      <c r="G9" s="549">
        <v>1.6</v>
      </c>
      <c r="H9" s="528">
        <v>1020</v>
      </c>
      <c r="I9" s="549">
        <v>2.2259506847389732</v>
      </c>
      <c r="J9" s="528">
        <v>1069</v>
      </c>
      <c r="K9" s="549">
        <v>0.9</v>
      </c>
      <c r="L9" s="528">
        <f t="shared" ref="L9:L43" si="0">M9+N9</f>
        <v>1021</v>
      </c>
      <c r="M9" s="542" t="s">
        <v>944</v>
      </c>
      <c r="N9" s="542" t="s">
        <v>945</v>
      </c>
      <c r="O9" s="541">
        <v>0.88</v>
      </c>
      <c r="P9" s="543" t="str">
        <f t="shared" ref="P9:Q43" si="1">M9</f>
        <v>409</v>
      </c>
      <c r="Q9" s="527" t="str">
        <f t="shared" si="1"/>
        <v>612</v>
      </c>
    </row>
    <row r="10" spans="1:18" s="15" customFormat="1" ht="13.5">
      <c r="A10" s="24">
        <v>76</v>
      </c>
      <c r="B10" s="550">
        <v>1093</v>
      </c>
      <c r="C10" s="549">
        <v>1.113238679187631</v>
      </c>
      <c r="D10" s="543">
        <v>1119</v>
      </c>
      <c r="E10" s="549">
        <v>1.1000000000000001</v>
      </c>
      <c r="F10" s="522">
        <v>1233</v>
      </c>
      <c r="G10" s="549">
        <v>1.3</v>
      </c>
      <c r="H10" s="528">
        <v>1514</v>
      </c>
      <c r="I10" s="549">
        <v>2.3928530644155339</v>
      </c>
      <c r="J10" s="528">
        <v>985</v>
      </c>
      <c r="K10" s="549">
        <v>0.9</v>
      </c>
      <c r="L10" s="528">
        <f t="shared" si="0"/>
        <v>1026</v>
      </c>
      <c r="M10" s="542" t="s">
        <v>946</v>
      </c>
      <c r="N10" s="542" t="s">
        <v>947</v>
      </c>
      <c r="O10" s="541">
        <v>0.89</v>
      </c>
      <c r="P10" s="543" t="str">
        <f t="shared" si="1"/>
        <v>440</v>
      </c>
      <c r="Q10" s="527" t="str">
        <f t="shared" si="1"/>
        <v>586</v>
      </c>
    </row>
    <row r="11" spans="1:18" s="15" customFormat="1" ht="13.5">
      <c r="A11" s="24">
        <v>77</v>
      </c>
      <c r="B11" s="550">
        <v>1158</v>
      </c>
      <c r="C11" s="549">
        <v>1.1794422602921104</v>
      </c>
      <c r="D11" s="543">
        <v>1058</v>
      </c>
      <c r="E11" s="549">
        <v>1.1000000000000001</v>
      </c>
      <c r="F11" s="522">
        <v>1086</v>
      </c>
      <c r="G11" s="549">
        <v>1.1000000000000001</v>
      </c>
      <c r="H11" s="528">
        <v>1210</v>
      </c>
      <c r="I11" s="549">
        <v>1.9940442203462783</v>
      </c>
      <c r="J11" s="528">
        <v>1462</v>
      </c>
      <c r="K11" s="549">
        <v>1.3</v>
      </c>
      <c r="L11" s="528">
        <f t="shared" si="0"/>
        <v>968</v>
      </c>
      <c r="M11" s="542" t="s">
        <v>948</v>
      </c>
      <c r="N11" s="542" t="s">
        <v>949</v>
      </c>
      <c r="O11" s="541">
        <v>0.84</v>
      </c>
      <c r="P11" s="543" t="str">
        <f t="shared" si="1"/>
        <v>375</v>
      </c>
      <c r="Q11" s="527" t="str">
        <f t="shared" si="1"/>
        <v>593</v>
      </c>
    </row>
    <row r="12" spans="1:18" s="15" customFormat="1" ht="13.5">
      <c r="A12" s="24">
        <v>78</v>
      </c>
      <c r="B12" s="550">
        <v>1062</v>
      </c>
      <c r="C12" s="549">
        <v>1.0816646635839562</v>
      </c>
      <c r="D12" s="543">
        <v>1126</v>
      </c>
      <c r="E12" s="549">
        <v>1.1000000000000001</v>
      </c>
      <c r="F12" s="522">
        <v>1029</v>
      </c>
      <c r="G12" s="549">
        <v>1</v>
      </c>
      <c r="H12" s="528">
        <v>1060</v>
      </c>
      <c r="I12" s="549">
        <v>1.8007888333523661</v>
      </c>
      <c r="J12" s="528">
        <v>1173</v>
      </c>
      <c r="K12" s="549">
        <v>1</v>
      </c>
      <c r="L12" s="528">
        <f t="shared" si="0"/>
        <v>1424</v>
      </c>
      <c r="M12" s="542" t="s">
        <v>950</v>
      </c>
      <c r="N12" s="542" t="s">
        <v>951</v>
      </c>
      <c r="O12" s="541">
        <v>1.23</v>
      </c>
      <c r="P12" s="543" t="str">
        <f t="shared" si="1"/>
        <v>533</v>
      </c>
      <c r="Q12" s="527" t="str">
        <f t="shared" si="1"/>
        <v>891</v>
      </c>
    </row>
    <row r="13" spans="1:18" s="15" customFormat="1" ht="13.5">
      <c r="A13" s="24">
        <v>79</v>
      </c>
      <c r="B13" s="550">
        <v>834</v>
      </c>
      <c r="C13" s="549">
        <v>0.84944287140208996</v>
      </c>
      <c r="D13" s="543">
        <v>1034</v>
      </c>
      <c r="E13" s="549">
        <v>1.1000000000000001</v>
      </c>
      <c r="F13" s="522">
        <v>1072</v>
      </c>
      <c r="G13" s="549">
        <v>1.1000000000000001</v>
      </c>
      <c r="H13" s="528">
        <v>990</v>
      </c>
      <c r="I13" s="549">
        <v>0.86964924147260603</v>
      </c>
      <c r="J13" s="528">
        <v>1014</v>
      </c>
      <c r="K13" s="549">
        <v>0.9</v>
      </c>
      <c r="L13" s="528">
        <f t="shared" si="0"/>
        <v>1133</v>
      </c>
      <c r="M13" s="542" t="s">
        <v>952</v>
      </c>
      <c r="N13" s="542" t="s">
        <v>953</v>
      </c>
      <c r="O13" s="541">
        <v>0.98</v>
      </c>
      <c r="P13" s="543" t="str">
        <f t="shared" si="1"/>
        <v>449</v>
      </c>
      <c r="Q13" s="527" t="str">
        <f t="shared" si="1"/>
        <v>684</v>
      </c>
    </row>
    <row r="14" spans="1:18" s="15" customFormat="1" ht="13.5">
      <c r="A14" s="24"/>
      <c r="B14" s="550"/>
      <c r="C14" s="549"/>
      <c r="D14" s="543"/>
      <c r="E14" s="549"/>
      <c r="F14" s="522"/>
      <c r="G14" s="549"/>
      <c r="H14" s="528"/>
      <c r="I14" s="549"/>
      <c r="J14" s="543"/>
      <c r="K14" s="549"/>
      <c r="L14" s="528"/>
      <c r="M14" s="528"/>
      <c r="N14" s="528"/>
      <c r="O14" s="545"/>
      <c r="P14" s="543"/>
      <c r="Q14" s="527"/>
    </row>
    <row r="15" spans="1:18" s="15" customFormat="1" ht="13.5">
      <c r="A15" s="24" t="s">
        <v>687</v>
      </c>
      <c r="B15" s="550">
        <v>3351</v>
      </c>
      <c r="C15" s="549">
        <v>3.4130492350940091</v>
      </c>
      <c r="D15" s="543">
        <v>3529</v>
      </c>
      <c r="E15" s="549">
        <v>3.6</v>
      </c>
      <c r="F15" s="522">
        <v>3827</v>
      </c>
      <c r="G15" s="549">
        <v>3.9</v>
      </c>
      <c r="H15" s="528">
        <v>4085</v>
      </c>
      <c r="I15" s="549">
        <v>3.5884011630460564</v>
      </c>
      <c r="J15" s="528">
        <v>4181</v>
      </c>
      <c r="K15" s="549">
        <v>3.6</v>
      </c>
      <c r="L15" s="528">
        <v>4286</v>
      </c>
      <c r="M15" s="528">
        <v>1366</v>
      </c>
      <c r="N15" s="528">
        <v>2920</v>
      </c>
      <c r="O15" s="545">
        <v>3.71</v>
      </c>
      <c r="P15" s="543">
        <f t="shared" si="1"/>
        <v>1366</v>
      </c>
      <c r="Q15" s="527">
        <f t="shared" si="1"/>
        <v>2920</v>
      </c>
    </row>
    <row r="16" spans="1:18" s="15" customFormat="1" ht="13.5">
      <c r="A16" s="24">
        <v>80</v>
      </c>
      <c r="B16" s="550">
        <v>884</v>
      </c>
      <c r="C16" s="549">
        <v>0.9003687030209202</v>
      </c>
      <c r="D16" s="543">
        <v>807</v>
      </c>
      <c r="E16" s="549">
        <v>0.8</v>
      </c>
      <c r="F16" s="522">
        <v>988</v>
      </c>
      <c r="G16" s="549">
        <v>1</v>
      </c>
      <c r="H16" s="528">
        <v>1019</v>
      </c>
      <c r="I16" s="549">
        <v>0.89512381521271278</v>
      </c>
      <c r="J16" s="528">
        <v>948</v>
      </c>
      <c r="K16" s="549">
        <v>0.8</v>
      </c>
      <c r="L16" s="528">
        <f t="shared" si="0"/>
        <v>982</v>
      </c>
      <c r="M16" s="542" t="s">
        <v>954</v>
      </c>
      <c r="N16" s="542" t="s">
        <v>955</v>
      </c>
      <c r="O16" s="541">
        <v>0.85</v>
      </c>
      <c r="P16" s="543" t="str">
        <f t="shared" si="1"/>
        <v>354</v>
      </c>
      <c r="Q16" s="527" t="str">
        <f t="shared" si="1"/>
        <v>628</v>
      </c>
    </row>
    <row r="17" spans="1:17" s="15" customFormat="1" ht="13.5">
      <c r="A17" s="24">
        <v>81</v>
      </c>
      <c r="B17" s="550">
        <v>785</v>
      </c>
      <c r="C17" s="549">
        <v>0.79953555641563623</v>
      </c>
      <c r="D17" s="543">
        <v>838</v>
      </c>
      <c r="E17" s="549">
        <v>0.9</v>
      </c>
      <c r="F17" s="522">
        <v>759</v>
      </c>
      <c r="G17" s="549">
        <v>0.8</v>
      </c>
      <c r="H17" s="528">
        <v>937</v>
      </c>
      <c r="I17" s="549">
        <v>0.82309226187861795</v>
      </c>
      <c r="J17" s="528">
        <v>981</v>
      </c>
      <c r="K17" s="549">
        <v>0.9</v>
      </c>
      <c r="L17" s="528">
        <f t="shared" si="0"/>
        <v>909</v>
      </c>
      <c r="M17" s="542" t="s">
        <v>956</v>
      </c>
      <c r="N17" s="542" t="s">
        <v>955</v>
      </c>
      <c r="O17" s="541">
        <v>0.79</v>
      </c>
      <c r="P17" s="543" t="str">
        <f t="shared" si="1"/>
        <v>281</v>
      </c>
      <c r="Q17" s="527" t="str">
        <f t="shared" si="1"/>
        <v>628</v>
      </c>
    </row>
    <row r="18" spans="1:17" s="15" customFormat="1" ht="13.5">
      <c r="A18" s="24">
        <v>82</v>
      </c>
      <c r="B18" s="550">
        <v>654</v>
      </c>
      <c r="C18" s="549">
        <v>0.66610987757430073</v>
      </c>
      <c r="D18" s="543">
        <v>755</v>
      </c>
      <c r="E18" s="549">
        <v>0.8</v>
      </c>
      <c r="F18" s="522">
        <v>783</v>
      </c>
      <c r="G18" s="549">
        <v>0.8</v>
      </c>
      <c r="H18" s="528">
        <v>727</v>
      </c>
      <c r="I18" s="549">
        <v>0.63862121065715616</v>
      </c>
      <c r="J18" s="528">
        <v>890</v>
      </c>
      <c r="K18" s="549">
        <v>0.8</v>
      </c>
      <c r="L18" s="528">
        <f t="shared" si="0"/>
        <v>927</v>
      </c>
      <c r="M18" s="542" t="s">
        <v>957</v>
      </c>
      <c r="N18" s="542" t="s">
        <v>958</v>
      </c>
      <c r="O18" s="541">
        <v>0.8</v>
      </c>
      <c r="P18" s="543" t="str">
        <f t="shared" si="1"/>
        <v>291</v>
      </c>
      <c r="Q18" s="527" t="str">
        <f t="shared" si="1"/>
        <v>636</v>
      </c>
    </row>
    <row r="19" spans="1:17" s="15" customFormat="1" ht="13.5">
      <c r="A19" s="24">
        <v>83</v>
      </c>
      <c r="B19" s="550">
        <v>544</v>
      </c>
      <c r="C19" s="549">
        <v>0.55407304801287405</v>
      </c>
      <c r="D19" s="543">
        <v>623</v>
      </c>
      <c r="E19" s="549">
        <v>0.6</v>
      </c>
      <c r="F19" s="522">
        <v>702</v>
      </c>
      <c r="G19" s="549">
        <v>0.7</v>
      </c>
      <c r="H19" s="528">
        <v>745</v>
      </c>
      <c r="I19" s="549">
        <v>0.65443301504756723</v>
      </c>
      <c r="J19" s="528">
        <v>671</v>
      </c>
      <c r="K19" s="549">
        <v>0.6</v>
      </c>
      <c r="L19" s="528">
        <f t="shared" si="0"/>
        <v>839</v>
      </c>
      <c r="M19" s="542" t="s">
        <v>959</v>
      </c>
      <c r="N19" s="542" t="s">
        <v>960</v>
      </c>
      <c r="O19" s="541">
        <v>0.73</v>
      </c>
      <c r="P19" s="543" t="str">
        <f t="shared" si="1"/>
        <v>257</v>
      </c>
      <c r="Q19" s="527" t="str">
        <f t="shared" si="1"/>
        <v>582</v>
      </c>
    </row>
    <row r="20" spans="1:17" s="15" customFormat="1" ht="13.5">
      <c r="A20" s="24">
        <v>84</v>
      </c>
      <c r="B20" s="550">
        <v>484</v>
      </c>
      <c r="C20" s="549">
        <v>0.49296205007027766</v>
      </c>
      <c r="D20" s="543">
        <v>506</v>
      </c>
      <c r="E20" s="549">
        <v>0.5</v>
      </c>
      <c r="F20" s="522">
        <v>595</v>
      </c>
      <c r="G20" s="549">
        <v>0.6</v>
      </c>
      <c r="H20" s="528">
        <v>657</v>
      </c>
      <c r="I20" s="549">
        <v>0.57713086025000215</v>
      </c>
      <c r="J20" s="528">
        <v>691</v>
      </c>
      <c r="K20" s="549">
        <v>0.6</v>
      </c>
      <c r="L20" s="528">
        <f t="shared" si="0"/>
        <v>629</v>
      </c>
      <c r="M20" s="542" t="s">
        <v>961</v>
      </c>
      <c r="N20" s="542" t="s">
        <v>962</v>
      </c>
      <c r="O20" s="541">
        <v>0.54</v>
      </c>
      <c r="P20" s="543" t="str">
        <f t="shared" si="1"/>
        <v>183</v>
      </c>
      <c r="Q20" s="527" t="str">
        <f t="shared" si="1"/>
        <v>446</v>
      </c>
    </row>
    <row r="21" spans="1:17" s="15" customFormat="1" ht="13.5">
      <c r="A21" s="24"/>
      <c r="B21" s="550"/>
      <c r="C21" s="549"/>
      <c r="D21" s="543"/>
      <c r="E21" s="549"/>
      <c r="F21" s="522"/>
      <c r="G21" s="549"/>
      <c r="H21" s="528"/>
      <c r="I21" s="549"/>
      <c r="J21" s="543"/>
      <c r="K21" s="549"/>
      <c r="L21" s="528"/>
      <c r="M21" s="528"/>
      <c r="N21" s="528"/>
      <c r="O21" s="545"/>
      <c r="P21" s="543"/>
      <c r="Q21" s="527"/>
    </row>
    <row r="22" spans="1:17" s="15" customFormat="1" ht="13.5">
      <c r="A22" s="24" t="s">
        <v>688</v>
      </c>
      <c r="B22" s="550">
        <v>1641</v>
      </c>
      <c r="C22" s="549">
        <v>1.6713857937300114</v>
      </c>
      <c r="D22" s="543">
        <v>1760</v>
      </c>
      <c r="E22" s="549">
        <v>1.8</v>
      </c>
      <c r="F22" s="522">
        <v>1873</v>
      </c>
      <c r="G22" s="549">
        <v>1.9</v>
      </c>
      <c r="H22" s="528">
        <v>2025</v>
      </c>
      <c r="I22" s="549">
        <v>1.7788279939212397</v>
      </c>
      <c r="J22" s="528">
        <v>2146</v>
      </c>
      <c r="K22" s="549">
        <v>1.9</v>
      </c>
      <c r="L22" s="528">
        <v>2310</v>
      </c>
      <c r="M22" s="528">
        <v>615</v>
      </c>
      <c r="N22" s="528">
        <v>1695</v>
      </c>
      <c r="O22" s="545">
        <v>2</v>
      </c>
      <c r="P22" s="543">
        <f t="shared" si="1"/>
        <v>615</v>
      </c>
      <c r="Q22" s="527">
        <f t="shared" si="1"/>
        <v>1695</v>
      </c>
    </row>
    <row r="23" spans="1:17" s="15" customFormat="1" ht="13.5">
      <c r="A23" s="24">
        <v>85</v>
      </c>
      <c r="B23" s="550">
        <v>457</v>
      </c>
      <c r="C23" s="549">
        <v>0.4654621009961093</v>
      </c>
      <c r="D23" s="543">
        <v>454</v>
      </c>
      <c r="E23" s="549">
        <v>0.5</v>
      </c>
      <c r="F23" s="522">
        <v>468</v>
      </c>
      <c r="G23" s="549">
        <v>0.5</v>
      </c>
      <c r="H23" s="528">
        <v>554</v>
      </c>
      <c r="I23" s="549">
        <v>0.48665220179376145</v>
      </c>
      <c r="J23" s="528">
        <v>609</v>
      </c>
      <c r="K23" s="549">
        <v>0.5</v>
      </c>
      <c r="L23" s="528">
        <f t="shared" si="0"/>
        <v>633</v>
      </c>
      <c r="M23" s="542" t="s">
        <v>963</v>
      </c>
      <c r="N23" s="542" t="s">
        <v>962</v>
      </c>
      <c r="O23" s="541">
        <v>0.55000000000000004</v>
      </c>
      <c r="P23" s="543" t="str">
        <f t="shared" si="1"/>
        <v>187</v>
      </c>
      <c r="Q23" s="527" t="str">
        <f t="shared" si="1"/>
        <v>446</v>
      </c>
    </row>
    <row r="24" spans="1:17" s="15" customFormat="1" ht="13.5">
      <c r="A24" s="24">
        <v>86</v>
      </c>
      <c r="B24" s="550">
        <v>440</v>
      </c>
      <c r="C24" s="549">
        <v>0.44814731824570692</v>
      </c>
      <c r="D24" s="543">
        <v>423</v>
      </c>
      <c r="E24" s="549">
        <v>0.4</v>
      </c>
      <c r="F24" s="522">
        <v>422</v>
      </c>
      <c r="G24" s="549">
        <v>0.4</v>
      </c>
      <c r="H24" s="528">
        <v>438</v>
      </c>
      <c r="I24" s="549">
        <v>0.38475390683333477</v>
      </c>
      <c r="J24" s="528">
        <v>496</v>
      </c>
      <c r="K24" s="549">
        <v>0.4</v>
      </c>
      <c r="L24" s="528">
        <f t="shared" si="0"/>
        <v>567</v>
      </c>
      <c r="M24" s="542" t="s">
        <v>964</v>
      </c>
      <c r="N24" s="542" t="s">
        <v>965</v>
      </c>
      <c r="O24" s="541">
        <v>0.49</v>
      </c>
      <c r="P24" s="543" t="str">
        <f t="shared" si="1"/>
        <v>156</v>
      </c>
      <c r="Q24" s="527" t="str">
        <f t="shared" si="1"/>
        <v>411</v>
      </c>
    </row>
    <row r="25" spans="1:17" s="15" customFormat="1" ht="13.5">
      <c r="A25" s="24">
        <v>87</v>
      </c>
      <c r="B25" s="550">
        <v>326</v>
      </c>
      <c r="C25" s="549">
        <v>0.3320364221547738</v>
      </c>
      <c r="D25" s="543">
        <v>401</v>
      </c>
      <c r="E25" s="549">
        <v>0.4</v>
      </c>
      <c r="F25" s="522">
        <v>382</v>
      </c>
      <c r="G25" s="549">
        <v>0.4</v>
      </c>
      <c r="H25" s="528">
        <v>390</v>
      </c>
      <c r="I25" s="549">
        <v>0.34258909512557206</v>
      </c>
      <c r="J25" s="528">
        <v>395</v>
      </c>
      <c r="K25" s="549">
        <v>0.3</v>
      </c>
      <c r="L25" s="528">
        <f t="shared" si="0"/>
        <v>448</v>
      </c>
      <c r="M25" s="542" t="s">
        <v>966</v>
      </c>
      <c r="N25" s="542" t="s">
        <v>967</v>
      </c>
      <c r="O25" s="541">
        <v>0.39</v>
      </c>
      <c r="P25" s="543" t="str">
        <f t="shared" si="1"/>
        <v>112</v>
      </c>
      <c r="Q25" s="527" t="str">
        <f t="shared" si="1"/>
        <v>336</v>
      </c>
    </row>
    <row r="26" spans="1:17" s="15" customFormat="1" ht="13.5">
      <c r="A26" s="24">
        <v>88</v>
      </c>
      <c r="B26" s="550">
        <v>224</v>
      </c>
      <c r="C26" s="549">
        <v>0.22814772565235988</v>
      </c>
      <c r="D26" s="543">
        <v>279</v>
      </c>
      <c r="E26" s="549">
        <v>0.3</v>
      </c>
      <c r="F26" s="522">
        <v>357</v>
      </c>
      <c r="G26" s="549">
        <v>0.4</v>
      </c>
      <c r="H26" s="528">
        <v>331</v>
      </c>
      <c r="I26" s="549">
        <v>0.29076151406811374</v>
      </c>
      <c r="J26" s="528">
        <v>355</v>
      </c>
      <c r="K26" s="549">
        <v>0.3</v>
      </c>
      <c r="L26" s="528">
        <f t="shared" si="0"/>
        <v>348</v>
      </c>
      <c r="M26" s="542" t="s">
        <v>968</v>
      </c>
      <c r="N26" s="542" t="s">
        <v>969</v>
      </c>
      <c r="O26" s="541">
        <v>0.3</v>
      </c>
      <c r="P26" s="543" t="str">
        <f t="shared" si="1"/>
        <v>87</v>
      </c>
      <c r="Q26" s="527" t="str">
        <f t="shared" si="1"/>
        <v>261</v>
      </c>
    </row>
    <row r="27" spans="1:17" s="15" customFormat="1" ht="13.5">
      <c r="A27" s="24">
        <v>89</v>
      </c>
      <c r="B27" s="550">
        <v>194</v>
      </c>
      <c r="C27" s="549">
        <v>0.19759222668106169</v>
      </c>
      <c r="D27" s="543">
        <v>203</v>
      </c>
      <c r="E27" s="549">
        <v>0.2</v>
      </c>
      <c r="F27" s="522">
        <v>244</v>
      </c>
      <c r="G27" s="549">
        <v>0.2</v>
      </c>
      <c r="H27" s="528">
        <v>312</v>
      </c>
      <c r="I27" s="549">
        <v>0.27407127610045767</v>
      </c>
      <c r="J27" s="528">
        <v>291</v>
      </c>
      <c r="K27" s="549">
        <v>0.3</v>
      </c>
      <c r="L27" s="528">
        <f t="shared" si="0"/>
        <v>314</v>
      </c>
      <c r="M27" s="542" t="s">
        <v>970</v>
      </c>
      <c r="N27" s="542" t="s">
        <v>971</v>
      </c>
      <c r="O27" s="541">
        <v>0.27</v>
      </c>
      <c r="P27" s="543" t="str">
        <f t="shared" si="1"/>
        <v>73</v>
      </c>
      <c r="Q27" s="527" t="str">
        <f t="shared" si="1"/>
        <v>241</v>
      </c>
    </row>
    <row r="28" spans="1:17" s="15" customFormat="1" ht="13.5">
      <c r="A28" s="24"/>
      <c r="B28" s="550"/>
      <c r="C28" s="549"/>
      <c r="D28" s="543"/>
      <c r="E28" s="549"/>
      <c r="F28" s="522"/>
      <c r="G28" s="549"/>
      <c r="H28" s="528"/>
      <c r="I28" s="549"/>
      <c r="J28" s="543"/>
      <c r="K28" s="549"/>
      <c r="L28" s="528"/>
      <c r="M28" s="528"/>
      <c r="N28" s="528"/>
      <c r="O28" s="545"/>
      <c r="P28" s="543"/>
      <c r="Q28" s="527"/>
    </row>
    <row r="29" spans="1:17" s="15" customFormat="1" ht="13.5">
      <c r="A29" s="24" t="s">
        <v>689</v>
      </c>
      <c r="B29" s="550">
        <v>493</v>
      </c>
      <c r="C29" s="549">
        <v>0.50212869976166707</v>
      </c>
      <c r="D29" s="543">
        <v>538</v>
      </c>
      <c r="E29" s="549">
        <v>0.5</v>
      </c>
      <c r="F29" s="522">
        <v>582</v>
      </c>
      <c r="G29" s="549">
        <v>0.6</v>
      </c>
      <c r="H29" s="528">
        <v>615</v>
      </c>
      <c r="I29" s="549">
        <v>0.54023665000570975</v>
      </c>
      <c r="J29" s="528">
        <v>734</v>
      </c>
      <c r="K29" s="549">
        <v>0.6</v>
      </c>
      <c r="L29" s="528">
        <v>816</v>
      </c>
      <c r="M29" s="528">
        <v>165</v>
      </c>
      <c r="N29" s="528">
        <v>615</v>
      </c>
      <c r="O29" s="545">
        <v>0.71</v>
      </c>
      <c r="P29" s="543">
        <f t="shared" si="1"/>
        <v>165</v>
      </c>
      <c r="Q29" s="527">
        <f t="shared" si="1"/>
        <v>615</v>
      </c>
    </row>
    <row r="30" spans="1:17" s="15" customFormat="1" ht="13.5">
      <c r="A30" s="24">
        <v>90</v>
      </c>
      <c r="B30" s="550">
        <v>149</v>
      </c>
      <c r="C30" s="549">
        <v>0.15175897822411441</v>
      </c>
      <c r="D30" s="543">
        <v>163</v>
      </c>
      <c r="E30" s="549">
        <v>0.2</v>
      </c>
      <c r="F30" s="522">
        <v>178</v>
      </c>
      <c r="G30" s="549">
        <v>0.2</v>
      </c>
      <c r="H30" s="528">
        <v>205</v>
      </c>
      <c r="I30" s="549">
        <v>0.18007888333523658</v>
      </c>
      <c r="J30" s="528">
        <v>267</v>
      </c>
      <c r="K30" s="549">
        <v>0.2</v>
      </c>
      <c r="L30" s="528">
        <f t="shared" si="0"/>
        <v>264</v>
      </c>
      <c r="M30" s="542" t="s">
        <v>972</v>
      </c>
      <c r="N30" s="542" t="s">
        <v>973</v>
      </c>
      <c r="O30" s="541">
        <v>0.23</v>
      </c>
      <c r="P30" s="543" t="str">
        <f t="shared" si="1"/>
        <v>43</v>
      </c>
      <c r="Q30" s="527" t="str">
        <f t="shared" si="1"/>
        <v>221</v>
      </c>
    </row>
    <row r="31" spans="1:17" s="15" customFormat="1" ht="13.5">
      <c r="A31" s="24">
        <v>91</v>
      </c>
      <c r="B31" s="550">
        <v>106</v>
      </c>
      <c r="C31" s="549">
        <v>0.10796276303192032</v>
      </c>
      <c r="D31" s="543">
        <v>129</v>
      </c>
      <c r="E31" s="549">
        <v>0.1</v>
      </c>
      <c r="F31" s="522">
        <v>154</v>
      </c>
      <c r="G31" s="549">
        <v>0.2</v>
      </c>
      <c r="H31" s="528">
        <v>147</v>
      </c>
      <c r="I31" s="549">
        <v>0.12912973585502333</v>
      </c>
      <c r="J31" s="528">
        <v>175</v>
      </c>
      <c r="K31" s="549">
        <v>0.2</v>
      </c>
      <c r="L31" s="528">
        <f t="shared" si="0"/>
        <v>215</v>
      </c>
      <c r="M31" s="542" t="s">
        <v>974</v>
      </c>
      <c r="N31" s="542" t="s">
        <v>975</v>
      </c>
      <c r="O31" s="541">
        <v>0.19</v>
      </c>
      <c r="P31" s="543" t="str">
        <f t="shared" si="1"/>
        <v>45</v>
      </c>
      <c r="Q31" s="527" t="str">
        <f t="shared" si="1"/>
        <v>170</v>
      </c>
    </row>
    <row r="32" spans="1:17" s="15" customFormat="1" ht="13.5">
      <c r="A32" s="24">
        <v>92</v>
      </c>
      <c r="B32" s="550">
        <v>101</v>
      </c>
      <c r="C32" s="549">
        <v>0.10287017987003727</v>
      </c>
      <c r="D32" s="543">
        <v>85</v>
      </c>
      <c r="E32" s="549">
        <v>0.1</v>
      </c>
      <c r="F32" s="522">
        <v>104</v>
      </c>
      <c r="G32" s="549">
        <v>0.1</v>
      </c>
      <c r="H32" s="528">
        <v>127</v>
      </c>
      <c r="I32" s="549">
        <v>0.11156106431012219</v>
      </c>
      <c r="J32" s="528">
        <v>127</v>
      </c>
      <c r="K32" s="549">
        <v>0.1</v>
      </c>
      <c r="L32" s="528">
        <f t="shared" si="0"/>
        <v>155</v>
      </c>
      <c r="M32" s="542" t="s">
        <v>976</v>
      </c>
      <c r="N32" s="542" t="s">
        <v>977</v>
      </c>
      <c r="O32" s="541">
        <v>0.13</v>
      </c>
      <c r="P32" s="543" t="str">
        <f t="shared" si="1"/>
        <v>36</v>
      </c>
      <c r="Q32" s="527" t="str">
        <f t="shared" si="1"/>
        <v>119</v>
      </c>
    </row>
    <row r="33" spans="1:19" s="15" customFormat="1" ht="13.5">
      <c r="A33" s="24">
        <v>93</v>
      </c>
      <c r="B33" s="550">
        <v>79</v>
      </c>
      <c r="C33" s="549">
        <v>8.0462813957751927E-2</v>
      </c>
      <c r="D33" s="543">
        <v>93</v>
      </c>
      <c r="E33" s="549">
        <v>0.1</v>
      </c>
      <c r="F33" s="522">
        <v>68</v>
      </c>
      <c r="G33" s="549">
        <v>0.1</v>
      </c>
      <c r="H33" s="528">
        <v>82</v>
      </c>
      <c r="I33" s="549">
        <v>7.2031553334094639E-2</v>
      </c>
      <c r="J33" s="528">
        <v>102</v>
      </c>
      <c r="K33" s="549">
        <v>0.1</v>
      </c>
      <c r="L33" s="528">
        <f t="shared" si="0"/>
        <v>102</v>
      </c>
      <c r="M33" s="542" t="s">
        <v>978</v>
      </c>
      <c r="N33" s="542" t="s">
        <v>979</v>
      </c>
      <c r="O33" s="541">
        <v>0.09</v>
      </c>
      <c r="P33" s="543" t="str">
        <f t="shared" si="1"/>
        <v>27</v>
      </c>
      <c r="Q33" s="527" t="str">
        <f t="shared" si="1"/>
        <v>75</v>
      </c>
    </row>
    <row r="34" spans="1:19" s="15" customFormat="1" ht="13.5">
      <c r="A34" s="24">
        <v>94</v>
      </c>
      <c r="B34" s="550">
        <v>58</v>
      </c>
      <c r="C34" s="549">
        <v>5.9073964677843191E-2</v>
      </c>
      <c r="D34" s="543">
        <v>68</v>
      </c>
      <c r="E34" s="549">
        <v>0.1</v>
      </c>
      <c r="F34" s="522">
        <v>78</v>
      </c>
      <c r="G34" s="549">
        <v>0.1</v>
      </c>
      <c r="H34" s="528">
        <v>54</v>
      </c>
      <c r="I34" s="549">
        <v>4.7435413171233051E-2</v>
      </c>
      <c r="J34" s="528">
        <v>63</v>
      </c>
      <c r="K34" s="549">
        <v>0.1</v>
      </c>
      <c r="L34" s="528">
        <f t="shared" si="0"/>
        <v>80</v>
      </c>
      <c r="M34" s="542" t="s">
        <v>980</v>
      </c>
      <c r="N34" s="542" t="s">
        <v>981</v>
      </c>
      <c r="O34" s="541">
        <v>7.0000000000000007E-2</v>
      </c>
      <c r="P34" s="543" t="str">
        <f t="shared" si="1"/>
        <v>14</v>
      </c>
      <c r="Q34" s="527" t="str">
        <f t="shared" si="1"/>
        <v>66</v>
      </c>
    </row>
    <row r="35" spans="1:19" s="15" customFormat="1" ht="13.5">
      <c r="A35" s="24"/>
      <c r="B35" s="550"/>
      <c r="C35" s="549"/>
      <c r="D35" s="543"/>
      <c r="E35" s="549"/>
      <c r="F35" s="522"/>
      <c r="G35" s="549"/>
      <c r="H35" s="528"/>
      <c r="I35" s="549"/>
      <c r="J35" s="543"/>
      <c r="K35" s="549"/>
      <c r="L35" s="528"/>
      <c r="M35" s="528"/>
      <c r="N35" s="528"/>
      <c r="O35" s="545"/>
      <c r="P35" s="543"/>
      <c r="Q35" s="527"/>
    </row>
    <row r="36" spans="1:19" s="15" customFormat="1" ht="13.5">
      <c r="A36" s="24" t="s">
        <v>124</v>
      </c>
      <c r="B36" s="550">
        <v>141</v>
      </c>
      <c r="C36" s="549">
        <v>0.14361084516510156</v>
      </c>
      <c r="D36" s="543">
        <v>148</v>
      </c>
      <c r="E36" s="549">
        <v>0.2</v>
      </c>
      <c r="F36" s="522">
        <v>163</v>
      </c>
      <c r="G36" s="549">
        <v>0.2</v>
      </c>
      <c r="H36" s="528">
        <v>179</v>
      </c>
      <c r="I36" s="549">
        <v>0.15723961032686512</v>
      </c>
      <c r="J36" s="528">
        <v>176</v>
      </c>
      <c r="K36" s="549">
        <v>0.2</v>
      </c>
      <c r="L36" s="528">
        <v>175</v>
      </c>
      <c r="M36" s="528">
        <v>45</v>
      </c>
      <c r="N36" s="528">
        <v>130</v>
      </c>
      <c r="O36" s="545">
        <v>0.15</v>
      </c>
      <c r="P36" s="543">
        <f t="shared" si="1"/>
        <v>45</v>
      </c>
      <c r="Q36" s="527">
        <f t="shared" si="1"/>
        <v>130</v>
      </c>
    </row>
    <row r="37" spans="1:19" s="15" customFormat="1" ht="13.5">
      <c r="A37" s="24">
        <v>95</v>
      </c>
      <c r="B37" s="550">
        <v>62</v>
      </c>
      <c r="C37" s="549">
        <v>6.3148031207349617E-2</v>
      </c>
      <c r="D37" s="543">
        <v>48</v>
      </c>
      <c r="E37" s="549">
        <v>0</v>
      </c>
      <c r="F37" s="522">
        <v>58</v>
      </c>
      <c r="G37" s="549">
        <v>0.1</v>
      </c>
      <c r="H37" s="528">
        <v>62</v>
      </c>
      <c r="I37" s="549">
        <v>5.4462881789193514E-2</v>
      </c>
      <c r="J37" s="528">
        <v>46</v>
      </c>
      <c r="K37" s="549">
        <v>0</v>
      </c>
      <c r="L37" s="528">
        <f t="shared" si="0"/>
        <v>45</v>
      </c>
      <c r="M37" s="542" t="s">
        <v>982</v>
      </c>
      <c r="N37" s="542" t="s">
        <v>983</v>
      </c>
      <c r="O37" s="541">
        <v>0.04</v>
      </c>
      <c r="P37" s="543" t="str">
        <f t="shared" si="1"/>
        <v>11</v>
      </c>
      <c r="Q37" s="527" t="str">
        <f t="shared" si="1"/>
        <v>34</v>
      </c>
    </row>
    <row r="38" spans="1:19" s="15" customFormat="1" ht="13.5">
      <c r="A38" s="24">
        <v>96</v>
      </c>
      <c r="B38" s="550">
        <v>32</v>
      </c>
      <c r="C38" s="549">
        <v>3.2592532236051415E-2</v>
      </c>
      <c r="D38" s="543">
        <v>45</v>
      </c>
      <c r="E38" s="549">
        <v>0</v>
      </c>
      <c r="F38" s="522">
        <v>37</v>
      </c>
      <c r="G38" s="549">
        <v>0</v>
      </c>
      <c r="H38" s="528">
        <v>49</v>
      </c>
      <c r="I38" s="549">
        <v>4.3043245285007768E-2</v>
      </c>
      <c r="J38" s="528">
        <v>45</v>
      </c>
      <c r="K38" s="549">
        <v>0</v>
      </c>
      <c r="L38" s="528">
        <f t="shared" si="0"/>
        <v>41</v>
      </c>
      <c r="M38" s="542" t="s">
        <v>984</v>
      </c>
      <c r="N38" s="542" t="s">
        <v>985</v>
      </c>
      <c r="O38" s="541">
        <v>0.04</v>
      </c>
      <c r="P38" s="543" t="str">
        <f t="shared" si="1"/>
        <v>17</v>
      </c>
      <c r="Q38" s="527" t="str">
        <f t="shared" si="1"/>
        <v>24</v>
      </c>
    </row>
    <row r="39" spans="1:19" s="15" customFormat="1" ht="13.5">
      <c r="A39" s="24">
        <v>97</v>
      </c>
      <c r="B39" s="550">
        <v>26</v>
      </c>
      <c r="C39" s="549">
        <v>2.6481432441791772E-2</v>
      </c>
      <c r="D39" s="543">
        <v>25</v>
      </c>
      <c r="E39" s="549">
        <v>0</v>
      </c>
      <c r="F39" s="522">
        <v>34</v>
      </c>
      <c r="G39" s="549">
        <v>0</v>
      </c>
      <c r="H39" s="528">
        <v>31</v>
      </c>
      <c r="I39" s="549">
        <v>2.7231440894596757E-2</v>
      </c>
      <c r="J39" s="528">
        <v>43</v>
      </c>
      <c r="K39" s="549">
        <v>0</v>
      </c>
      <c r="L39" s="528">
        <f t="shared" si="0"/>
        <v>38</v>
      </c>
      <c r="M39" s="542" t="s">
        <v>986</v>
      </c>
      <c r="N39" s="542" t="s">
        <v>987</v>
      </c>
      <c r="O39" s="541">
        <v>0.03</v>
      </c>
      <c r="P39" s="543" t="str">
        <f t="shared" si="1"/>
        <v>5</v>
      </c>
      <c r="Q39" s="527" t="str">
        <f t="shared" si="1"/>
        <v>33</v>
      </c>
    </row>
    <row r="40" spans="1:19" s="15" customFormat="1" ht="13.5">
      <c r="A40" s="24">
        <v>98</v>
      </c>
      <c r="B40" s="550">
        <v>11</v>
      </c>
      <c r="C40" s="549">
        <v>1.1203682956142673E-2</v>
      </c>
      <c r="D40" s="543">
        <v>22</v>
      </c>
      <c r="E40" s="549">
        <v>0</v>
      </c>
      <c r="F40" s="522">
        <v>18</v>
      </c>
      <c r="G40" s="549">
        <v>0</v>
      </c>
      <c r="H40" s="528">
        <v>24</v>
      </c>
      <c r="I40" s="549">
        <v>2.108240585388136E-2</v>
      </c>
      <c r="J40" s="528">
        <v>21</v>
      </c>
      <c r="K40" s="549">
        <v>0</v>
      </c>
      <c r="L40" s="528">
        <f t="shared" si="0"/>
        <v>35</v>
      </c>
      <c r="M40" s="542" t="s">
        <v>988</v>
      </c>
      <c r="N40" s="542" t="s">
        <v>989</v>
      </c>
      <c r="O40" s="541">
        <v>0.03</v>
      </c>
      <c r="P40" s="543" t="str">
        <f t="shared" si="1"/>
        <v>10</v>
      </c>
      <c r="Q40" s="527" t="str">
        <f t="shared" si="1"/>
        <v>25</v>
      </c>
    </row>
    <row r="41" spans="1:19" s="15" customFormat="1" ht="13.5">
      <c r="A41" s="24">
        <v>99</v>
      </c>
      <c r="B41" s="550">
        <v>10</v>
      </c>
      <c r="C41" s="549">
        <v>1.0185166323766067E-2</v>
      </c>
      <c r="D41" s="543">
        <v>8</v>
      </c>
      <c r="E41" s="549">
        <v>0</v>
      </c>
      <c r="F41" s="522">
        <v>16</v>
      </c>
      <c r="G41" s="549">
        <v>0</v>
      </c>
      <c r="H41" s="528">
        <v>13</v>
      </c>
      <c r="I41" s="549">
        <v>1.1419636504185737E-2</v>
      </c>
      <c r="J41" s="528">
        <v>21</v>
      </c>
      <c r="K41" s="549">
        <v>0</v>
      </c>
      <c r="L41" s="528">
        <f t="shared" si="0"/>
        <v>16</v>
      </c>
      <c r="M41" s="542" t="s">
        <v>990</v>
      </c>
      <c r="N41" s="542" t="s">
        <v>980</v>
      </c>
      <c r="O41" s="541">
        <v>0.01</v>
      </c>
      <c r="P41" s="543" t="str">
        <f t="shared" si="1"/>
        <v>2</v>
      </c>
      <c r="Q41" s="527" t="str">
        <f t="shared" si="1"/>
        <v>14</v>
      </c>
    </row>
    <row r="42" spans="1:19" s="15" customFormat="1" ht="13.5">
      <c r="A42" s="24"/>
      <c r="B42" s="550"/>
      <c r="C42" s="549"/>
      <c r="D42" s="543"/>
      <c r="E42" s="549"/>
      <c r="F42" s="522"/>
      <c r="G42" s="549"/>
      <c r="H42" s="528"/>
      <c r="I42" s="549"/>
      <c r="J42" s="549"/>
      <c r="K42" s="549"/>
      <c r="L42" s="528"/>
      <c r="M42" s="528"/>
      <c r="N42" s="542"/>
      <c r="O42" s="545"/>
      <c r="P42" s="543"/>
      <c r="Q42" s="527"/>
    </row>
    <row r="43" spans="1:19" s="15" customFormat="1" ht="13.5">
      <c r="A43" s="25" t="s">
        <v>125</v>
      </c>
      <c r="B43" s="540">
        <v>58</v>
      </c>
      <c r="C43" s="539">
        <v>5.9073964677843191E-2</v>
      </c>
      <c r="D43" s="526">
        <v>58</v>
      </c>
      <c r="E43" s="539">
        <v>0.1</v>
      </c>
      <c r="F43" s="521">
        <v>51</v>
      </c>
      <c r="G43" s="539">
        <v>0.1</v>
      </c>
      <c r="H43" s="525">
        <v>60</v>
      </c>
      <c r="I43" s="539">
        <v>5.2706014634703396E-2</v>
      </c>
      <c r="J43" s="539"/>
      <c r="K43" s="539"/>
      <c r="L43" s="525">
        <f t="shared" si="0"/>
        <v>65</v>
      </c>
      <c r="M43" s="525">
        <v>11</v>
      </c>
      <c r="N43" s="525">
        <v>54</v>
      </c>
      <c r="O43" s="520">
        <v>0.04</v>
      </c>
      <c r="P43" s="526">
        <f t="shared" si="1"/>
        <v>11</v>
      </c>
      <c r="Q43" s="524">
        <f t="shared" si="1"/>
        <v>54</v>
      </c>
      <c r="R43" s="261"/>
      <c r="S43" s="261"/>
    </row>
    <row r="44" spans="1:19" s="58" customFormat="1" ht="11.25">
      <c r="A44" s="264" t="s">
        <v>57</v>
      </c>
      <c r="B44" s="133"/>
      <c r="C44" s="133"/>
      <c r="D44" s="133"/>
      <c r="E44" s="133"/>
      <c r="F44" s="133"/>
      <c r="G44" s="133"/>
      <c r="H44" s="28"/>
      <c r="I44" s="28"/>
      <c r="J44" s="28"/>
      <c r="K44" s="28"/>
      <c r="L44" s="28"/>
      <c r="M44" s="28"/>
      <c r="N44" s="28"/>
      <c r="O44" s="28"/>
      <c r="P44" s="28"/>
      <c r="Q44" s="269" t="s">
        <v>58</v>
      </c>
      <c r="R44" s="57"/>
      <c r="S44" s="57"/>
    </row>
    <row r="45" spans="1:19" s="58" customFormat="1" ht="11.25">
      <c r="A45" s="882" t="s">
        <v>686</v>
      </c>
      <c r="B45" s="882"/>
      <c r="C45" s="882"/>
      <c r="D45" s="882"/>
      <c r="E45" s="882"/>
      <c r="F45" s="882"/>
      <c r="G45" s="882"/>
      <c r="H45" s="882"/>
      <c r="I45" s="882"/>
      <c r="J45" s="882"/>
      <c r="K45" s="882"/>
      <c r="L45" s="882"/>
      <c r="M45" s="882"/>
      <c r="N45" s="882"/>
      <c r="O45" s="882"/>
      <c r="P45" s="882"/>
      <c r="Q45" s="882"/>
    </row>
    <row r="46" spans="1:19" ht="12" customHeight="1">
      <c r="A46" s="270" t="s">
        <v>130</v>
      </c>
    </row>
  </sheetData>
  <mergeCells count="16">
    <mergeCell ref="A45:Q45"/>
    <mergeCell ref="B5:B6"/>
    <mergeCell ref="C5:C6"/>
    <mergeCell ref="F5:F6"/>
    <mergeCell ref="G5:G6"/>
    <mergeCell ref="L5:L6"/>
    <mergeCell ref="O5:O6"/>
    <mergeCell ref="H5:H6"/>
    <mergeCell ref="I5:I6"/>
    <mergeCell ref="D4:E4"/>
    <mergeCell ref="J5:J6"/>
    <mergeCell ref="K5:K6"/>
    <mergeCell ref="L4:Q4"/>
    <mergeCell ref="B4:C4"/>
    <mergeCell ref="F4:G4"/>
    <mergeCell ref="H4:I4"/>
  </mergeCells>
  <phoneticPr fontId="7" type="noConversion"/>
  <pageMargins left="0.7" right="0.7" top="0.75" bottom="0.75" header="0.3" footer="0.3"/>
  <pageSetup paperSize="9" scale="7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
  <sheetViews>
    <sheetView view="pageBreakPreview" zoomScaleNormal="85" zoomScaleSheetLayoutView="100" workbookViewId="0">
      <selection activeCell="S28" sqref="S28"/>
    </sheetView>
  </sheetViews>
  <sheetFormatPr defaultRowHeight="12"/>
  <cols>
    <col min="1" max="1" width="11" style="55" customWidth="1"/>
    <col min="2" max="4" width="7.42578125" style="55" customWidth="1"/>
    <col min="5" max="5" width="8.5703125" style="55" customWidth="1"/>
    <col min="6" max="9" width="7.42578125" style="55" customWidth="1"/>
    <col min="10" max="10" width="16.5703125" style="55" customWidth="1"/>
    <col min="11" max="11" width="3.42578125" style="55" customWidth="1"/>
    <col min="12" max="12" width="11" style="55" customWidth="1"/>
    <col min="13" max="15" width="7.140625" style="55" customWidth="1"/>
    <col min="16" max="16" width="8.85546875" style="55" customWidth="1"/>
    <col min="17" max="20" width="7.140625" style="55" customWidth="1"/>
    <col min="21" max="21" width="16.5703125" style="55" customWidth="1"/>
    <col min="22" max="256" width="9.140625" style="55"/>
    <col min="257" max="257" width="11" style="55" customWidth="1"/>
    <col min="258" max="260" width="7.42578125" style="55" customWidth="1"/>
    <col min="261" max="261" width="8.5703125" style="55" customWidth="1"/>
    <col min="262" max="265" width="7.42578125" style="55" customWidth="1"/>
    <col min="266" max="266" width="16.5703125" style="55" customWidth="1"/>
    <col min="267" max="267" width="3.42578125" style="55" customWidth="1"/>
    <col min="268" max="268" width="11" style="55" customWidth="1"/>
    <col min="269" max="271" width="7.140625" style="55" customWidth="1"/>
    <col min="272" max="272" width="8.85546875" style="55" customWidth="1"/>
    <col min="273" max="276" width="7.140625" style="55" customWidth="1"/>
    <col min="277" max="277" width="16.5703125" style="55" customWidth="1"/>
    <col min="278" max="512" width="9.140625" style="55"/>
    <col min="513" max="513" width="11" style="55" customWidth="1"/>
    <col min="514" max="516" width="7.42578125" style="55" customWidth="1"/>
    <col min="517" max="517" width="8.5703125" style="55" customWidth="1"/>
    <col min="518" max="521" width="7.42578125" style="55" customWidth="1"/>
    <col min="522" max="522" width="16.5703125" style="55" customWidth="1"/>
    <col min="523" max="523" width="3.42578125" style="55" customWidth="1"/>
    <col min="524" max="524" width="11" style="55" customWidth="1"/>
    <col min="525" max="527" width="7.140625" style="55" customWidth="1"/>
    <col min="528" max="528" width="8.85546875" style="55" customWidth="1"/>
    <col min="529" max="532" width="7.140625" style="55" customWidth="1"/>
    <col min="533" max="533" width="16.5703125" style="55" customWidth="1"/>
    <col min="534" max="768" width="9.140625" style="55"/>
    <col min="769" max="769" width="11" style="55" customWidth="1"/>
    <col min="770" max="772" width="7.42578125" style="55" customWidth="1"/>
    <col min="773" max="773" width="8.5703125" style="55" customWidth="1"/>
    <col min="774" max="777" width="7.42578125" style="55" customWidth="1"/>
    <col min="778" max="778" width="16.5703125" style="55" customWidth="1"/>
    <col min="779" max="779" width="3.42578125" style="55" customWidth="1"/>
    <col min="780" max="780" width="11" style="55" customWidth="1"/>
    <col min="781" max="783" width="7.140625" style="55" customWidth="1"/>
    <col min="784" max="784" width="8.85546875" style="55" customWidth="1"/>
    <col min="785" max="788" width="7.140625" style="55" customWidth="1"/>
    <col min="789" max="789" width="16.5703125" style="55" customWidth="1"/>
    <col min="790" max="1024" width="9.140625" style="55"/>
    <col min="1025" max="1025" width="11" style="55" customWidth="1"/>
    <col min="1026" max="1028" width="7.42578125" style="55" customWidth="1"/>
    <col min="1029" max="1029" width="8.5703125" style="55" customWidth="1"/>
    <col min="1030" max="1033" width="7.42578125" style="55" customWidth="1"/>
    <col min="1034" max="1034" width="16.5703125" style="55" customWidth="1"/>
    <col min="1035" max="1035" width="3.42578125" style="55" customWidth="1"/>
    <col min="1036" max="1036" width="11" style="55" customWidth="1"/>
    <col min="1037" max="1039" width="7.140625" style="55" customWidth="1"/>
    <col min="1040" max="1040" width="8.85546875" style="55" customWidth="1"/>
    <col min="1041" max="1044" width="7.140625" style="55" customWidth="1"/>
    <col min="1045" max="1045" width="16.5703125" style="55" customWidth="1"/>
    <col min="1046" max="1280" width="9.140625" style="55"/>
    <col min="1281" max="1281" width="11" style="55" customWidth="1"/>
    <col min="1282" max="1284" width="7.42578125" style="55" customWidth="1"/>
    <col min="1285" max="1285" width="8.5703125" style="55" customWidth="1"/>
    <col min="1286" max="1289" width="7.42578125" style="55" customWidth="1"/>
    <col min="1290" max="1290" width="16.5703125" style="55" customWidth="1"/>
    <col min="1291" max="1291" width="3.42578125" style="55" customWidth="1"/>
    <col min="1292" max="1292" width="11" style="55" customWidth="1"/>
    <col min="1293" max="1295" width="7.140625" style="55" customWidth="1"/>
    <col min="1296" max="1296" width="8.85546875" style="55" customWidth="1"/>
    <col min="1297" max="1300" width="7.140625" style="55" customWidth="1"/>
    <col min="1301" max="1301" width="16.5703125" style="55" customWidth="1"/>
    <col min="1302" max="1536" width="9.140625" style="55"/>
    <col min="1537" max="1537" width="11" style="55" customWidth="1"/>
    <col min="1538" max="1540" width="7.42578125" style="55" customWidth="1"/>
    <col min="1541" max="1541" width="8.5703125" style="55" customWidth="1"/>
    <col min="1542" max="1545" width="7.42578125" style="55" customWidth="1"/>
    <col min="1546" max="1546" width="16.5703125" style="55" customWidth="1"/>
    <col min="1547" max="1547" width="3.42578125" style="55" customWidth="1"/>
    <col min="1548" max="1548" width="11" style="55" customWidth="1"/>
    <col min="1549" max="1551" width="7.140625" style="55" customWidth="1"/>
    <col min="1552" max="1552" width="8.85546875" style="55" customWidth="1"/>
    <col min="1553" max="1556" width="7.140625" style="55" customWidth="1"/>
    <col min="1557" max="1557" width="16.5703125" style="55" customWidth="1"/>
    <col min="1558" max="1792" width="9.140625" style="55"/>
    <col min="1793" max="1793" width="11" style="55" customWidth="1"/>
    <col min="1794" max="1796" width="7.42578125" style="55" customWidth="1"/>
    <col min="1797" max="1797" width="8.5703125" style="55" customWidth="1"/>
    <col min="1798" max="1801" width="7.42578125" style="55" customWidth="1"/>
    <col min="1802" max="1802" width="16.5703125" style="55" customWidth="1"/>
    <col min="1803" max="1803" width="3.42578125" style="55" customWidth="1"/>
    <col min="1804" max="1804" width="11" style="55" customWidth="1"/>
    <col min="1805" max="1807" width="7.140625" style="55" customWidth="1"/>
    <col min="1808" max="1808" width="8.85546875" style="55" customWidth="1"/>
    <col min="1809" max="1812" width="7.140625" style="55" customWidth="1"/>
    <col min="1813" max="1813" width="16.5703125" style="55" customWidth="1"/>
    <col min="1814" max="2048" width="9.140625" style="55"/>
    <col min="2049" max="2049" width="11" style="55" customWidth="1"/>
    <col min="2050" max="2052" width="7.42578125" style="55" customWidth="1"/>
    <col min="2053" max="2053" width="8.5703125" style="55" customWidth="1"/>
    <col min="2054" max="2057" width="7.42578125" style="55" customWidth="1"/>
    <col min="2058" max="2058" width="16.5703125" style="55" customWidth="1"/>
    <col min="2059" max="2059" width="3.42578125" style="55" customWidth="1"/>
    <col min="2060" max="2060" width="11" style="55" customWidth="1"/>
    <col min="2061" max="2063" width="7.140625" style="55" customWidth="1"/>
    <col min="2064" max="2064" width="8.85546875" style="55" customWidth="1"/>
    <col min="2065" max="2068" width="7.140625" style="55" customWidth="1"/>
    <col min="2069" max="2069" width="16.5703125" style="55" customWidth="1"/>
    <col min="2070" max="2304" width="9.140625" style="55"/>
    <col min="2305" max="2305" width="11" style="55" customWidth="1"/>
    <col min="2306" max="2308" width="7.42578125" style="55" customWidth="1"/>
    <col min="2309" max="2309" width="8.5703125" style="55" customWidth="1"/>
    <col min="2310" max="2313" width="7.42578125" style="55" customWidth="1"/>
    <col min="2314" max="2314" width="16.5703125" style="55" customWidth="1"/>
    <col min="2315" max="2315" width="3.42578125" style="55" customWidth="1"/>
    <col min="2316" max="2316" width="11" style="55" customWidth="1"/>
    <col min="2317" max="2319" width="7.140625" style="55" customWidth="1"/>
    <col min="2320" max="2320" width="8.85546875" style="55" customWidth="1"/>
    <col min="2321" max="2324" width="7.140625" style="55" customWidth="1"/>
    <col min="2325" max="2325" width="16.5703125" style="55" customWidth="1"/>
    <col min="2326" max="2560" width="9.140625" style="55"/>
    <col min="2561" max="2561" width="11" style="55" customWidth="1"/>
    <col min="2562" max="2564" width="7.42578125" style="55" customWidth="1"/>
    <col min="2565" max="2565" width="8.5703125" style="55" customWidth="1"/>
    <col min="2566" max="2569" width="7.42578125" style="55" customWidth="1"/>
    <col min="2570" max="2570" width="16.5703125" style="55" customWidth="1"/>
    <col min="2571" max="2571" width="3.42578125" style="55" customWidth="1"/>
    <col min="2572" max="2572" width="11" style="55" customWidth="1"/>
    <col min="2573" max="2575" width="7.140625" style="55" customWidth="1"/>
    <col min="2576" max="2576" width="8.85546875" style="55" customWidth="1"/>
    <col min="2577" max="2580" width="7.140625" style="55" customWidth="1"/>
    <col min="2581" max="2581" width="16.5703125" style="55" customWidth="1"/>
    <col min="2582" max="2816" width="9.140625" style="55"/>
    <col min="2817" max="2817" width="11" style="55" customWidth="1"/>
    <col min="2818" max="2820" width="7.42578125" style="55" customWidth="1"/>
    <col min="2821" max="2821" width="8.5703125" style="55" customWidth="1"/>
    <col min="2822" max="2825" width="7.42578125" style="55" customWidth="1"/>
    <col min="2826" max="2826" width="16.5703125" style="55" customWidth="1"/>
    <col min="2827" max="2827" width="3.42578125" style="55" customWidth="1"/>
    <col min="2828" max="2828" width="11" style="55" customWidth="1"/>
    <col min="2829" max="2831" width="7.140625" style="55" customWidth="1"/>
    <col min="2832" max="2832" width="8.85546875" style="55" customWidth="1"/>
    <col min="2833" max="2836" width="7.140625" style="55" customWidth="1"/>
    <col min="2837" max="2837" width="16.5703125" style="55" customWidth="1"/>
    <col min="2838" max="3072" width="9.140625" style="55"/>
    <col min="3073" max="3073" width="11" style="55" customWidth="1"/>
    <col min="3074" max="3076" width="7.42578125" style="55" customWidth="1"/>
    <col min="3077" max="3077" width="8.5703125" style="55" customWidth="1"/>
    <col min="3078" max="3081" width="7.42578125" style="55" customWidth="1"/>
    <col min="3082" max="3082" width="16.5703125" style="55" customWidth="1"/>
    <col min="3083" max="3083" width="3.42578125" style="55" customWidth="1"/>
    <col min="3084" max="3084" width="11" style="55" customWidth="1"/>
    <col min="3085" max="3087" width="7.140625" style="55" customWidth="1"/>
    <col min="3088" max="3088" width="8.85546875" style="55" customWidth="1"/>
    <col min="3089" max="3092" width="7.140625" style="55" customWidth="1"/>
    <col min="3093" max="3093" width="16.5703125" style="55" customWidth="1"/>
    <col min="3094" max="3328" width="9.140625" style="55"/>
    <col min="3329" max="3329" width="11" style="55" customWidth="1"/>
    <col min="3330" max="3332" width="7.42578125" style="55" customWidth="1"/>
    <col min="3333" max="3333" width="8.5703125" style="55" customWidth="1"/>
    <col min="3334" max="3337" width="7.42578125" style="55" customWidth="1"/>
    <col min="3338" max="3338" width="16.5703125" style="55" customWidth="1"/>
    <col min="3339" max="3339" width="3.42578125" style="55" customWidth="1"/>
    <col min="3340" max="3340" width="11" style="55" customWidth="1"/>
    <col min="3341" max="3343" width="7.140625" style="55" customWidth="1"/>
    <col min="3344" max="3344" width="8.85546875" style="55" customWidth="1"/>
    <col min="3345" max="3348" width="7.140625" style="55" customWidth="1"/>
    <col min="3349" max="3349" width="16.5703125" style="55" customWidth="1"/>
    <col min="3350" max="3584" width="9.140625" style="55"/>
    <col min="3585" max="3585" width="11" style="55" customWidth="1"/>
    <col min="3586" max="3588" width="7.42578125" style="55" customWidth="1"/>
    <col min="3589" max="3589" width="8.5703125" style="55" customWidth="1"/>
    <col min="3590" max="3593" width="7.42578125" style="55" customWidth="1"/>
    <col min="3594" max="3594" width="16.5703125" style="55" customWidth="1"/>
    <col min="3595" max="3595" width="3.42578125" style="55" customWidth="1"/>
    <col min="3596" max="3596" width="11" style="55" customWidth="1"/>
    <col min="3597" max="3599" width="7.140625" style="55" customWidth="1"/>
    <col min="3600" max="3600" width="8.85546875" style="55" customWidth="1"/>
    <col min="3601" max="3604" width="7.140625" style="55" customWidth="1"/>
    <col min="3605" max="3605" width="16.5703125" style="55" customWidth="1"/>
    <col min="3606" max="3840" width="9.140625" style="55"/>
    <col min="3841" max="3841" width="11" style="55" customWidth="1"/>
    <col min="3842" max="3844" width="7.42578125" style="55" customWidth="1"/>
    <col min="3845" max="3845" width="8.5703125" style="55" customWidth="1"/>
    <col min="3846" max="3849" width="7.42578125" style="55" customWidth="1"/>
    <col min="3850" max="3850" width="16.5703125" style="55" customWidth="1"/>
    <col min="3851" max="3851" width="3.42578125" style="55" customWidth="1"/>
    <col min="3852" max="3852" width="11" style="55" customWidth="1"/>
    <col min="3853" max="3855" width="7.140625" style="55" customWidth="1"/>
    <col min="3856" max="3856" width="8.85546875" style="55" customWidth="1"/>
    <col min="3857" max="3860" width="7.140625" style="55" customWidth="1"/>
    <col min="3861" max="3861" width="16.5703125" style="55" customWidth="1"/>
    <col min="3862" max="4096" width="9.140625" style="55"/>
    <col min="4097" max="4097" width="11" style="55" customWidth="1"/>
    <col min="4098" max="4100" width="7.42578125" style="55" customWidth="1"/>
    <col min="4101" max="4101" width="8.5703125" style="55" customWidth="1"/>
    <col min="4102" max="4105" width="7.42578125" style="55" customWidth="1"/>
    <col min="4106" max="4106" width="16.5703125" style="55" customWidth="1"/>
    <col min="4107" max="4107" width="3.42578125" style="55" customWidth="1"/>
    <col min="4108" max="4108" width="11" style="55" customWidth="1"/>
    <col min="4109" max="4111" width="7.140625" style="55" customWidth="1"/>
    <col min="4112" max="4112" width="8.85546875" style="55" customWidth="1"/>
    <col min="4113" max="4116" width="7.140625" style="55" customWidth="1"/>
    <col min="4117" max="4117" width="16.5703125" style="55" customWidth="1"/>
    <col min="4118" max="4352" width="9.140625" style="55"/>
    <col min="4353" max="4353" width="11" style="55" customWidth="1"/>
    <col min="4354" max="4356" width="7.42578125" style="55" customWidth="1"/>
    <col min="4357" max="4357" width="8.5703125" style="55" customWidth="1"/>
    <col min="4358" max="4361" width="7.42578125" style="55" customWidth="1"/>
    <col min="4362" max="4362" width="16.5703125" style="55" customWidth="1"/>
    <col min="4363" max="4363" width="3.42578125" style="55" customWidth="1"/>
    <col min="4364" max="4364" width="11" style="55" customWidth="1"/>
    <col min="4365" max="4367" width="7.140625" style="55" customWidth="1"/>
    <col min="4368" max="4368" width="8.85546875" style="55" customWidth="1"/>
    <col min="4369" max="4372" width="7.140625" style="55" customWidth="1"/>
    <col min="4373" max="4373" width="16.5703125" style="55" customWidth="1"/>
    <col min="4374" max="4608" width="9.140625" style="55"/>
    <col min="4609" max="4609" width="11" style="55" customWidth="1"/>
    <col min="4610" max="4612" width="7.42578125" style="55" customWidth="1"/>
    <col min="4613" max="4613" width="8.5703125" style="55" customWidth="1"/>
    <col min="4614" max="4617" width="7.42578125" style="55" customWidth="1"/>
    <col min="4618" max="4618" width="16.5703125" style="55" customWidth="1"/>
    <col min="4619" max="4619" width="3.42578125" style="55" customWidth="1"/>
    <col min="4620" max="4620" width="11" style="55" customWidth="1"/>
    <col min="4621" max="4623" width="7.140625" style="55" customWidth="1"/>
    <col min="4624" max="4624" width="8.85546875" style="55" customWidth="1"/>
    <col min="4625" max="4628" width="7.140625" style="55" customWidth="1"/>
    <col min="4629" max="4629" width="16.5703125" style="55" customWidth="1"/>
    <col min="4630" max="4864" width="9.140625" style="55"/>
    <col min="4865" max="4865" width="11" style="55" customWidth="1"/>
    <col min="4866" max="4868" width="7.42578125" style="55" customWidth="1"/>
    <col min="4869" max="4869" width="8.5703125" style="55" customWidth="1"/>
    <col min="4870" max="4873" width="7.42578125" style="55" customWidth="1"/>
    <col min="4874" max="4874" width="16.5703125" style="55" customWidth="1"/>
    <col min="4875" max="4875" width="3.42578125" style="55" customWidth="1"/>
    <col min="4876" max="4876" width="11" style="55" customWidth="1"/>
    <col min="4877" max="4879" width="7.140625" style="55" customWidth="1"/>
    <col min="4880" max="4880" width="8.85546875" style="55" customWidth="1"/>
    <col min="4881" max="4884" width="7.140625" style="55" customWidth="1"/>
    <col min="4885" max="4885" width="16.5703125" style="55" customWidth="1"/>
    <col min="4886" max="5120" width="9.140625" style="55"/>
    <col min="5121" max="5121" width="11" style="55" customWidth="1"/>
    <col min="5122" max="5124" width="7.42578125" style="55" customWidth="1"/>
    <col min="5125" max="5125" width="8.5703125" style="55" customWidth="1"/>
    <col min="5126" max="5129" width="7.42578125" style="55" customWidth="1"/>
    <col min="5130" max="5130" width="16.5703125" style="55" customWidth="1"/>
    <col min="5131" max="5131" width="3.42578125" style="55" customWidth="1"/>
    <col min="5132" max="5132" width="11" style="55" customWidth="1"/>
    <col min="5133" max="5135" width="7.140625" style="55" customWidth="1"/>
    <col min="5136" max="5136" width="8.85546875" style="55" customWidth="1"/>
    <col min="5137" max="5140" width="7.140625" style="55" customWidth="1"/>
    <col min="5141" max="5141" width="16.5703125" style="55" customWidth="1"/>
    <col min="5142" max="5376" width="9.140625" style="55"/>
    <col min="5377" max="5377" width="11" style="55" customWidth="1"/>
    <col min="5378" max="5380" width="7.42578125" style="55" customWidth="1"/>
    <col min="5381" max="5381" width="8.5703125" style="55" customWidth="1"/>
    <col min="5382" max="5385" width="7.42578125" style="55" customWidth="1"/>
    <col min="5386" max="5386" width="16.5703125" style="55" customWidth="1"/>
    <col min="5387" max="5387" width="3.42578125" style="55" customWidth="1"/>
    <col min="5388" max="5388" width="11" style="55" customWidth="1"/>
    <col min="5389" max="5391" width="7.140625" style="55" customWidth="1"/>
    <col min="5392" max="5392" width="8.85546875" style="55" customWidth="1"/>
    <col min="5393" max="5396" width="7.140625" style="55" customWidth="1"/>
    <col min="5397" max="5397" width="16.5703125" style="55" customWidth="1"/>
    <col min="5398" max="5632" width="9.140625" style="55"/>
    <col min="5633" max="5633" width="11" style="55" customWidth="1"/>
    <col min="5634" max="5636" width="7.42578125" style="55" customWidth="1"/>
    <col min="5637" max="5637" width="8.5703125" style="55" customWidth="1"/>
    <col min="5638" max="5641" width="7.42578125" style="55" customWidth="1"/>
    <col min="5642" max="5642" width="16.5703125" style="55" customWidth="1"/>
    <col min="5643" max="5643" width="3.42578125" style="55" customWidth="1"/>
    <col min="5644" max="5644" width="11" style="55" customWidth="1"/>
    <col min="5645" max="5647" width="7.140625" style="55" customWidth="1"/>
    <col min="5648" max="5648" width="8.85546875" style="55" customWidth="1"/>
    <col min="5649" max="5652" width="7.140625" style="55" customWidth="1"/>
    <col min="5653" max="5653" width="16.5703125" style="55" customWidth="1"/>
    <col min="5654" max="5888" width="9.140625" style="55"/>
    <col min="5889" max="5889" width="11" style="55" customWidth="1"/>
    <col min="5890" max="5892" width="7.42578125" style="55" customWidth="1"/>
    <col min="5893" max="5893" width="8.5703125" style="55" customWidth="1"/>
    <col min="5894" max="5897" width="7.42578125" style="55" customWidth="1"/>
    <col min="5898" max="5898" width="16.5703125" style="55" customWidth="1"/>
    <col min="5899" max="5899" width="3.42578125" style="55" customWidth="1"/>
    <col min="5900" max="5900" width="11" style="55" customWidth="1"/>
    <col min="5901" max="5903" width="7.140625" style="55" customWidth="1"/>
    <col min="5904" max="5904" width="8.85546875" style="55" customWidth="1"/>
    <col min="5905" max="5908" width="7.140625" style="55" customWidth="1"/>
    <col min="5909" max="5909" width="16.5703125" style="55" customWidth="1"/>
    <col min="5910" max="6144" width="9.140625" style="55"/>
    <col min="6145" max="6145" width="11" style="55" customWidth="1"/>
    <col min="6146" max="6148" width="7.42578125" style="55" customWidth="1"/>
    <col min="6149" max="6149" width="8.5703125" style="55" customWidth="1"/>
    <col min="6150" max="6153" width="7.42578125" style="55" customWidth="1"/>
    <col min="6154" max="6154" width="16.5703125" style="55" customWidth="1"/>
    <col min="6155" max="6155" width="3.42578125" style="55" customWidth="1"/>
    <col min="6156" max="6156" width="11" style="55" customWidth="1"/>
    <col min="6157" max="6159" width="7.140625" style="55" customWidth="1"/>
    <col min="6160" max="6160" width="8.85546875" style="55" customWidth="1"/>
    <col min="6161" max="6164" width="7.140625" style="55" customWidth="1"/>
    <col min="6165" max="6165" width="16.5703125" style="55" customWidth="1"/>
    <col min="6166" max="6400" width="9.140625" style="55"/>
    <col min="6401" max="6401" width="11" style="55" customWidth="1"/>
    <col min="6402" max="6404" width="7.42578125" style="55" customWidth="1"/>
    <col min="6405" max="6405" width="8.5703125" style="55" customWidth="1"/>
    <col min="6406" max="6409" width="7.42578125" style="55" customWidth="1"/>
    <col min="6410" max="6410" width="16.5703125" style="55" customWidth="1"/>
    <col min="6411" max="6411" width="3.42578125" style="55" customWidth="1"/>
    <col min="6412" max="6412" width="11" style="55" customWidth="1"/>
    <col min="6413" max="6415" width="7.140625" style="55" customWidth="1"/>
    <col min="6416" max="6416" width="8.85546875" style="55" customWidth="1"/>
    <col min="6417" max="6420" width="7.140625" style="55" customWidth="1"/>
    <col min="6421" max="6421" width="16.5703125" style="55" customWidth="1"/>
    <col min="6422" max="6656" width="9.140625" style="55"/>
    <col min="6657" max="6657" width="11" style="55" customWidth="1"/>
    <col min="6658" max="6660" width="7.42578125" style="55" customWidth="1"/>
    <col min="6661" max="6661" width="8.5703125" style="55" customWidth="1"/>
    <col min="6662" max="6665" width="7.42578125" style="55" customWidth="1"/>
    <col min="6666" max="6666" width="16.5703125" style="55" customWidth="1"/>
    <col min="6667" max="6667" width="3.42578125" style="55" customWidth="1"/>
    <col min="6668" max="6668" width="11" style="55" customWidth="1"/>
    <col min="6669" max="6671" width="7.140625" style="55" customWidth="1"/>
    <col min="6672" max="6672" width="8.85546875" style="55" customWidth="1"/>
    <col min="6673" max="6676" width="7.140625" style="55" customWidth="1"/>
    <col min="6677" max="6677" width="16.5703125" style="55" customWidth="1"/>
    <col min="6678" max="6912" width="9.140625" style="55"/>
    <col min="6913" max="6913" width="11" style="55" customWidth="1"/>
    <col min="6914" max="6916" width="7.42578125" style="55" customWidth="1"/>
    <col min="6917" max="6917" width="8.5703125" style="55" customWidth="1"/>
    <col min="6918" max="6921" width="7.42578125" style="55" customWidth="1"/>
    <col min="6922" max="6922" width="16.5703125" style="55" customWidth="1"/>
    <col min="6923" max="6923" width="3.42578125" style="55" customWidth="1"/>
    <col min="6924" max="6924" width="11" style="55" customWidth="1"/>
    <col min="6925" max="6927" width="7.140625" style="55" customWidth="1"/>
    <col min="6928" max="6928" width="8.85546875" style="55" customWidth="1"/>
    <col min="6929" max="6932" width="7.140625" style="55" customWidth="1"/>
    <col min="6933" max="6933" width="16.5703125" style="55" customWidth="1"/>
    <col min="6934" max="7168" width="9.140625" style="55"/>
    <col min="7169" max="7169" width="11" style="55" customWidth="1"/>
    <col min="7170" max="7172" width="7.42578125" style="55" customWidth="1"/>
    <col min="7173" max="7173" width="8.5703125" style="55" customWidth="1"/>
    <col min="7174" max="7177" width="7.42578125" style="55" customWidth="1"/>
    <col min="7178" max="7178" width="16.5703125" style="55" customWidth="1"/>
    <col min="7179" max="7179" width="3.42578125" style="55" customWidth="1"/>
    <col min="7180" max="7180" width="11" style="55" customWidth="1"/>
    <col min="7181" max="7183" width="7.140625" style="55" customWidth="1"/>
    <col min="7184" max="7184" width="8.85546875" style="55" customWidth="1"/>
    <col min="7185" max="7188" width="7.140625" style="55" customWidth="1"/>
    <col min="7189" max="7189" width="16.5703125" style="55" customWidth="1"/>
    <col min="7190" max="7424" width="9.140625" style="55"/>
    <col min="7425" max="7425" width="11" style="55" customWidth="1"/>
    <col min="7426" max="7428" width="7.42578125" style="55" customWidth="1"/>
    <col min="7429" max="7429" width="8.5703125" style="55" customWidth="1"/>
    <col min="7430" max="7433" width="7.42578125" style="55" customWidth="1"/>
    <col min="7434" max="7434" width="16.5703125" style="55" customWidth="1"/>
    <col min="7435" max="7435" width="3.42578125" style="55" customWidth="1"/>
    <col min="7436" max="7436" width="11" style="55" customWidth="1"/>
    <col min="7437" max="7439" width="7.140625" style="55" customWidth="1"/>
    <col min="7440" max="7440" width="8.85546875" style="55" customWidth="1"/>
    <col min="7441" max="7444" width="7.140625" style="55" customWidth="1"/>
    <col min="7445" max="7445" width="16.5703125" style="55" customWidth="1"/>
    <col min="7446" max="7680" width="9.140625" style="55"/>
    <col min="7681" max="7681" width="11" style="55" customWidth="1"/>
    <col min="7682" max="7684" width="7.42578125" style="55" customWidth="1"/>
    <col min="7685" max="7685" width="8.5703125" style="55" customWidth="1"/>
    <col min="7686" max="7689" width="7.42578125" style="55" customWidth="1"/>
    <col min="7690" max="7690" width="16.5703125" style="55" customWidth="1"/>
    <col min="7691" max="7691" width="3.42578125" style="55" customWidth="1"/>
    <col min="7692" max="7692" width="11" style="55" customWidth="1"/>
    <col min="7693" max="7695" width="7.140625" style="55" customWidth="1"/>
    <col min="7696" max="7696" width="8.85546875" style="55" customWidth="1"/>
    <col min="7697" max="7700" width="7.140625" style="55" customWidth="1"/>
    <col min="7701" max="7701" width="16.5703125" style="55" customWidth="1"/>
    <col min="7702" max="7936" width="9.140625" style="55"/>
    <col min="7937" max="7937" width="11" style="55" customWidth="1"/>
    <col min="7938" max="7940" width="7.42578125" style="55" customWidth="1"/>
    <col min="7941" max="7941" width="8.5703125" style="55" customWidth="1"/>
    <col min="7942" max="7945" width="7.42578125" style="55" customWidth="1"/>
    <col min="7946" max="7946" width="16.5703125" style="55" customWidth="1"/>
    <col min="7947" max="7947" width="3.42578125" style="55" customWidth="1"/>
    <col min="7948" max="7948" width="11" style="55" customWidth="1"/>
    <col min="7949" max="7951" width="7.140625" style="55" customWidth="1"/>
    <col min="7952" max="7952" width="8.85546875" style="55" customWidth="1"/>
    <col min="7953" max="7956" width="7.140625" style="55" customWidth="1"/>
    <col min="7957" max="7957" width="16.5703125" style="55" customWidth="1"/>
    <col min="7958" max="8192" width="9.140625" style="55"/>
    <col min="8193" max="8193" width="11" style="55" customWidth="1"/>
    <col min="8194" max="8196" width="7.42578125" style="55" customWidth="1"/>
    <col min="8197" max="8197" width="8.5703125" style="55" customWidth="1"/>
    <col min="8198" max="8201" width="7.42578125" style="55" customWidth="1"/>
    <col min="8202" max="8202" width="16.5703125" style="55" customWidth="1"/>
    <col min="8203" max="8203" width="3.42578125" style="55" customWidth="1"/>
    <col min="8204" max="8204" width="11" style="55" customWidth="1"/>
    <col min="8205" max="8207" width="7.140625" style="55" customWidth="1"/>
    <col min="8208" max="8208" width="8.85546875" style="55" customWidth="1"/>
    <col min="8209" max="8212" width="7.140625" style="55" customWidth="1"/>
    <col min="8213" max="8213" width="16.5703125" style="55" customWidth="1"/>
    <col min="8214" max="8448" width="9.140625" style="55"/>
    <col min="8449" max="8449" width="11" style="55" customWidth="1"/>
    <col min="8450" max="8452" width="7.42578125" style="55" customWidth="1"/>
    <col min="8453" max="8453" width="8.5703125" style="55" customWidth="1"/>
    <col min="8454" max="8457" width="7.42578125" style="55" customWidth="1"/>
    <col min="8458" max="8458" width="16.5703125" style="55" customWidth="1"/>
    <col min="8459" max="8459" width="3.42578125" style="55" customWidth="1"/>
    <col min="8460" max="8460" width="11" style="55" customWidth="1"/>
    <col min="8461" max="8463" width="7.140625" style="55" customWidth="1"/>
    <col min="8464" max="8464" width="8.85546875" style="55" customWidth="1"/>
    <col min="8465" max="8468" width="7.140625" style="55" customWidth="1"/>
    <col min="8469" max="8469" width="16.5703125" style="55" customWidth="1"/>
    <col min="8470" max="8704" width="9.140625" style="55"/>
    <col min="8705" max="8705" width="11" style="55" customWidth="1"/>
    <col min="8706" max="8708" width="7.42578125" style="55" customWidth="1"/>
    <col min="8709" max="8709" width="8.5703125" style="55" customWidth="1"/>
    <col min="8710" max="8713" width="7.42578125" style="55" customWidth="1"/>
    <col min="8714" max="8714" width="16.5703125" style="55" customWidth="1"/>
    <col min="8715" max="8715" width="3.42578125" style="55" customWidth="1"/>
    <col min="8716" max="8716" width="11" style="55" customWidth="1"/>
    <col min="8717" max="8719" width="7.140625" style="55" customWidth="1"/>
    <col min="8720" max="8720" width="8.85546875" style="55" customWidth="1"/>
    <col min="8721" max="8724" width="7.140625" style="55" customWidth="1"/>
    <col min="8725" max="8725" width="16.5703125" style="55" customWidth="1"/>
    <col min="8726" max="8960" width="9.140625" style="55"/>
    <col min="8961" max="8961" width="11" style="55" customWidth="1"/>
    <col min="8962" max="8964" width="7.42578125" style="55" customWidth="1"/>
    <col min="8965" max="8965" width="8.5703125" style="55" customWidth="1"/>
    <col min="8966" max="8969" width="7.42578125" style="55" customWidth="1"/>
    <col min="8970" max="8970" width="16.5703125" style="55" customWidth="1"/>
    <col min="8971" max="8971" width="3.42578125" style="55" customWidth="1"/>
    <col min="8972" max="8972" width="11" style="55" customWidth="1"/>
    <col min="8973" max="8975" width="7.140625" style="55" customWidth="1"/>
    <col min="8976" max="8976" width="8.85546875" style="55" customWidth="1"/>
    <col min="8977" max="8980" width="7.140625" style="55" customWidth="1"/>
    <col min="8981" max="8981" width="16.5703125" style="55" customWidth="1"/>
    <col min="8982" max="9216" width="9.140625" style="55"/>
    <col min="9217" max="9217" width="11" style="55" customWidth="1"/>
    <col min="9218" max="9220" width="7.42578125" style="55" customWidth="1"/>
    <col min="9221" max="9221" width="8.5703125" style="55" customWidth="1"/>
    <col min="9222" max="9225" width="7.42578125" style="55" customWidth="1"/>
    <col min="9226" max="9226" width="16.5703125" style="55" customWidth="1"/>
    <col min="9227" max="9227" width="3.42578125" style="55" customWidth="1"/>
    <col min="9228" max="9228" width="11" style="55" customWidth="1"/>
    <col min="9229" max="9231" width="7.140625" style="55" customWidth="1"/>
    <col min="9232" max="9232" width="8.85546875" style="55" customWidth="1"/>
    <col min="9233" max="9236" width="7.140625" style="55" customWidth="1"/>
    <col min="9237" max="9237" width="16.5703125" style="55" customWidth="1"/>
    <col min="9238" max="9472" width="9.140625" style="55"/>
    <col min="9473" max="9473" width="11" style="55" customWidth="1"/>
    <col min="9474" max="9476" width="7.42578125" style="55" customWidth="1"/>
    <col min="9477" max="9477" width="8.5703125" style="55" customWidth="1"/>
    <col min="9478" max="9481" width="7.42578125" style="55" customWidth="1"/>
    <col min="9482" max="9482" width="16.5703125" style="55" customWidth="1"/>
    <col min="9483" max="9483" width="3.42578125" style="55" customWidth="1"/>
    <col min="9484" max="9484" width="11" style="55" customWidth="1"/>
    <col min="9485" max="9487" width="7.140625" style="55" customWidth="1"/>
    <col min="9488" max="9488" width="8.85546875" style="55" customWidth="1"/>
    <col min="9489" max="9492" width="7.140625" style="55" customWidth="1"/>
    <col min="9493" max="9493" width="16.5703125" style="55" customWidth="1"/>
    <col min="9494" max="9728" width="9.140625" style="55"/>
    <col min="9729" max="9729" width="11" style="55" customWidth="1"/>
    <col min="9730" max="9732" width="7.42578125" style="55" customWidth="1"/>
    <col min="9733" max="9733" width="8.5703125" style="55" customWidth="1"/>
    <col min="9734" max="9737" width="7.42578125" style="55" customWidth="1"/>
    <col min="9738" max="9738" width="16.5703125" style="55" customWidth="1"/>
    <col min="9739" max="9739" width="3.42578125" style="55" customWidth="1"/>
    <col min="9740" max="9740" width="11" style="55" customWidth="1"/>
    <col min="9741" max="9743" width="7.140625" style="55" customWidth="1"/>
    <col min="9744" max="9744" width="8.85546875" style="55" customWidth="1"/>
    <col min="9745" max="9748" width="7.140625" style="55" customWidth="1"/>
    <col min="9749" max="9749" width="16.5703125" style="55" customWidth="1"/>
    <col min="9750" max="9984" width="9.140625" style="55"/>
    <col min="9985" max="9985" width="11" style="55" customWidth="1"/>
    <col min="9986" max="9988" width="7.42578125" style="55" customWidth="1"/>
    <col min="9989" max="9989" width="8.5703125" style="55" customWidth="1"/>
    <col min="9990" max="9993" width="7.42578125" style="55" customWidth="1"/>
    <col min="9994" max="9994" width="16.5703125" style="55" customWidth="1"/>
    <col min="9995" max="9995" width="3.42578125" style="55" customWidth="1"/>
    <col min="9996" max="9996" width="11" style="55" customWidth="1"/>
    <col min="9997" max="9999" width="7.140625" style="55" customWidth="1"/>
    <col min="10000" max="10000" width="8.85546875" style="55" customWidth="1"/>
    <col min="10001" max="10004" width="7.140625" style="55" customWidth="1"/>
    <col min="10005" max="10005" width="16.5703125" style="55" customWidth="1"/>
    <col min="10006" max="10240" width="9.140625" style="55"/>
    <col min="10241" max="10241" width="11" style="55" customWidth="1"/>
    <col min="10242" max="10244" width="7.42578125" style="55" customWidth="1"/>
    <col min="10245" max="10245" width="8.5703125" style="55" customWidth="1"/>
    <col min="10246" max="10249" width="7.42578125" style="55" customWidth="1"/>
    <col min="10250" max="10250" width="16.5703125" style="55" customWidth="1"/>
    <col min="10251" max="10251" width="3.42578125" style="55" customWidth="1"/>
    <col min="10252" max="10252" width="11" style="55" customWidth="1"/>
    <col min="10253" max="10255" width="7.140625" style="55" customWidth="1"/>
    <col min="10256" max="10256" width="8.85546875" style="55" customWidth="1"/>
    <col min="10257" max="10260" width="7.140625" style="55" customWidth="1"/>
    <col min="10261" max="10261" width="16.5703125" style="55" customWidth="1"/>
    <col min="10262" max="10496" width="9.140625" style="55"/>
    <col min="10497" max="10497" width="11" style="55" customWidth="1"/>
    <col min="10498" max="10500" width="7.42578125" style="55" customWidth="1"/>
    <col min="10501" max="10501" width="8.5703125" style="55" customWidth="1"/>
    <col min="10502" max="10505" width="7.42578125" style="55" customWidth="1"/>
    <col min="10506" max="10506" width="16.5703125" style="55" customWidth="1"/>
    <col min="10507" max="10507" width="3.42578125" style="55" customWidth="1"/>
    <col min="10508" max="10508" width="11" style="55" customWidth="1"/>
    <col min="10509" max="10511" width="7.140625" style="55" customWidth="1"/>
    <col min="10512" max="10512" width="8.85546875" style="55" customWidth="1"/>
    <col min="10513" max="10516" width="7.140625" style="55" customWidth="1"/>
    <col min="10517" max="10517" width="16.5703125" style="55" customWidth="1"/>
    <col min="10518" max="10752" width="9.140625" style="55"/>
    <col min="10753" max="10753" width="11" style="55" customWidth="1"/>
    <col min="10754" max="10756" width="7.42578125" style="55" customWidth="1"/>
    <col min="10757" max="10757" width="8.5703125" style="55" customWidth="1"/>
    <col min="10758" max="10761" width="7.42578125" style="55" customWidth="1"/>
    <col min="10762" max="10762" width="16.5703125" style="55" customWidth="1"/>
    <col min="10763" max="10763" width="3.42578125" style="55" customWidth="1"/>
    <col min="10764" max="10764" width="11" style="55" customWidth="1"/>
    <col min="10765" max="10767" width="7.140625" style="55" customWidth="1"/>
    <col min="10768" max="10768" width="8.85546875" style="55" customWidth="1"/>
    <col min="10769" max="10772" width="7.140625" style="55" customWidth="1"/>
    <col min="10773" max="10773" width="16.5703125" style="55" customWidth="1"/>
    <col min="10774" max="11008" width="9.140625" style="55"/>
    <col min="11009" max="11009" width="11" style="55" customWidth="1"/>
    <col min="11010" max="11012" width="7.42578125" style="55" customWidth="1"/>
    <col min="11013" max="11013" width="8.5703125" style="55" customWidth="1"/>
    <col min="11014" max="11017" width="7.42578125" style="55" customWidth="1"/>
    <col min="11018" max="11018" width="16.5703125" style="55" customWidth="1"/>
    <col min="11019" max="11019" width="3.42578125" style="55" customWidth="1"/>
    <col min="11020" max="11020" width="11" style="55" customWidth="1"/>
    <col min="11021" max="11023" width="7.140625" style="55" customWidth="1"/>
    <col min="11024" max="11024" width="8.85546875" style="55" customWidth="1"/>
    <col min="11025" max="11028" width="7.140625" style="55" customWidth="1"/>
    <col min="11029" max="11029" width="16.5703125" style="55" customWidth="1"/>
    <col min="11030" max="11264" width="9.140625" style="55"/>
    <col min="11265" max="11265" width="11" style="55" customWidth="1"/>
    <col min="11266" max="11268" width="7.42578125" style="55" customWidth="1"/>
    <col min="11269" max="11269" width="8.5703125" style="55" customWidth="1"/>
    <col min="11270" max="11273" width="7.42578125" style="55" customWidth="1"/>
    <col min="11274" max="11274" width="16.5703125" style="55" customWidth="1"/>
    <col min="11275" max="11275" width="3.42578125" style="55" customWidth="1"/>
    <col min="11276" max="11276" width="11" style="55" customWidth="1"/>
    <col min="11277" max="11279" width="7.140625" style="55" customWidth="1"/>
    <col min="11280" max="11280" width="8.85546875" style="55" customWidth="1"/>
    <col min="11281" max="11284" width="7.140625" style="55" customWidth="1"/>
    <col min="11285" max="11285" width="16.5703125" style="55" customWidth="1"/>
    <col min="11286" max="11520" width="9.140625" style="55"/>
    <col min="11521" max="11521" width="11" style="55" customWidth="1"/>
    <col min="11522" max="11524" width="7.42578125" style="55" customWidth="1"/>
    <col min="11525" max="11525" width="8.5703125" style="55" customWidth="1"/>
    <col min="11526" max="11529" width="7.42578125" style="55" customWidth="1"/>
    <col min="11530" max="11530" width="16.5703125" style="55" customWidth="1"/>
    <col min="11531" max="11531" width="3.42578125" style="55" customWidth="1"/>
    <col min="11532" max="11532" width="11" style="55" customWidth="1"/>
    <col min="11533" max="11535" width="7.140625" style="55" customWidth="1"/>
    <col min="11536" max="11536" width="8.85546875" style="55" customWidth="1"/>
    <col min="11537" max="11540" width="7.140625" style="55" customWidth="1"/>
    <col min="11541" max="11541" width="16.5703125" style="55" customWidth="1"/>
    <col min="11542" max="11776" width="9.140625" style="55"/>
    <col min="11777" max="11777" width="11" style="55" customWidth="1"/>
    <col min="11778" max="11780" width="7.42578125" style="55" customWidth="1"/>
    <col min="11781" max="11781" width="8.5703125" style="55" customWidth="1"/>
    <col min="11782" max="11785" width="7.42578125" style="55" customWidth="1"/>
    <col min="11786" max="11786" width="16.5703125" style="55" customWidth="1"/>
    <col min="11787" max="11787" width="3.42578125" style="55" customWidth="1"/>
    <col min="11788" max="11788" width="11" style="55" customWidth="1"/>
    <col min="11789" max="11791" width="7.140625" style="55" customWidth="1"/>
    <col min="11792" max="11792" width="8.85546875" style="55" customWidth="1"/>
    <col min="11793" max="11796" width="7.140625" style="55" customWidth="1"/>
    <col min="11797" max="11797" width="16.5703125" style="55" customWidth="1"/>
    <col min="11798" max="12032" width="9.140625" style="55"/>
    <col min="12033" max="12033" width="11" style="55" customWidth="1"/>
    <col min="12034" max="12036" width="7.42578125" style="55" customWidth="1"/>
    <col min="12037" max="12037" width="8.5703125" style="55" customWidth="1"/>
    <col min="12038" max="12041" width="7.42578125" style="55" customWidth="1"/>
    <col min="12042" max="12042" width="16.5703125" style="55" customWidth="1"/>
    <col min="12043" max="12043" width="3.42578125" style="55" customWidth="1"/>
    <col min="12044" max="12044" width="11" style="55" customWidth="1"/>
    <col min="12045" max="12047" width="7.140625" style="55" customWidth="1"/>
    <col min="12048" max="12048" width="8.85546875" style="55" customWidth="1"/>
    <col min="12049" max="12052" width="7.140625" style="55" customWidth="1"/>
    <col min="12053" max="12053" width="16.5703125" style="55" customWidth="1"/>
    <col min="12054" max="12288" width="9.140625" style="55"/>
    <col min="12289" max="12289" width="11" style="55" customWidth="1"/>
    <col min="12290" max="12292" width="7.42578125" style="55" customWidth="1"/>
    <col min="12293" max="12293" width="8.5703125" style="55" customWidth="1"/>
    <col min="12294" max="12297" width="7.42578125" style="55" customWidth="1"/>
    <col min="12298" max="12298" width="16.5703125" style="55" customWidth="1"/>
    <col min="12299" max="12299" width="3.42578125" style="55" customWidth="1"/>
    <col min="12300" max="12300" width="11" style="55" customWidth="1"/>
    <col min="12301" max="12303" width="7.140625" style="55" customWidth="1"/>
    <col min="12304" max="12304" width="8.85546875" style="55" customWidth="1"/>
    <col min="12305" max="12308" width="7.140625" style="55" customWidth="1"/>
    <col min="12309" max="12309" width="16.5703125" style="55" customWidth="1"/>
    <col min="12310" max="12544" width="9.140625" style="55"/>
    <col min="12545" max="12545" width="11" style="55" customWidth="1"/>
    <col min="12546" max="12548" width="7.42578125" style="55" customWidth="1"/>
    <col min="12549" max="12549" width="8.5703125" style="55" customWidth="1"/>
    <col min="12550" max="12553" width="7.42578125" style="55" customWidth="1"/>
    <col min="12554" max="12554" width="16.5703125" style="55" customWidth="1"/>
    <col min="12555" max="12555" width="3.42578125" style="55" customWidth="1"/>
    <col min="12556" max="12556" width="11" style="55" customWidth="1"/>
    <col min="12557" max="12559" width="7.140625" style="55" customWidth="1"/>
    <col min="12560" max="12560" width="8.85546875" style="55" customWidth="1"/>
    <col min="12561" max="12564" width="7.140625" style="55" customWidth="1"/>
    <col min="12565" max="12565" width="16.5703125" style="55" customWidth="1"/>
    <col min="12566" max="12800" width="9.140625" style="55"/>
    <col min="12801" max="12801" width="11" style="55" customWidth="1"/>
    <col min="12802" max="12804" width="7.42578125" style="55" customWidth="1"/>
    <col min="12805" max="12805" width="8.5703125" style="55" customWidth="1"/>
    <col min="12806" max="12809" width="7.42578125" style="55" customWidth="1"/>
    <col min="12810" max="12810" width="16.5703125" style="55" customWidth="1"/>
    <col min="12811" max="12811" width="3.42578125" style="55" customWidth="1"/>
    <col min="12812" max="12812" width="11" style="55" customWidth="1"/>
    <col min="12813" max="12815" width="7.140625" style="55" customWidth="1"/>
    <col min="12816" max="12816" width="8.85546875" style="55" customWidth="1"/>
    <col min="12817" max="12820" width="7.140625" style="55" customWidth="1"/>
    <col min="12821" max="12821" width="16.5703125" style="55" customWidth="1"/>
    <col min="12822" max="13056" width="9.140625" style="55"/>
    <col min="13057" max="13057" width="11" style="55" customWidth="1"/>
    <col min="13058" max="13060" width="7.42578125" style="55" customWidth="1"/>
    <col min="13061" max="13061" width="8.5703125" style="55" customWidth="1"/>
    <col min="13062" max="13065" width="7.42578125" style="55" customWidth="1"/>
    <col min="13066" max="13066" width="16.5703125" style="55" customWidth="1"/>
    <col min="13067" max="13067" width="3.42578125" style="55" customWidth="1"/>
    <col min="13068" max="13068" width="11" style="55" customWidth="1"/>
    <col min="13069" max="13071" width="7.140625" style="55" customWidth="1"/>
    <col min="13072" max="13072" width="8.85546875" style="55" customWidth="1"/>
    <col min="13073" max="13076" width="7.140625" style="55" customWidth="1"/>
    <col min="13077" max="13077" width="16.5703125" style="55" customWidth="1"/>
    <col min="13078" max="13312" width="9.140625" style="55"/>
    <col min="13313" max="13313" width="11" style="55" customWidth="1"/>
    <col min="13314" max="13316" width="7.42578125" style="55" customWidth="1"/>
    <col min="13317" max="13317" width="8.5703125" style="55" customWidth="1"/>
    <col min="13318" max="13321" width="7.42578125" style="55" customWidth="1"/>
    <col min="13322" max="13322" width="16.5703125" style="55" customWidth="1"/>
    <col min="13323" max="13323" width="3.42578125" style="55" customWidth="1"/>
    <col min="13324" max="13324" width="11" style="55" customWidth="1"/>
    <col min="13325" max="13327" width="7.140625" style="55" customWidth="1"/>
    <col min="13328" max="13328" width="8.85546875" style="55" customWidth="1"/>
    <col min="13329" max="13332" width="7.140625" style="55" customWidth="1"/>
    <col min="13333" max="13333" width="16.5703125" style="55" customWidth="1"/>
    <col min="13334" max="13568" width="9.140625" style="55"/>
    <col min="13569" max="13569" width="11" style="55" customWidth="1"/>
    <col min="13570" max="13572" width="7.42578125" style="55" customWidth="1"/>
    <col min="13573" max="13573" width="8.5703125" style="55" customWidth="1"/>
    <col min="13574" max="13577" width="7.42578125" style="55" customWidth="1"/>
    <col min="13578" max="13578" width="16.5703125" style="55" customWidth="1"/>
    <col min="13579" max="13579" width="3.42578125" style="55" customWidth="1"/>
    <col min="13580" max="13580" width="11" style="55" customWidth="1"/>
    <col min="13581" max="13583" width="7.140625" style="55" customWidth="1"/>
    <col min="13584" max="13584" width="8.85546875" style="55" customWidth="1"/>
    <col min="13585" max="13588" width="7.140625" style="55" customWidth="1"/>
    <col min="13589" max="13589" width="16.5703125" style="55" customWidth="1"/>
    <col min="13590" max="13824" width="9.140625" style="55"/>
    <col min="13825" max="13825" width="11" style="55" customWidth="1"/>
    <col min="13826" max="13828" width="7.42578125" style="55" customWidth="1"/>
    <col min="13829" max="13829" width="8.5703125" style="55" customWidth="1"/>
    <col min="13830" max="13833" width="7.42578125" style="55" customWidth="1"/>
    <col min="13834" max="13834" width="16.5703125" style="55" customWidth="1"/>
    <col min="13835" max="13835" width="3.42578125" style="55" customWidth="1"/>
    <col min="13836" max="13836" width="11" style="55" customWidth="1"/>
    <col min="13837" max="13839" width="7.140625" style="55" customWidth="1"/>
    <col min="13840" max="13840" width="8.85546875" style="55" customWidth="1"/>
    <col min="13841" max="13844" width="7.140625" style="55" customWidth="1"/>
    <col min="13845" max="13845" width="16.5703125" style="55" customWidth="1"/>
    <col min="13846" max="14080" width="9.140625" style="55"/>
    <col min="14081" max="14081" width="11" style="55" customWidth="1"/>
    <col min="14082" max="14084" width="7.42578125" style="55" customWidth="1"/>
    <col min="14085" max="14085" width="8.5703125" style="55" customWidth="1"/>
    <col min="14086" max="14089" width="7.42578125" style="55" customWidth="1"/>
    <col min="14090" max="14090" width="16.5703125" style="55" customWidth="1"/>
    <col min="14091" max="14091" width="3.42578125" style="55" customWidth="1"/>
    <col min="14092" max="14092" width="11" style="55" customWidth="1"/>
    <col min="14093" max="14095" width="7.140625" style="55" customWidth="1"/>
    <col min="14096" max="14096" width="8.85546875" style="55" customWidth="1"/>
    <col min="14097" max="14100" width="7.140625" style="55" customWidth="1"/>
    <col min="14101" max="14101" width="16.5703125" style="55" customWidth="1"/>
    <col min="14102" max="14336" width="9.140625" style="55"/>
    <col min="14337" max="14337" width="11" style="55" customWidth="1"/>
    <col min="14338" max="14340" width="7.42578125" style="55" customWidth="1"/>
    <col min="14341" max="14341" width="8.5703125" style="55" customWidth="1"/>
    <col min="14342" max="14345" width="7.42578125" style="55" customWidth="1"/>
    <col min="14346" max="14346" width="16.5703125" style="55" customWidth="1"/>
    <col min="14347" max="14347" width="3.42578125" style="55" customWidth="1"/>
    <col min="14348" max="14348" width="11" style="55" customWidth="1"/>
    <col min="14349" max="14351" width="7.140625" style="55" customWidth="1"/>
    <col min="14352" max="14352" width="8.85546875" style="55" customWidth="1"/>
    <col min="14353" max="14356" width="7.140625" style="55" customWidth="1"/>
    <col min="14357" max="14357" width="16.5703125" style="55" customWidth="1"/>
    <col min="14358" max="14592" width="9.140625" style="55"/>
    <col min="14593" max="14593" width="11" style="55" customWidth="1"/>
    <col min="14594" max="14596" width="7.42578125" style="55" customWidth="1"/>
    <col min="14597" max="14597" width="8.5703125" style="55" customWidth="1"/>
    <col min="14598" max="14601" width="7.42578125" style="55" customWidth="1"/>
    <col min="14602" max="14602" width="16.5703125" style="55" customWidth="1"/>
    <col min="14603" max="14603" width="3.42578125" style="55" customWidth="1"/>
    <col min="14604" max="14604" width="11" style="55" customWidth="1"/>
    <col min="14605" max="14607" width="7.140625" style="55" customWidth="1"/>
    <col min="14608" max="14608" width="8.85546875" style="55" customWidth="1"/>
    <col min="14609" max="14612" width="7.140625" style="55" customWidth="1"/>
    <col min="14613" max="14613" width="16.5703125" style="55" customWidth="1"/>
    <col min="14614" max="14848" width="9.140625" style="55"/>
    <col min="14849" max="14849" width="11" style="55" customWidth="1"/>
    <col min="14850" max="14852" width="7.42578125" style="55" customWidth="1"/>
    <col min="14853" max="14853" width="8.5703125" style="55" customWidth="1"/>
    <col min="14854" max="14857" width="7.42578125" style="55" customWidth="1"/>
    <col min="14858" max="14858" width="16.5703125" style="55" customWidth="1"/>
    <col min="14859" max="14859" width="3.42578125" style="55" customWidth="1"/>
    <col min="14860" max="14860" width="11" style="55" customWidth="1"/>
    <col min="14861" max="14863" width="7.140625" style="55" customWidth="1"/>
    <col min="14864" max="14864" width="8.85546875" style="55" customWidth="1"/>
    <col min="14865" max="14868" width="7.140625" style="55" customWidth="1"/>
    <col min="14869" max="14869" width="16.5703125" style="55" customWidth="1"/>
    <col min="14870" max="15104" width="9.140625" style="55"/>
    <col min="15105" max="15105" width="11" style="55" customWidth="1"/>
    <col min="15106" max="15108" width="7.42578125" style="55" customWidth="1"/>
    <col min="15109" max="15109" width="8.5703125" style="55" customWidth="1"/>
    <col min="15110" max="15113" width="7.42578125" style="55" customWidth="1"/>
    <col min="15114" max="15114" width="16.5703125" style="55" customWidth="1"/>
    <col min="15115" max="15115" width="3.42578125" style="55" customWidth="1"/>
    <col min="15116" max="15116" width="11" style="55" customWidth="1"/>
    <col min="15117" max="15119" width="7.140625" style="55" customWidth="1"/>
    <col min="15120" max="15120" width="8.85546875" style="55" customWidth="1"/>
    <col min="15121" max="15124" width="7.140625" style="55" customWidth="1"/>
    <col min="15125" max="15125" width="16.5703125" style="55" customWidth="1"/>
    <col min="15126" max="15360" width="9.140625" style="55"/>
    <col min="15361" max="15361" width="11" style="55" customWidth="1"/>
    <col min="15362" max="15364" width="7.42578125" style="55" customWidth="1"/>
    <col min="15365" max="15365" width="8.5703125" style="55" customWidth="1"/>
    <col min="15366" max="15369" width="7.42578125" style="55" customWidth="1"/>
    <col min="15370" max="15370" width="16.5703125" style="55" customWidth="1"/>
    <col min="15371" max="15371" width="3.42578125" style="55" customWidth="1"/>
    <col min="15372" max="15372" width="11" style="55" customWidth="1"/>
    <col min="15373" max="15375" width="7.140625" style="55" customWidth="1"/>
    <col min="15376" max="15376" width="8.85546875" style="55" customWidth="1"/>
    <col min="15377" max="15380" width="7.140625" style="55" customWidth="1"/>
    <col min="15381" max="15381" width="16.5703125" style="55" customWidth="1"/>
    <col min="15382" max="15616" width="9.140625" style="55"/>
    <col min="15617" max="15617" width="11" style="55" customWidth="1"/>
    <col min="15618" max="15620" width="7.42578125" style="55" customWidth="1"/>
    <col min="15621" max="15621" width="8.5703125" style="55" customWidth="1"/>
    <col min="15622" max="15625" width="7.42578125" style="55" customWidth="1"/>
    <col min="15626" max="15626" width="16.5703125" style="55" customWidth="1"/>
    <col min="15627" max="15627" width="3.42578125" style="55" customWidth="1"/>
    <col min="15628" max="15628" width="11" style="55" customWidth="1"/>
    <col min="15629" max="15631" width="7.140625" style="55" customWidth="1"/>
    <col min="15632" max="15632" width="8.85546875" style="55" customWidth="1"/>
    <col min="15633" max="15636" width="7.140625" style="55" customWidth="1"/>
    <col min="15637" max="15637" width="16.5703125" style="55" customWidth="1"/>
    <col min="15638" max="15872" width="9.140625" style="55"/>
    <col min="15873" max="15873" width="11" style="55" customWidth="1"/>
    <col min="15874" max="15876" width="7.42578125" style="55" customWidth="1"/>
    <col min="15877" max="15877" width="8.5703125" style="55" customWidth="1"/>
    <col min="15878" max="15881" width="7.42578125" style="55" customWidth="1"/>
    <col min="15882" max="15882" width="16.5703125" style="55" customWidth="1"/>
    <col min="15883" max="15883" width="3.42578125" style="55" customWidth="1"/>
    <col min="15884" max="15884" width="11" style="55" customWidth="1"/>
    <col min="15885" max="15887" width="7.140625" style="55" customWidth="1"/>
    <col min="15888" max="15888" width="8.85546875" style="55" customWidth="1"/>
    <col min="15889" max="15892" width="7.140625" style="55" customWidth="1"/>
    <col min="15893" max="15893" width="16.5703125" style="55" customWidth="1"/>
    <col min="15894" max="16128" width="9.140625" style="55"/>
    <col min="16129" max="16129" width="11" style="55" customWidth="1"/>
    <col min="16130" max="16132" width="7.42578125" style="55" customWidth="1"/>
    <col min="16133" max="16133" width="8.5703125" style="55" customWidth="1"/>
    <col min="16134" max="16137" width="7.42578125" style="55" customWidth="1"/>
    <col min="16138" max="16138" width="16.5703125" style="55" customWidth="1"/>
    <col min="16139" max="16139" width="3.42578125" style="55" customWidth="1"/>
    <col min="16140" max="16140" width="11" style="55" customWidth="1"/>
    <col min="16141" max="16143" width="7.140625" style="55" customWidth="1"/>
    <col min="16144" max="16144" width="8.85546875" style="55" customWidth="1"/>
    <col min="16145" max="16148" width="7.140625" style="55" customWidth="1"/>
    <col min="16149" max="16149" width="16.5703125" style="55" customWidth="1"/>
    <col min="16150" max="16384" width="9.140625" style="55"/>
  </cols>
  <sheetData>
    <row r="1" spans="1:21" s="296" customFormat="1" ht="22.5">
      <c r="A1" s="812" t="s">
        <v>719</v>
      </c>
      <c r="B1" s="812"/>
      <c r="C1" s="812"/>
      <c r="D1" s="812"/>
      <c r="E1" s="812"/>
      <c r="F1" s="812"/>
      <c r="G1" s="812"/>
      <c r="H1" s="812"/>
      <c r="I1" s="812"/>
      <c r="J1" s="812"/>
      <c r="K1" s="295"/>
      <c r="L1" s="812" t="s">
        <v>720</v>
      </c>
      <c r="M1" s="812"/>
      <c r="N1" s="812"/>
      <c r="O1" s="812"/>
      <c r="P1" s="812"/>
      <c r="Q1" s="812"/>
      <c r="R1" s="812"/>
      <c r="S1" s="812"/>
      <c r="T1" s="812"/>
      <c r="U1" s="812"/>
    </row>
    <row r="2" spans="1:21" s="91" customFormat="1" ht="22.5">
      <c r="A2" s="812" t="s">
        <v>132</v>
      </c>
      <c r="B2" s="812"/>
      <c r="C2" s="812"/>
      <c r="D2" s="812"/>
      <c r="E2" s="812"/>
      <c r="F2" s="812"/>
      <c r="G2" s="812"/>
      <c r="H2" s="812"/>
      <c r="I2" s="812"/>
      <c r="J2" s="812"/>
      <c r="K2" s="282"/>
      <c r="L2" s="812" t="s">
        <v>827</v>
      </c>
      <c r="M2" s="812"/>
      <c r="N2" s="812"/>
      <c r="O2" s="812"/>
      <c r="P2" s="812"/>
      <c r="Q2" s="812"/>
      <c r="R2" s="812"/>
      <c r="S2" s="812"/>
      <c r="T2" s="812"/>
      <c r="U2" s="812"/>
    </row>
    <row r="3" spans="1:21" s="36" customFormat="1" ht="18.75">
      <c r="A3" s="38"/>
      <c r="B3" s="38"/>
      <c r="C3" s="38"/>
      <c r="D3" s="38"/>
      <c r="E3" s="38"/>
      <c r="F3" s="38"/>
      <c r="G3" s="38"/>
      <c r="H3" s="38"/>
      <c r="I3" s="38"/>
      <c r="J3" s="38"/>
      <c r="L3" s="38"/>
      <c r="M3" s="38"/>
      <c r="N3" s="38"/>
      <c r="O3" s="38"/>
      <c r="P3" s="38"/>
      <c r="Q3" s="38"/>
      <c r="R3" s="38"/>
      <c r="S3" s="38"/>
      <c r="T3" s="38"/>
      <c r="U3" s="38"/>
    </row>
    <row r="4" spans="1:21" s="27" customFormat="1" thickBot="1">
      <c r="A4" s="241" t="s">
        <v>577</v>
      </c>
      <c r="B4" s="241"/>
      <c r="C4" s="241"/>
      <c r="E4" s="241"/>
      <c r="F4" s="241"/>
      <c r="J4" s="58" t="s">
        <v>578</v>
      </c>
      <c r="L4" s="241" t="s">
        <v>577</v>
      </c>
      <c r="M4" s="241"/>
      <c r="N4" s="241"/>
      <c r="P4" s="241"/>
      <c r="Q4" s="241"/>
      <c r="U4" s="58" t="s">
        <v>578</v>
      </c>
    </row>
    <row r="5" spans="1:21" s="15" customFormat="1" ht="12.75" thickTop="1">
      <c r="A5" s="223" t="s">
        <v>735</v>
      </c>
      <c r="B5" s="136" t="s">
        <v>133</v>
      </c>
      <c r="C5" s="137"/>
      <c r="D5" s="138"/>
      <c r="E5" s="139" t="s">
        <v>134</v>
      </c>
      <c r="F5" s="140"/>
      <c r="G5" s="138"/>
      <c r="H5" s="223" t="s">
        <v>135</v>
      </c>
      <c r="I5" s="240" t="s">
        <v>136</v>
      </c>
      <c r="J5" s="213" t="s">
        <v>63</v>
      </c>
      <c r="L5" s="223" t="s">
        <v>785</v>
      </c>
      <c r="M5" s="136" t="s">
        <v>133</v>
      </c>
      <c r="N5" s="137"/>
      <c r="O5" s="138"/>
      <c r="P5" s="139" t="s">
        <v>134</v>
      </c>
      <c r="Q5" s="140"/>
      <c r="R5" s="138"/>
      <c r="S5" s="223" t="s">
        <v>135</v>
      </c>
      <c r="T5" s="240" t="s">
        <v>136</v>
      </c>
      <c r="U5" s="213" t="s">
        <v>63</v>
      </c>
    </row>
    <row r="6" spans="1:21" s="15" customFormat="1">
      <c r="A6" s="221"/>
      <c r="B6" s="141"/>
      <c r="C6" s="406" t="s">
        <v>794</v>
      </c>
      <c r="D6" s="143"/>
      <c r="E6" s="142" t="s">
        <v>795</v>
      </c>
      <c r="F6" s="142"/>
      <c r="G6" s="143"/>
      <c r="H6" s="239"/>
      <c r="I6" s="226"/>
      <c r="J6" s="226"/>
      <c r="L6" s="221"/>
      <c r="M6" s="406"/>
      <c r="N6" s="406" t="s">
        <v>794</v>
      </c>
      <c r="O6" s="143"/>
      <c r="P6" s="142" t="s">
        <v>795</v>
      </c>
      <c r="Q6" s="142"/>
      <c r="R6" s="143"/>
      <c r="S6" s="239"/>
      <c r="T6" s="226"/>
      <c r="U6" s="226"/>
    </row>
    <row r="7" spans="1:21" s="15" customFormat="1">
      <c r="A7" s="221" t="s">
        <v>138</v>
      </c>
      <c r="B7" s="221" t="s">
        <v>67</v>
      </c>
      <c r="C7" s="221" t="s">
        <v>45</v>
      </c>
      <c r="D7" s="235" t="s">
        <v>46</v>
      </c>
      <c r="E7" s="221" t="s">
        <v>67</v>
      </c>
      <c r="F7" s="221" t="s">
        <v>45</v>
      </c>
      <c r="G7" s="235" t="s">
        <v>46</v>
      </c>
      <c r="H7" s="239" t="s">
        <v>796</v>
      </c>
      <c r="I7" s="226" t="s">
        <v>797</v>
      </c>
      <c r="J7" s="483" t="s">
        <v>828</v>
      </c>
      <c r="L7" s="221" t="s">
        <v>69</v>
      </c>
      <c r="M7" s="221" t="s">
        <v>67</v>
      </c>
      <c r="N7" s="221" t="s">
        <v>45</v>
      </c>
      <c r="O7" s="235" t="s">
        <v>46</v>
      </c>
      <c r="P7" s="221" t="s">
        <v>67</v>
      </c>
      <c r="Q7" s="221" t="s">
        <v>45</v>
      </c>
      <c r="R7" s="235" t="s">
        <v>46</v>
      </c>
      <c r="S7" s="404" t="s">
        <v>796</v>
      </c>
      <c r="T7" s="403" t="s">
        <v>797</v>
      </c>
      <c r="U7" s="226" t="s">
        <v>828</v>
      </c>
    </row>
    <row r="8" spans="1:21" s="15" customFormat="1">
      <c r="A8" s="212"/>
      <c r="B8" s="212" t="s">
        <v>44</v>
      </c>
      <c r="C8" s="212" t="s">
        <v>71</v>
      </c>
      <c r="D8" s="49" t="s">
        <v>72</v>
      </c>
      <c r="E8" s="212" t="s">
        <v>70</v>
      </c>
      <c r="F8" s="212" t="s">
        <v>71</v>
      </c>
      <c r="G8" s="49" t="s">
        <v>72</v>
      </c>
      <c r="H8" s="212"/>
      <c r="I8" s="210"/>
      <c r="J8" s="210"/>
      <c r="L8" s="212"/>
      <c r="M8" s="212" t="s">
        <v>44</v>
      </c>
      <c r="N8" s="212" t="s">
        <v>71</v>
      </c>
      <c r="O8" s="49" t="s">
        <v>72</v>
      </c>
      <c r="P8" s="212" t="s">
        <v>70</v>
      </c>
      <c r="Q8" s="212" t="s">
        <v>71</v>
      </c>
      <c r="R8" s="49" t="s">
        <v>72</v>
      </c>
      <c r="S8" s="212"/>
      <c r="T8" s="210"/>
      <c r="U8" s="210"/>
    </row>
    <row r="9" spans="1:21" s="15" customFormat="1" ht="13.5">
      <c r="A9" s="29">
        <v>2015</v>
      </c>
      <c r="B9" s="497">
        <v>825</v>
      </c>
      <c r="C9" s="497">
        <v>406</v>
      </c>
      <c r="D9" s="497">
        <v>419</v>
      </c>
      <c r="E9" s="497">
        <v>883</v>
      </c>
      <c r="F9" s="497">
        <v>481</v>
      </c>
      <c r="G9" s="497">
        <v>402</v>
      </c>
      <c r="H9" s="497">
        <v>484</v>
      </c>
      <c r="I9" s="497">
        <v>107</v>
      </c>
      <c r="J9" s="180">
        <v>2015</v>
      </c>
      <c r="L9" s="29">
        <v>2015</v>
      </c>
      <c r="M9" s="497">
        <v>825</v>
      </c>
      <c r="N9" s="497">
        <v>406</v>
      </c>
      <c r="O9" s="497">
        <v>419</v>
      </c>
      <c r="P9" s="497">
        <v>883</v>
      </c>
      <c r="Q9" s="497">
        <v>481</v>
      </c>
      <c r="R9" s="497">
        <v>402</v>
      </c>
      <c r="S9" s="497">
        <v>484</v>
      </c>
      <c r="T9" s="497">
        <v>107</v>
      </c>
      <c r="U9" s="187">
        <v>2015</v>
      </c>
    </row>
    <row r="10" spans="1:21" s="15" customFormat="1" ht="13.5">
      <c r="A10" s="29">
        <v>2016</v>
      </c>
      <c r="B10" s="497">
        <v>902</v>
      </c>
      <c r="C10" s="497">
        <v>460</v>
      </c>
      <c r="D10" s="497">
        <v>442</v>
      </c>
      <c r="E10" s="497">
        <v>881</v>
      </c>
      <c r="F10" s="497">
        <v>468</v>
      </c>
      <c r="G10" s="497">
        <v>413</v>
      </c>
      <c r="H10" s="497">
        <v>593</v>
      </c>
      <c r="I10" s="497">
        <v>230</v>
      </c>
      <c r="J10" s="180">
        <v>2016</v>
      </c>
      <c r="L10" s="29">
        <v>2016</v>
      </c>
      <c r="M10" s="497">
        <v>902</v>
      </c>
      <c r="N10" s="497">
        <v>460</v>
      </c>
      <c r="O10" s="497">
        <v>442</v>
      </c>
      <c r="P10" s="497">
        <v>881</v>
      </c>
      <c r="Q10" s="497">
        <v>468</v>
      </c>
      <c r="R10" s="497">
        <v>413</v>
      </c>
      <c r="S10" s="497">
        <v>593</v>
      </c>
      <c r="T10" s="497">
        <v>230</v>
      </c>
      <c r="U10" s="187">
        <v>2016</v>
      </c>
    </row>
    <row r="11" spans="1:21" s="30" customFormat="1" ht="13.5">
      <c r="A11" s="29">
        <v>2017</v>
      </c>
      <c r="B11" s="497">
        <v>943</v>
      </c>
      <c r="C11" s="497">
        <v>481</v>
      </c>
      <c r="D11" s="497">
        <v>462</v>
      </c>
      <c r="E11" s="497">
        <v>955</v>
      </c>
      <c r="F11" s="497">
        <v>518</v>
      </c>
      <c r="G11" s="497">
        <v>437</v>
      </c>
      <c r="H11" s="497">
        <v>623</v>
      </c>
      <c r="I11" s="320">
        <v>214</v>
      </c>
      <c r="J11" s="321">
        <v>2017</v>
      </c>
      <c r="L11" s="29">
        <v>2017</v>
      </c>
      <c r="M11" s="497">
        <v>943</v>
      </c>
      <c r="N11" s="497">
        <v>481</v>
      </c>
      <c r="O11" s="497">
        <v>462</v>
      </c>
      <c r="P11" s="497">
        <v>955</v>
      </c>
      <c r="Q11" s="497">
        <v>518</v>
      </c>
      <c r="R11" s="497">
        <v>437</v>
      </c>
      <c r="S11" s="497">
        <v>623</v>
      </c>
      <c r="T11" s="497">
        <v>214</v>
      </c>
      <c r="U11" s="187">
        <v>2017</v>
      </c>
    </row>
    <row r="12" spans="1:21" s="30" customFormat="1" ht="13.5">
      <c r="A12" s="29">
        <v>2018</v>
      </c>
      <c r="B12" s="497">
        <v>903</v>
      </c>
      <c r="C12" s="497">
        <v>485</v>
      </c>
      <c r="D12" s="497">
        <v>418</v>
      </c>
      <c r="E12" s="497">
        <v>912</v>
      </c>
      <c r="F12" s="497">
        <v>476</v>
      </c>
      <c r="G12" s="497">
        <v>436</v>
      </c>
      <c r="H12" s="497">
        <v>527</v>
      </c>
      <c r="I12" s="320">
        <v>123</v>
      </c>
      <c r="J12" s="321">
        <v>2018</v>
      </c>
      <c r="K12" s="15"/>
      <c r="L12" s="29">
        <v>2018</v>
      </c>
      <c r="M12" s="497">
        <v>903</v>
      </c>
      <c r="N12" s="497">
        <v>485</v>
      </c>
      <c r="O12" s="497">
        <v>418</v>
      </c>
      <c r="P12" s="497">
        <v>912</v>
      </c>
      <c r="Q12" s="497">
        <v>476</v>
      </c>
      <c r="R12" s="497">
        <v>436</v>
      </c>
      <c r="S12" s="497">
        <v>527</v>
      </c>
      <c r="T12" s="497">
        <v>123</v>
      </c>
      <c r="U12" s="187">
        <v>2018</v>
      </c>
    </row>
    <row r="13" spans="1:21" s="30" customFormat="1" ht="13.5">
      <c r="A13" s="29">
        <v>2019</v>
      </c>
      <c r="B13" s="497">
        <v>855</v>
      </c>
      <c r="C13" s="497">
        <v>427</v>
      </c>
      <c r="D13" s="497">
        <v>428</v>
      </c>
      <c r="E13" s="497">
        <v>980</v>
      </c>
      <c r="F13" s="497">
        <v>527</v>
      </c>
      <c r="G13" s="497">
        <v>453</v>
      </c>
      <c r="H13" s="497">
        <v>518</v>
      </c>
      <c r="I13" s="320">
        <v>174</v>
      </c>
      <c r="J13" s="321">
        <v>2019</v>
      </c>
      <c r="K13" s="15"/>
      <c r="L13" s="29">
        <v>2019</v>
      </c>
      <c r="M13" s="497">
        <v>855</v>
      </c>
      <c r="N13" s="497">
        <v>427</v>
      </c>
      <c r="O13" s="497">
        <v>428</v>
      </c>
      <c r="P13" s="497">
        <v>980</v>
      </c>
      <c r="Q13" s="497">
        <v>527</v>
      </c>
      <c r="R13" s="497">
        <v>453</v>
      </c>
      <c r="S13" s="497">
        <v>518</v>
      </c>
      <c r="T13" s="497">
        <v>174</v>
      </c>
      <c r="U13" s="187">
        <v>2019</v>
      </c>
    </row>
    <row r="14" spans="1:21" s="30" customFormat="1" ht="13.5">
      <c r="A14" s="297">
        <v>2020</v>
      </c>
      <c r="B14" s="251">
        <f>SUM(B15:B26)</f>
        <v>771</v>
      </c>
      <c r="C14" s="251">
        <f t="shared" ref="C14:I14" si="0">SUM(C15:C26)</f>
        <v>389</v>
      </c>
      <c r="D14" s="251">
        <f t="shared" si="0"/>
        <v>382</v>
      </c>
      <c r="E14" s="251">
        <f t="shared" si="0"/>
        <v>997</v>
      </c>
      <c r="F14" s="251">
        <f t="shared" si="0"/>
        <v>500</v>
      </c>
      <c r="G14" s="251">
        <f t="shared" si="0"/>
        <v>497</v>
      </c>
      <c r="H14" s="251">
        <f t="shared" si="0"/>
        <v>468</v>
      </c>
      <c r="I14" s="251">
        <f t="shared" si="0"/>
        <v>143</v>
      </c>
      <c r="J14" s="319">
        <v>2020</v>
      </c>
      <c r="L14" s="297">
        <v>2020</v>
      </c>
      <c r="M14" s="251">
        <f>SUM(M15:M35)</f>
        <v>771</v>
      </c>
      <c r="N14" s="251">
        <f t="shared" ref="N14:T14" si="1">SUM(N15:N35)</f>
        <v>389</v>
      </c>
      <c r="O14" s="251">
        <f t="shared" si="1"/>
        <v>382</v>
      </c>
      <c r="P14" s="251">
        <f t="shared" si="1"/>
        <v>997</v>
      </c>
      <c r="Q14" s="251">
        <f t="shared" si="1"/>
        <v>500</v>
      </c>
      <c r="R14" s="251">
        <f t="shared" si="1"/>
        <v>497</v>
      </c>
      <c r="S14" s="251">
        <f t="shared" si="1"/>
        <v>468</v>
      </c>
      <c r="T14" s="251">
        <f t="shared" si="1"/>
        <v>143</v>
      </c>
      <c r="U14" s="298">
        <v>2020</v>
      </c>
    </row>
    <row r="15" spans="1:21" s="30" customFormat="1" ht="13.5">
      <c r="A15" s="21" t="s">
        <v>139</v>
      </c>
      <c r="B15" s="497">
        <f>SUM(C15:D15)</f>
        <v>78</v>
      </c>
      <c r="C15" s="73">
        <v>45</v>
      </c>
      <c r="D15" s="73">
        <v>33</v>
      </c>
      <c r="E15" s="497">
        <f>SUM(F15:G15)</f>
        <v>86</v>
      </c>
      <c r="F15" s="73">
        <v>36</v>
      </c>
      <c r="G15" s="73">
        <v>50</v>
      </c>
      <c r="H15" s="73">
        <v>55</v>
      </c>
      <c r="I15" s="182">
        <v>6</v>
      </c>
      <c r="J15" s="183" t="s">
        <v>140</v>
      </c>
      <c r="L15" s="21" t="s">
        <v>141</v>
      </c>
      <c r="M15" s="497">
        <f>SUM(N15:O15)</f>
        <v>25</v>
      </c>
      <c r="N15" s="73">
        <v>10</v>
      </c>
      <c r="O15" s="73">
        <v>15</v>
      </c>
      <c r="P15" s="181">
        <f>SUM(Q15:R15)</f>
        <v>85</v>
      </c>
      <c r="Q15" s="73">
        <v>46</v>
      </c>
      <c r="R15" s="73">
        <v>39</v>
      </c>
      <c r="S15" s="73">
        <v>377</v>
      </c>
      <c r="T15" s="182">
        <v>111</v>
      </c>
      <c r="U15" s="188" t="s">
        <v>142</v>
      </c>
    </row>
    <row r="16" spans="1:21" s="30" customFormat="1" ht="13.5">
      <c r="A16" s="21" t="s">
        <v>143</v>
      </c>
      <c r="B16" s="497">
        <f t="shared" ref="B16:B26" si="2">SUM(C16:D16)</f>
        <v>86</v>
      </c>
      <c r="C16" s="73">
        <v>42</v>
      </c>
      <c r="D16" s="73">
        <v>44</v>
      </c>
      <c r="E16" s="497">
        <f t="shared" ref="E16:E26" si="3">SUM(F16:G16)</f>
        <v>99</v>
      </c>
      <c r="F16" s="73">
        <v>56</v>
      </c>
      <c r="G16" s="73">
        <v>43</v>
      </c>
      <c r="H16" s="73">
        <v>51</v>
      </c>
      <c r="I16" s="182">
        <v>14</v>
      </c>
      <c r="J16" s="183" t="s">
        <v>144</v>
      </c>
      <c r="L16" s="21" t="s">
        <v>78</v>
      </c>
      <c r="M16" s="497">
        <f t="shared" ref="M16:M35" si="4">SUM(N16:O16)</f>
        <v>119</v>
      </c>
      <c r="N16" s="73">
        <v>50</v>
      </c>
      <c r="O16" s="73">
        <v>69</v>
      </c>
      <c r="P16" s="181">
        <f t="shared" ref="P16:P34" si="5">SUM(Q16:R16)</f>
        <v>99</v>
      </c>
      <c r="Q16" s="73">
        <v>44</v>
      </c>
      <c r="R16" s="73">
        <v>55</v>
      </c>
      <c r="S16" s="73">
        <v>46</v>
      </c>
      <c r="T16" s="182">
        <v>15</v>
      </c>
      <c r="U16" s="188" t="s">
        <v>79</v>
      </c>
    </row>
    <row r="17" spans="1:21" s="30" customFormat="1" ht="13.5">
      <c r="A17" s="21" t="s">
        <v>145</v>
      </c>
      <c r="B17" s="497">
        <f t="shared" si="2"/>
        <v>87</v>
      </c>
      <c r="C17" s="73">
        <v>47</v>
      </c>
      <c r="D17" s="73">
        <v>40</v>
      </c>
      <c r="E17" s="497">
        <f t="shared" si="3"/>
        <v>94</v>
      </c>
      <c r="F17" s="73">
        <v>54</v>
      </c>
      <c r="G17" s="73">
        <v>40</v>
      </c>
      <c r="H17" s="73">
        <v>46</v>
      </c>
      <c r="I17" s="182">
        <v>9</v>
      </c>
      <c r="J17" s="183" t="s">
        <v>146</v>
      </c>
      <c r="L17" s="21" t="s">
        <v>147</v>
      </c>
      <c r="M17" s="497">
        <f t="shared" si="4"/>
        <v>5</v>
      </c>
      <c r="N17" s="73">
        <v>1</v>
      </c>
      <c r="O17" s="73">
        <v>4</v>
      </c>
      <c r="P17" s="181">
        <f t="shared" si="5"/>
        <v>43</v>
      </c>
      <c r="Q17" s="73">
        <v>23</v>
      </c>
      <c r="R17" s="73">
        <v>20</v>
      </c>
      <c r="S17" s="73">
        <v>2</v>
      </c>
      <c r="T17" s="182">
        <v>1</v>
      </c>
      <c r="U17" s="188" t="s">
        <v>80</v>
      </c>
    </row>
    <row r="18" spans="1:21" s="30" customFormat="1" ht="13.5">
      <c r="A18" s="21" t="s">
        <v>148</v>
      </c>
      <c r="B18" s="497">
        <f t="shared" si="2"/>
        <v>51</v>
      </c>
      <c r="C18" s="73">
        <v>31</v>
      </c>
      <c r="D18" s="73">
        <v>20</v>
      </c>
      <c r="E18" s="497">
        <f t="shared" si="3"/>
        <v>76</v>
      </c>
      <c r="F18" s="73">
        <v>32</v>
      </c>
      <c r="G18" s="73">
        <v>44</v>
      </c>
      <c r="H18" s="73">
        <v>40</v>
      </c>
      <c r="I18" s="182">
        <v>12</v>
      </c>
      <c r="J18" s="183" t="s">
        <v>149</v>
      </c>
      <c r="L18" s="21" t="s">
        <v>81</v>
      </c>
      <c r="M18" s="497">
        <f t="shared" si="4"/>
        <v>9</v>
      </c>
      <c r="N18" s="73">
        <v>7</v>
      </c>
      <c r="O18" s="73">
        <v>2</v>
      </c>
      <c r="P18" s="181">
        <f t="shared" si="5"/>
        <v>31</v>
      </c>
      <c r="Q18" s="73">
        <v>12</v>
      </c>
      <c r="R18" s="73">
        <v>19</v>
      </c>
      <c r="S18" s="73">
        <v>2</v>
      </c>
      <c r="T18" s="182">
        <v>2</v>
      </c>
      <c r="U18" s="188" t="s">
        <v>82</v>
      </c>
    </row>
    <row r="19" spans="1:21" s="30" customFormat="1" ht="13.5">
      <c r="A19" s="21" t="s">
        <v>150</v>
      </c>
      <c r="B19" s="497">
        <f t="shared" si="2"/>
        <v>59</v>
      </c>
      <c r="C19" s="73">
        <v>30</v>
      </c>
      <c r="D19" s="73">
        <v>29</v>
      </c>
      <c r="E19" s="497">
        <f t="shared" si="3"/>
        <v>91</v>
      </c>
      <c r="F19" s="73">
        <v>45</v>
      </c>
      <c r="G19" s="73">
        <v>46</v>
      </c>
      <c r="H19" s="73">
        <v>24</v>
      </c>
      <c r="I19" s="182">
        <v>13</v>
      </c>
      <c r="J19" s="183" t="s">
        <v>151</v>
      </c>
      <c r="L19" s="21" t="s">
        <v>83</v>
      </c>
      <c r="M19" s="497">
        <f t="shared" si="4"/>
        <v>2</v>
      </c>
      <c r="N19" s="73"/>
      <c r="O19" s="73">
        <v>2</v>
      </c>
      <c r="P19" s="181">
        <f t="shared" si="5"/>
        <v>21</v>
      </c>
      <c r="Q19" s="73">
        <v>11</v>
      </c>
      <c r="R19" s="73">
        <v>10</v>
      </c>
      <c r="S19" s="73"/>
      <c r="T19" s="182"/>
      <c r="U19" s="188" t="s">
        <v>84</v>
      </c>
    </row>
    <row r="20" spans="1:21" s="30" customFormat="1" ht="13.5">
      <c r="A20" s="21" t="s">
        <v>152</v>
      </c>
      <c r="B20" s="497">
        <f t="shared" si="2"/>
        <v>60</v>
      </c>
      <c r="C20" s="73">
        <v>29</v>
      </c>
      <c r="D20" s="73">
        <v>31</v>
      </c>
      <c r="E20" s="497">
        <f t="shared" si="3"/>
        <v>78</v>
      </c>
      <c r="F20" s="73">
        <v>44</v>
      </c>
      <c r="G20" s="73">
        <v>34</v>
      </c>
      <c r="H20" s="73">
        <v>35</v>
      </c>
      <c r="I20" s="182">
        <v>11</v>
      </c>
      <c r="J20" s="183" t="s">
        <v>153</v>
      </c>
      <c r="L20" s="21" t="s">
        <v>85</v>
      </c>
      <c r="M20" s="497">
        <f t="shared" si="4"/>
        <v>14</v>
      </c>
      <c r="N20" s="73">
        <v>8</v>
      </c>
      <c r="O20" s="73">
        <v>6</v>
      </c>
      <c r="P20" s="181">
        <f t="shared" si="5"/>
        <v>41</v>
      </c>
      <c r="Q20" s="73">
        <v>25</v>
      </c>
      <c r="R20" s="73">
        <v>16</v>
      </c>
      <c r="S20" s="73"/>
      <c r="T20" s="182">
        <v>1</v>
      </c>
      <c r="U20" s="188" t="s">
        <v>86</v>
      </c>
    </row>
    <row r="21" spans="1:21" s="30" customFormat="1" ht="13.5">
      <c r="A21" s="21" t="s">
        <v>154</v>
      </c>
      <c r="B21" s="497">
        <f t="shared" si="2"/>
        <v>76</v>
      </c>
      <c r="C21" s="73">
        <v>37</v>
      </c>
      <c r="D21" s="73">
        <v>39</v>
      </c>
      <c r="E21" s="497">
        <f t="shared" si="3"/>
        <v>91</v>
      </c>
      <c r="F21" s="73">
        <v>39</v>
      </c>
      <c r="G21" s="73">
        <v>52</v>
      </c>
      <c r="H21" s="73">
        <v>37</v>
      </c>
      <c r="I21" s="182">
        <v>10</v>
      </c>
      <c r="J21" s="183" t="s">
        <v>155</v>
      </c>
      <c r="L21" s="21" t="s">
        <v>156</v>
      </c>
      <c r="M21" s="497">
        <f t="shared" si="4"/>
        <v>6</v>
      </c>
      <c r="N21" s="73">
        <v>3</v>
      </c>
      <c r="O21" s="73">
        <v>3</v>
      </c>
      <c r="P21" s="181">
        <f t="shared" si="5"/>
        <v>33</v>
      </c>
      <c r="Q21" s="73">
        <v>12</v>
      </c>
      <c r="R21" s="73">
        <v>21</v>
      </c>
      <c r="S21" s="73">
        <v>1</v>
      </c>
      <c r="T21" s="182">
        <v>2</v>
      </c>
      <c r="U21" s="188" t="s">
        <v>87</v>
      </c>
    </row>
    <row r="22" spans="1:21" ht="13.5">
      <c r="A22" s="21" t="s">
        <v>157</v>
      </c>
      <c r="B22" s="497">
        <f t="shared" si="2"/>
        <v>57</v>
      </c>
      <c r="C22" s="73">
        <v>25</v>
      </c>
      <c r="D22" s="73">
        <v>32</v>
      </c>
      <c r="E22" s="497">
        <f t="shared" si="3"/>
        <v>56</v>
      </c>
      <c r="F22" s="73">
        <v>23</v>
      </c>
      <c r="G22" s="73">
        <v>33</v>
      </c>
      <c r="H22" s="73">
        <v>36</v>
      </c>
      <c r="I22" s="182">
        <v>12</v>
      </c>
      <c r="J22" s="183" t="s">
        <v>158</v>
      </c>
      <c r="L22" s="21" t="s">
        <v>88</v>
      </c>
      <c r="M22" s="497">
        <f t="shared" si="4"/>
        <v>9</v>
      </c>
      <c r="N22" s="73">
        <v>4</v>
      </c>
      <c r="O22" s="73">
        <v>5</v>
      </c>
      <c r="P22" s="181">
        <f t="shared" si="5"/>
        <v>53</v>
      </c>
      <c r="Q22" s="73">
        <v>30</v>
      </c>
      <c r="R22" s="73">
        <v>23</v>
      </c>
      <c r="S22" s="73">
        <v>8</v>
      </c>
      <c r="T22" s="182"/>
      <c r="U22" s="188" t="s">
        <v>89</v>
      </c>
    </row>
    <row r="23" spans="1:21" ht="13.5">
      <c r="A23" s="21" t="s">
        <v>159</v>
      </c>
      <c r="B23" s="497">
        <f t="shared" si="2"/>
        <v>60</v>
      </c>
      <c r="C23" s="73">
        <v>27</v>
      </c>
      <c r="D23" s="73">
        <v>33</v>
      </c>
      <c r="E23" s="497">
        <f t="shared" si="3"/>
        <v>61</v>
      </c>
      <c r="F23" s="73">
        <v>36</v>
      </c>
      <c r="G23" s="73">
        <v>25</v>
      </c>
      <c r="H23" s="73">
        <v>40</v>
      </c>
      <c r="I23" s="182">
        <v>15</v>
      </c>
      <c r="J23" s="183" t="s">
        <v>991</v>
      </c>
      <c r="L23" s="21" t="s">
        <v>90</v>
      </c>
      <c r="M23" s="497">
        <f t="shared" si="4"/>
        <v>6</v>
      </c>
      <c r="N23" s="73">
        <v>4</v>
      </c>
      <c r="O23" s="73">
        <v>2</v>
      </c>
      <c r="P23" s="181">
        <f t="shared" si="5"/>
        <v>31</v>
      </c>
      <c r="Q23" s="73">
        <v>15</v>
      </c>
      <c r="R23" s="73">
        <v>16</v>
      </c>
      <c r="S23" s="73"/>
      <c r="T23" s="182">
        <v>2</v>
      </c>
      <c r="U23" s="188" t="s">
        <v>91</v>
      </c>
    </row>
    <row r="24" spans="1:21" ht="13.5">
      <c r="A24" s="21" t="s">
        <v>160</v>
      </c>
      <c r="B24" s="497">
        <f t="shared" si="2"/>
        <v>51</v>
      </c>
      <c r="C24" s="73">
        <v>23</v>
      </c>
      <c r="D24" s="73">
        <v>28</v>
      </c>
      <c r="E24" s="497">
        <f t="shared" si="3"/>
        <v>81</v>
      </c>
      <c r="F24" s="73">
        <v>40</v>
      </c>
      <c r="G24" s="73">
        <v>41</v>
      </c>
      <c r="H24" s="73">
        <v>29</v>
      </c>
      <c r="I24" s="182">
        <v>6</v>
      </c>
      <c r="J24" s="183" t="s">
        <v>161</v>
      </c>
      <c r="L24" s="21" t="s">
        <v>162</v>
      </c>
      <c r="M24" s="497">
        <f t="shared" si="4"/>
        <v>7</v>
      </c>
      <c r="N24" s="73">
        <v>7</v>
      </c>
      <c r="O24" s="73"/>
      <c r="P24" s="181">
        <f t="shared" si="5"/>
        <v>65</v>
      </c>
      <c r="Q24" s="73">
        <v>33</v>
      </c>
      <c r="R24" s="73">
        <v>32</v>
      </c>
      <c r="S24" s="73">
        <v>3</v>
      </c>
      <c r="T24" s="182">
        <v>2</v>
      </c>
      <c r="U24" s="188" t="s">
        <v>93</v>
      </c>
    </row>
    <row r="25" spans="1:21" ht="13.5">
      <c r="A25" s="21" t="s">
        <v>163</v>
      </c>
      <c r="B25" s="497">
        <f t="shared" si="2"/>
        <v>54</v>
      </c>
      <c r="C25" s="73">
        <v>26</v>
      </c>
      <c r="D25" s="73">
        <v>28</v>
      </c>
      <c r="E25" s="497">
        <f t="shared" si="3"/>
        <v>91</v>
      </c>
      <c r="F25" s="73">
        <v>47</v>
      </c>
      <c r="G25" s="73">
        <v>44</v>
      </c>
      <c r="H25" s="73">
        <v>30</v>
      </c>
      <c r="I25" s="182">
        <v>18</v>
      </c>
      <c r="J25" s="183" t="s">
        <v>164</v>
      </c>
      <c r="L25" s="21" t="s">
        <v>94</v>
      </c>
      <c r="M25" s="497">
        <f t="shared" si="4"/>
        <v>8</v>
      </c>
      <c r="N25" s="73">
        <v>3</v>
      </c>
      <c r="O25" s="73">
        <v>5</v>
      </c>
      <c r="P25" s="181">
        <f t="shared" si="5"/>
        <v>64</v>
      </c>
      <c r="Q25" s="73">
        <v>25</v>
      </c>
      <c r="R25" s="73">
        <v>39</v>
      </c>
      <c r="S25" s="73">
        <v>7</v>
      </c>
      <c r="T25" s="182">
        <v>3</v>
      </c>
      <c r="U25" s="188" t="s">
        <v>95</v>
      </c>
    </row>
    <row r="26" spans="1:21" ht="13.5">
      <c r="A26" s="22" t="s">
        <v>165</v>
      </c>
      <c r="B26" s="307">
        <f t="shared" si="2"/>
        <v>52</v>
      </c>
      <c r="C26" s="75">
        <v>27</v>
      </c>
      <c r="D26" s="75">
        <v>25</v>
      </c>
      <c r="E26" s="307">
        <f t="shared" si="3"/>
        <v>93</v>
      </c>
      <c r="F26" s="75">
        <v>48</v>
      </c>
      <c r="G26" s="75">
        <v>45</v>
      </c>
      <c r="H26" s="75">
        <v>45</v>
      </c>
      <c r="I26" s="185">
        <v>17</v>
      </c>
      <c r="J26" s="186" t="s">
        <v>166</v>
      </c>
      <c r="L26" s="21" t="s">
        <v>96</v>
      </c>
      <c r="M26" s="497">
        <f t="shared" si="4"/>
        <v>12</v>
      </c>
      <c r="N26" s="73">
        <v>7</v>
      </c>
      <c r="O26" s="73">
        <v>5</v>
      </c>
      <c r="P26" s="181">
        <f t="shared" si="5"/>
        <v>51</v>
      </c>
      <c r="Q26" s="73">
        <v>29</v>
      </c>
      <c r="R26" s="73">
        <v>22</v>
      </c>
      <c r="S26" s="73">
        <v>14</v>
      </c>
      <c r="T26" s="182">
        <v>1</v>
      </c>
      <c r="U26" s="188" t="s">
        <v>97</v>
      </c>
    </row>
    <row r="27" spans="1:21" ht="13.5">
      <c r="A27" s="242" t="s">
        <v>57</v>
      </c>
      <c r="B27" s="218"/>
      <c r="J27" s="215" t="s">
        <v>114</v>
      </c>
      <c r="L27" s="21" t="s">
        <v>98</v>
      </c>
      <c r="M27" s="497">
        <f t="shared" si="4"/>
        <v>3</v>
      </c>
      <c r="N27" s="73">
        <v>2</v>
      </c>
      <c r="O27" s="73">
        <v>1</v>
      </c>
      <c r="P27" s="181">
        <f t="shared" si="5"/>
        <v>35</v>
      </c>
      <c r="Q27" s="73">
        <v>20</v>
      </c>
      <c r="R27" s="73">
        <v>15</v>
      </c>
      <c r="S27" s="73">
        <v>1</v>
      </c>
      <c r="T27" s="182"/>
      <c r="U27" s="188" t="s">
        <v>99</v>
      </c>
    </row>
    <row r="28" spans="1:21" ht="13.5">
      <c r="A28" s="217" t="s">
        <v>167</v>
      </c>
      <c r="B28" s="218"/>
      <c r="L28" s="21" t="s">
        <v>100</v>
      </c>
      <c r="M28" s="497">
        <f t="shared" si="4"/>
        <v>12</v>
      </c>
      <c r="N28" s="73">
        <v>6</v>
      </c>
      <c r="O28" s="73">
        <v>6</v>
      </c>
      <c r="P28" s="181">
        <f t="shared" si="5"/>
        <v>78</v>
      </c>
      <c r="Q28" s="73">
        <v>44</v>
      </c>
      <c r="R28" s="73">
        <v>34</v>
      </c>
      <c r="S28" s="73">
        <v>7</v>
      </c>
      <c r="T28" s="182">
        <v>3</v>
      </c>
      <c r="U28" s="188" t="s">
        <v>168</v>
      </c>
    </row>
    <row r="29" spans="1:21" ht="13.5">
      <c r="A29" s="241"/>
      <c r="L29" s="21" t="s">
        <v>101</v>
      </c>
      <c r="M29" s="497">
        <f t="shared" si="4"/>
        <v>64</v>
      </c>
      <c r="N29" s="73">
        <v>29</v>
      </c>
      <c r="O29" s="73">
        <v>35</v>
      </c>
      <c r="P29" s="181">
        <f t="shared" si="5"/>
        <v>25</v>
      </c>
      <c r="Q29" s="73">
        <v>13</v>
      </c>
      <c r="R29" s="73">
        <v>12</v>
      </c>
      <c r="S29" s="73"/>
      <c r="T29" s="182"/>
      <c r="U29" s="188" t="s">
        <v>102</v>
      </c>
    </row>
    <row r="30" spans="1:21" ht="13.5">
      <c r="B30" s="218"/>
      <c r="L30" s="21" t="s">
        <v>103</v>
      </c>
      <c r="M30" s="497">
        <f t="shared" si="4"/>
        <v>9</v>
      </c>
      <c r="N30" s="73">
        <v>2</v>
      </c>
      <c r="O30" s="73">
        <v>7</v>
      </c>
      <c r="P30" s="181">
        <f t="shared" si="5"/>
        <v>22</v>
      </c>
      <c r="Q30" s="73">
        <v>10</v>
      </c>
      <c r="R30" s="73">
        <v>12</v>
      </c>
      <c r="S30" s="73"/>
      <c r="T30" s="182"/>
      <c r="U30" s="188" t="s">
        <v>104</v>
      </c>
    </row>
    <row r="31" spans="1:21" ht="13.5">
      <c r="B31" s="218"/>
      <c r="L31" s="21" t="s">
        <v>169</v>
      </c>
      <c r="M31" s="497">
        <f t="shared" si="4"/>
        <v>13</v>
      </c>
      <c r="N31" s="73">
        <v>5</v>
      </c>
      <c r="O31" s="73">
        <v>8</v>
      </c>
      <c r="P31" s="181">
        <f t="shared" si="5"/>
        <v>45</v>
      </c>
      <c r="Q31" s="73">
        <v>20</v>
      </c>
      <c r="R31" s="73">
        <v>25</v>
      </c>
      <c r="S31" s="73"/>
      <c r="T31" s="182"/>
      <c r="U31" s="188" t="s">
        <v>105</v>
      </c>
    </row>
    <row r="32" spans="1:21" ht="13.5">
      <c r="B32" s="218"/>
      <c r="L32" s="21" t="s">
        <v>106</v>
      </c>
      <c r="M32" s="497">
        <f t="shared" si="4"/>
        <v>43</v>
      </c>
      <c r="N32" s="73">
        <v>27</v>
      </c>
      <c r="O32" s="73">
        <v>16</v>
      </c>
      <c r="P32" s="181">
        <f t="shared" si="5"/>
        <v>47</v>
      </c>
      <c r="Q32" s="73">
        <v>18</v>
      </c>
      <c r="R32" s="73">
        <v>29</v>
      </c>
      <c r="S32" s="73"/>
      <c r="T32" s="182"/>
      <c r="U32" s="188" t="s">
        <v>107</v>
      </c>
    </row>
    <row r="33" spans="1:21" ht="13.5">
      <c r="L33" s="21" t="s">
        <v>108</v>
      </c>
      <c r="M33" s="497">
        <f t="shared" si="4"/>
        <v>6</v>
      </c>
      <c r="N33" s="73">
        <v>3</v>
      </c>
      <c r="O33" s="73">
        <v>3</v>
      </c>
      <c r="P33" s="181">
        <f t="shared" si="5"/>
        <v>43</v>
      </c>
      <c r="Q33" s="73">
        <v>25</v>
      </c>
      <c r="R33" s="73">
        <v>18</v>
      </c>
      <c r="S33" s="73"/>
      <c r="T33" s="182"/>
      <c r="U33" s="188" t="s">
        <v>109</v>
      </c>
    </row>
    <row r="34" spans="1:21" ht="13.5">
      <c r="L34" s="21" t="s">
        <v>110</v>
      </c>
      <c r="M34" s="497">
        <f t="shared" si="4"/>
        <v>6</v>
      </c>
      <c r="N34" s="73">
        <v>4</v>
      </c>
      <c r="O34" s="73">
        <v>2</v>
      </c>
      <c r="P34" s="181">
        <f t="shared" si="5"/>
        <v>29</v>
      </c>
      <c r="Q34" s="73">
        <v>20</v>
      </c>
      <c r="R34" s="73">
        <v>9</v>
      </c>
      <c r="S34" s="73"/>
      <c r="T34" s="182"/>
      <c r="U34" s="188" t="s">
        <v>111</v>
      </c>
    </row>
    <row r="35" spans="1:21" ht="13.5">
      <c r="L35" s="33" t="s">
        <v>170</v>
      </c>
      <c r="M35" s="519">
        <f t="shared" si="4"/>
        <v>393</v>
      </c>
      <c r="N35" s="75">
        <v>207</v>
      </c>
      <c r="O35" s="75">
        <v>186</v>
      </c>
      <c r="P35" s="184">
        <f>SUM(Q35:R35)</f>
        <v>56</v>
      </c>
      <c r="Q35" s="75">
        <v>25</v>
      </c>
      <c r="R35" s="75">
        <v>31</v>
      </c>
      <c r="S35" s="75"/>
      <c r="T35" s="185"/>
      <c r="U35" s="189" t="s">
        <v>171</v>
      </c>
    </row>
    <row r="36" spans="1:21" ht="12" customHeight="1">
      <c r="L36" s="242" t="s">
        <v>57</v>
      </c>
      <c r="M36" s="218"/>
      <c r="T36" s="215"/>
      <c r="U36" s="215" t="s">
        <v>114</v>
      </c>
    </row>
    <row r="37" spans="1:21" ht="12" customHeight="1">
      <c r="A37" s="27"/>
      <c r="B37" s="242"/>
      <c r="C37" s="242"/>
      <c r="D37" s="27"/>
      <c r="E37" s="242"/>
      <c r="F37" s="242"/>
      <c r="G37" s="27"/>
      <c r="H37" s="27"/>
      <c r="I37" s="27"/>
      <c r="J37" s="27"/>
      <c r="L37" s="217" t="s">
        <v>167</v>
      </c>
      <c r="M37" s="218"/>
    </row>
    <row r="38" spans="1:21" ht="12" customHeight="1">
      <c r="L38" s="241" t="s">
        <v>172</v>
      </c>
    </row>
    <row r="39" spans="1:21">
      <c r="M39" s="218"/>
    </row>
    <row r="40" spans="1:21">
      <c r="M40" s="218"/>
    </row>
    <row r="41" spans="1:21">
      <c r="M41" s="218"/>
    </row>
    <row r="45" spans="1:21" s="27" customFormat="1">
      <c r="A45" s="55"/>
      <c r="B45" s="55"/>
      <c r="C45" s="55"/>
      <c r="D45" s="55"/>
      <c r="E45" s="55"/>
      <c r="F45" s="55"/>
      <c r="G45" s="55"/>
      <c r="H45" s="55"/>
      <c r="I45" s="55"/>
      <c r="J45" s="55"/>
      <c r="M45" s="242"/>
      <c r="N45" s="242"/>
      <c r="P45" s="242"/>
      <c r="Q45" s="242"/>
    </row>
  </sheetData>
  <mergeCells count="4">
    <mergeCell ref="A1:J1"/>
    <mergeCell ref="L1:U1"/>
    <mergeCell ref="A2:J2"/>
    <mergeCell ref="L2:U2"/>
  </mergeCells>
  <phoneticPr fontId="7" type="noConversion"/>
  <printOptions horizontalCentered="1"/>
  <pageMargins left="0.59055118110236227" right="0.59055118110236227" top="0.98425196850393704" bottom="0.59055118110236227" header="0.38" footer="0"/>
  <pageSetup paperSize="9" scale="84" fitToHeight="0" orientation="landscape" r:id="rId1"/>
  <headerFooter alignWithMargins="0">
    <oddHeader>&amp;L&amp;12&amp;F</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view="pageBreakPreview" zoomScale="115" zoomScaleNormal="85" zoomScaleSheetLayoutView="115" workbookViewId="0">
      <selection activeCell="L15" sqref="L15"/>
    </sheetView>
  </sheetViews>
  <sheetFormatPr defaultRowHeight="12"/>
  <cols>
    <col min="1" max="1" width="10.7109375" style="55" customWidth="1"/>
    <col min="2" max="2" width="9.140625" style="55" customWidth="1"/>
    <col min="3" max="4" width="8.5703125" style="55" customWidth="1"/>
    <col min="5" max="5" width="9.85546875" style="55" customWidth="1"/>
    <col min="6" max="7" width="7.140625" style="55" customWidth="1"/>
    <col min="8" max="8" width="13.28515625" style="55" customWidth="1"/>
    <col min="9" max="9" width="14.28515625" style="55" customWidth="1"/>
    <col min="10" max="11" width="15.85546875" style="55" customWidth="1"/>
    <col min="12" max="12" width="16.28515625" style="55" customWidth="1"/>
    <col min="13" max="13" width="8.42578125" style="55" customWidth="1"/>
    <col min="14" max="15" width="8.28515625" style="55" customWidth="1"/>
    <col min="16" max="16" width="10.28515625" style="55" customWidth="1"/>
    <col min="17" max="17" width="9.5703125" style="55" bestFit="1" customWidth="1"/>
    <col min="18" max="246" width="9.140625" style="55"/>
    <col min="247" max="247" width="10.7109375" style="55" customWidth="1"/>
    <col min="248" max="248" width="9.140625" style="55" customWidth="1"/>
    <col min="249" max="250" width="7" style="55" customWidth="1"/>
    <col min="251" max="251" width="8.5703125" style="55" customWidth="1"/>
    <col min="252" max="253" width="7" style="55" customWidth="1"/>
    <col min="254" max="254" width="8.42578125" style="55" customWidth="1"/>
    <col min="255" max="256" width="7.28515625" style="55" customWidth="1"/>
    <col min="257" max="257" width="9" style="55" customWidth="1"/>
    <col min="258" max="259" width="7" style="55" customWidth="1"/>
    <col min="260" max="260" width="10.28515625" style="55" customWidth="1"/>
    <col min="261" max="262" width="6.85546875" style="55" customWidth="1"/>
    <col min="263" max="263" width="8.5703125" style="55" customWidth="1"/>
    <col min="264" max="265" width="6.85546875" style="55" customWidth="1"/>
    <col min="266" max="266" width="10.28515625" style="55" customWidth="1"/>
    <col min="267" max="268" width="6.42578125" style="55" customWidth="1"/>
    <col min="269" max="269" width="8.42578125" style="55" customWidth="1"/>
    <col min="270" max="271" width="7.7109375" style="55" customWidth="1"/>
    <col min="272" max="272" width="10.28515625" style="55" customWidth="1"/>
    <col min="273" max="502" width="9.140625" style="55"/>
    <col min="503" max="503" width="10.7109375" style="55" customWidth="1"/>
    <col min="504" max="504" width="9.140625" style="55" customWidth="1"/>
    <col min="505" max="506" width="7" style="55" customWidth="1"/>
    <col min="507" max="507" width="8.5703125" style="55" customWidth="1"/>
    <col min="508" max="509" width="7" style="55" customWidth="1"/>
    <col min="510" max="510" width="8.42578125" style="55" customWidth="1"/>
    <col min="511" max="512" width="7.28515625" style="55" customWidth="1"/>
    <col min="513" max="513" width="9" style="55" customWidth="1"/>
    <col min="514" max="515" width="7" style="55" customWidth="1"/>
    <col min="516" max="516" width="10.28515625" style="55" customWidth="1"/>
    <col min="517" max="518" width="6.85546875" style="55" customWidth="1"/>
    <col min="519" max="519" width="8.5703125" style="55" customWidth="1"/>
    <col min="520" max="521" width="6.85546875" style="55" customWidth="1"/>
    <col min="522" max="522" width="10.28515625" style="55" customWidth="1"/>
    <col min="523" max="524" width="6.42578125" style="55" customWidth="1"/>
    <col min="525" max="525" width="8.42578125" style="55" customWidth="1"/>
    <col min="526" max="527" width="7.7109375" style="55" customWidth="1"/>
    <col min="528" max="528" width="10.28515625" style="55" customWidth="1"/>
    <col min="529" max="758" width="9.140625" style="55"/>
    <col min="759" max="759" width="10.7109375" style="55" customWidth="1"/>
    <col min="760" max="760" width="9.140625" style="55" customWidth="1"/>
    <col min="761" max="762" width="7" style="55" customWidth="1"/>
    <col min="763" max="763" width="8.5703125" style="55" customWidth="1"/>
    <col min="764" max="765" width="7" style="55" customWidth="1"/>
    <col min="766" max="766" width="8.42578125" style="55" customWidth="1"/>
    <col min="767" max="768" width="7.28515625" style="55" customWidth="1"/>
    <col min="769" max="769" width="9" style="55" customWidth="1"/>
    <col min="770" max="771" width="7" style="55" customWidth="1"/>
    <col min="772" max="772" width="10.28515625" style="55" customWidth="1"/>
    <col min="773" max="774" width="6.85546875" style="55" customWidth="1"/>
    <col min="775" max="775" width="8.5703125" style="55" customWidth="1"/>
    <col min="776" max="777" width="6.85546875" style="55" customWidth="1"/>
    <col min="778" max="778" width="10.28515625" style="55" customWidth="1"/>
    <col min="779" max="780" width="6.42578125" style="55" customWidth="1"/>
    <col min="781" max="781" width="8.42578125" style="55" customWidth="1"/>
    <col min="782" max="783" width="7.7109375" style="55" customWidth="1"/>
    <col min="784" max="784" width="10.28515625" style="55" customWidth="1"/>
    <col min="785" max="1014" width="9.140625" style="55"/>
    <col min="1015" max="1015" width="10.7109375" style="55" customWidth="1"/>
    <col min="1016" max="1016" width="9.140625" style="55" customWidth="1"/>
    <col min="1017" max="1018" width="7" style="55" customWidth="1"/>
    <col min="1019" max="1019" width="8.5703125" style="55" customWidth="1"/>
    <col min="1020" max="1021" width="7" style="55" customWidth="1"/>
    <col min="1022" max="1022" width="8.42578125" style="55" customWidth="1"/>
    <col min="1023" max="1024" width="7.28515625" style="55" customWidth="1"/>
    <col min="1025" max="1025" width="9" style="55" customWidth="1"/>
    <col min="1026" max="1027" width="7" style="55" customWidth="1"/>
    <col min="1028" max="1028" width="10.28515625" style="55" customWidth="1"/>
    <col min="1029" max="1030" width="6.85546875" style="55" customWidth="1"/>
    <col min="1031" max="1031" width="8.5703125" style="55" customWidth="1"/>
    <col min="1032" max="1033" width="6.85546875" style="55" customWidth="1"/>
    <col min="1034" max="1034" width="10.28515625" style="55" customWidth="1"/>
    <col min="1035" max="1036" width="6.42578125" style="55" customWidth="1"/>
    <col min="1037" max="1037" width="8.42578125" style="55" customWidth="1"/>
    <col min="1038" max="1039" width="7.7109375" style="55" customWidth="1"/>
    <col min="1040" max="1040" width="10.28515625" style="55" customWidth="1"/>
    <col min="1041" max="1270" width="9.140625" style="55"/>
    <col min="1271" max="1271" width="10.7109375" style="55" customWidth="1"/>
    <col min="1272" max="1272" width="9.140625" style="55" customWidth="1"/>
    <col min="1273" max="1274" width="7" style="55" customWidth="1"/>
    <col min="1275" max="1275" width="8.5703125" style="55" customWidth="1"/>
    <col min="1276" max="1277" width="7" style="55" customWidth="1"/>
    <col min="1278" max="1278" width="8.42578125" style="55" customWidth="1"/>
    <col min="1279" max="1280" width="7.28515625" style="55" customWidth="1"/>
    <col min="1281" max="1281" width="9" style="55" customWidth="1"/>
    <col min="1282" max="1283" width="7" style="55" customWidth="1"/>
    <col min="1284" max="1284" width="10.28515625" style="55" customWidth="1"/>
    <col min="1285" max="1286" width="6.85546875" style="55" customWidth="1"/>
    <col min="1287" max="1287" width="8.5703125" style="55" customWidth="1"/>
    <col min="1288" max="1289" width="6.85546875" style="55" customWidth="1"/>
    <col min="1290" max="1290" width="10.28515625" style="55" customWidth="1"/>
    <col min="1291" max="1292" width="6.42578125" style="55" customWidth="1"/>
    <col min="1293" max="1293" width="8.42578125" style="55" customWidth="1"/>
    <col min="1294" max="1295" width="7.7109375" style="55" customWidth="1"/>
    <col min="1296" max="1296" width="10.28515625" style="55" customWidth="1"/>
    <col min="1297" max="1526" width="9.140625" style="55"/>
    <col min="1527" max="1527" width="10.7109375" style="55" customWidth="1"/>
    <col min="1528" max="1528" width="9.140625" style="55" customWidth="1"/>
    <col min="1529" max="1530" width="7" style="55" customWidth="1"/>
    <col min="1531" max="1531" width="8.5703125" style="55" customWidth="1"/>
    <col min="1532" max="1533" width="7" style="55" customWidth="1"/>
    <col min="1534" max="1534" width="8.42578125" style="55" customWidth="1"/>
    <col min="1535" max="1536" width="7.28515625" style="55" customWidth="1"/>
    <col min="1537" max="1537" width="9" style="55" customWidth="1"/>
    <col min="1538" max="1539" width="7" style="55" customWidth="1"/>
    <col min="1540" max="1540" width="10.28515625" style="55" customWidth="1"/>
    <col min="1541" max="1542" width="6.85546875" style="55" customWidth="1"/>
    <col min="1543" max="1543" width="8.5703125" style="55" customWidth="1"/>
    <col min="1544" max="1545" width="6.85546875" style="55" customWidth="1"/>
    <col min="1546" max="1546" width="10.28515625" style="55" customWidth="1"/>
    <col min="1547" max="1548" width="6.42578125" style="55" customWidth="1"/>
    <col min="1549" max="1549" width="8.42578125" style="55" customWidth="1"/>
    <col min="1550" max="1551" width="7.7109375" style="55" customWidth="1"/>
    <col min="1552" max="1552" width="10.28515625" style="55" customWidth="1"/>
    <col min="1553" max="1782" width="9.140625" style="55"/>
    <col min="1783" max="1783" width="10.7109375" style="55" customWidth="1"/>
    <col min="1784" max="1784" width="9.140625" style="55" customWidth="1"/>
    <col min="1785" max="1786" width="7" style="55" customWidth="1"/>
    <col min="1787" max="1787" width="8.5703125" style="55" customWidth="1"/>
    <col min="1788" max="1789" width="7" style="55" customWidth="1"/>
    <col min="1790" max="1790" width="8.42578125" style="55" customWidth="1"/>
    <col min="1791" max="1792" width="7.28515625" style="55" customWidth="1"/>
    <col min="1793" max="1793" width="9" style="55" customWidth="1"/>
    <col min="1794" max="1795" width="7" style="55" customWidth="1"/>
    <col min="1796" max="1796" width="10.28515625" style="55" customWidth="1"/>
    <col min="1797" max="1798" width="6.85546875" style="55" customWidth="1"/>
    <col min="1799" max="1799" width="8.5703125" style="55" customWidth="1"/>
    <col min="1800" max="1801" width="6.85546875" style="55" customWidth="1"/>
    <col min="1802" max="1802" width="10.28515625" style="55" customWidth="1"/>
    <col min="1803" max="1804" width="6.42578125" style="55" customWidth="1"/>
    <col min="1805" max="1805" width="8.42578125" style="55" customWidth="1"/>
    <col min="1806" max="1807" width="7.7109375" style="55" customWidth="1"/>
    <col min="1808" max="1808" width="10.28515625" style="55" customWidth="1"/>
    <col min="1809" max="2038" width="9.140625" style="55"/>
    <col min="2039" max="2039" width="10.7109375" style="55" customWidth="1"/>
    <col min="2040" max="2040" width="9.140625" style="55" customWidth="1"/>
    <col min="2041" max="2042" width="7" style="55" customWidth="1"/>
    <col min="2043" max="2043" width="8.5703125" style="55" customWidth="1"/>
    <col min="2044" max="2045" width="7" style="55" customWidth="1"/>
    <col min="2046" max="2046" width="8.42578125" style="55" customWidth="1"/>
    <col min="2047" max="2048" width="7.28515625" style="55" customWidth="1"/>
    <col min="2049" max="2049" width="9" style="55" customWidth="1"/>
    <col min="2050" max="2051" width="7" style="55" customWidth="1"/>
    <col min="2052" max="2052" width="10.28515625" style="55" customWidth="1"/>
    <col min="2053" max="2054" width="6.85546875" style="55" customWidth="1"/>
    <col min="2055" max="2055" width="8.5703125" style="55" customWidth="1"/>
    <col min="2056" max="2057" width="6.85546875" style="55" customWidth="1"/>
    <col min="2058" max="2058" width="10.28515625" style="55" customWidth="1"/>
    <col min="2059" max="2060" width="6.42578125" style="55" customWidth="1"/>
    <col min="2061" max="2061" width="8.42578125" style="55" customWidth="1"/>
    <col min="2062" max="2063" width="7.7109375" style="55" customWidth="1"/>
    <col min="2064" max="2064" width="10.28515625" style="55" customWidth="1"/>
    <col min="2065" max="2294" width="9.140625" style="55"/>
    <col min="2295" max="2295" width="10.7109375" style="55" customWidth="1"/>
    <col min="2296" max="2296" width="9.140625" style="55" customWidth="1"/>
    <col min="2297" max="2298" width="7" style="55" customWidth="1"/>
    <col min="2299" max="2299" width="8.5703125" style="55" customWidth="1"/>
    <col min="2300" max="2301" width="7" style="55" customWidth="1"/>
    <col min="2302" max="2302" width="8.42578125" style="55" customWidth="1"/>
    <col min="2303" max="2304" width="7.28515625" style="55" customWidth="1"/>
    <col min="2305" max="2305" width="9" style="55" customWidth="1"/>
    <col min="2306" max="2307" width="7" style="55" customWidth="1"/>
    <col min="2308" max="2308" width="10.28515625" style="55" customWidth="1"/>
    <col min="2309" max="2310" width="6.85546875" style="55" customWidth="1"/>
    <col min="2311" max="2311" width="8.5703125" style="55" customWidth="1"/>
    <col min="2312" max="2313" width="6.85546875" style="55" customWidth="1"/>
    <col min="2314" max="2314" width="10.28515625" style="55" customWidth="1"/>
    <col min="2315" max="2316" width="6.42578125" style="55" customWidth="1"/>
    <col min="2317" max="2317" width="8.42578125" style="55" customWidth="1"/>
    <col min="2318" max="2319" width="7.7109375" style="55" customWidth="1"/>
    <col min="2320" max="2320" width="10.28515625" style="55" customWidth="1"/>
    <col min="2321" max="2550" width="9.140625" style="55"/>
    <col min="2551" max="2551" width="10.7109375" style="55" customWidth="1"/>
    <col min="2552" max="2552" width="9.140625" style="55" customWidth="1"/>
    <col min="2553" max="2554" width="7" style="55" customWidth="1"/>
    <col min="2555" max="2555" width="8.5703125" style="55" customWidth="1"/>
    <col min="2556" max="2557" width="7" style="55" customWidth="1"/>
    <col min="2558" max="2558" width="8.42578125" style="55" customWidth="1"/>
    <col min="2559" max="2560" width="7.28515625" style="55" customWidth="1"/>
    <col min="2561" max="2561" width="9" style="55" customWidth="1"/>
    <col min="2562" max="2563" width="7" style="55" customWidth="1"/>
    <col min="2564" max="2564" width="10.28515625" style="55" customWidth="1"/>
    <col min="2565" max="2566" width="6.85546875" style="55" customWidth="1"/>
    <col min="2567" max="2567" width="8.5703125" style="55" customWidth="1"/>
    <col min="2568" max="2569" width="6.85546875" style="55" customWidth="1"/>
    <col min="2570" max="2570" width="10.28515625" style="55" customWidth="1"/>
    <col min="2571" max="2572" width="6.42578125" style="55" customWidth="1"/>
    <col min="2573" max="2573" width="8.42578125" style="55" customWidth="1"/>
    <col min="2574" max="2575" width="7.7109375" style="55" customWidth="1"/>
    <col min="2576" max="2576" width="10.28515625" style="55" customWidth="1"/>
    <col min="2577" max="2806" width="9.140625" style="55"/>
    <col min="2807" max="2807" width="10.7109375" style="55" customWidth="1"/>
    <col min="2808" max="2808" width="9.140625" style="55" customWidth="1"/>
    <col min="2809" max="2810" width="7" style="55" customWidth="1"/>
    <col min="2811" max="2811" width="8.5703125" style="55" customWidth="1"/>
    <col min="2812" max="2813" width="7" style="55" customWidth="1"/>
    <col min="2814" max="2814" width="8.42578125" style="55" customWidth="1"/>
    <col min="2815" max="2816" width="7.28515625" style="55" customWidth="1"/>
    <col min="2817" max="2817" width="9" style="55" customWidth="1"/>
    <col min="2818" max="2819" width="7" style="55" customWidth="1"/>
    <col min="2820" max="2820" width="10.28515625" style="55" customWidth="1"/>
    <col min="2821" max="2822" width="6.85546875" style="55" customWidth="1"/>
    <col min="2823" max="2823" width="8.5703125" style="55" customWidth="1"/>
    <col min="2824" max="2825" width="6.85546875" style="55" customWidth="1"/>
    <col min="2826" max="2826" width="10.28515625" style="55" customWidth="1"/>
    <col min="2827" max="2828" width="6.42578125" style="55" customWidth="1"/>
    <col min="2829" max="2829" width="8.42578125" style="55" customWidth="1"/>
    <col min="2830" max="2831" width="7.7109375" style="55" customWidth="1"/>
    <col min="2832" max="2832" width="10.28515625" style="55" customWidth="1"/>
    <col min="2833" max="3062" width="9.140625" style="55"/>
    <col min="3063" max="3063" width="10.7109375" style="55" customWidth="1"/>
    <col min="3064" max="3064" width="9.140625" style="55" customWidth="1"/>
    <col min="3065" max="3066" width="7" style="55" customWidth="1"/>
    <col min="3067" max="3067" width="8.5703125" style="55" customWidth="1"/>
    <col min="3068" max="3069" width="7" style="55" customWidth="1"/>
    <col min="3070" max="3070" width="8.42578125" style="55" customWidth="1"/>
    <col min="3071" max="3072" width="7.28515625" style="55" customWidth="1"/>
    <col min="3073" max="3073" width="9" style="55" customWidth="1"/>
    <col min="3074" max="3075" width="7" style="55" customWidth="1"/>
    <col min="3076" max="3076" width="10.28515625" style="55" customWidth="1"/>
    <col min="3077" max="3078" width="6.85546875" style="55" customWidth="1"/>
    <col min="3079" max="3079" width="8.5703125" style="55" customWidth="1"/>
    <col min="3080" max="3081" width="6.85546875" style="55" customWidth="1"/>
    <col min="3082" max="3082" width="10.28515625" style="55" customWidth="1"/>
    <col min="3083" max="3084" width="6.42578125" style="55" customWidth="1"/>
    <col min="3085" max="3085" width="8.42578125" style="55" customWidth="1"/>
    <col min="3086" max="3087" width="7.7109375" style="55" customWidth="1"/>
    <col min="3088" max="3088" width="10.28515625" style="55" customWidth="1"/>
    <col min="3089" max="3318" width="9.140625" style="55"/>
    <col min="3319" max="3319" width="10.7109375" style="55" customWidth="1"/>
    <col min="3320" max="3320" width="9.140625" style="55" customWidth="1"/>
    <col min="3321" max="3322" width="7" style="55" customWidth="1"/>
    <col min="3323" max="3323" width="8.5703125" style="55" customWidth="1"/>
    <col min="3324" max="3325" width="7" style="55" customWidth="1"/>
    <col min="3326" max="3326" width="8.42578125" style="55" customWidth="1"/>
    <col min="3327" max="3328" width="7.28515625" style="55" customWidth="1"/>
    <col min="3329" max="3329" width="9" style="55" customWidth="1"/>
    <col min="3330" max="3331" width="7" style="55" customWidth="1"/>
    <col min="3332" max="3332" width="10.28515625" style="55" customWidth="1"/>
    <col min="3333" max="3334" width="6.85546875" style="55" customWidth="1"/>
    <col min="3335" max="3335" width="8.5703125" style="55" customWidth="1"/>
    <col min="3336" max="3337" width="6.85546875" style="55" customWidth="1"/>
    <col min="3338" max="3338" width="10.28515625" style="55" customWidth="1"/>
    <col min="3339" max="3340" width="6.42578125" style="55" customWidth="1"/>
    <col min="3341" max="3341" width="8.42578125" style="55" customWidth="1"/>
    <col min="3342" max="3343" width="7.7109375" style="55" customWidth="1"/>
    <col min="3344" max="3344" width="10.28515625" style="55" customWidth="1"/>
    <col min="3345" max="3574" width="9.140625" style="55"/>
    <col min="3575" max="3575" width="10.7109375" style="55" customWidth="1"/>
    <col min="3576" max="3576" width="9.140625" style="55" customWidth="1"/>
    <col min="3577" max="3578" width="7" style="55" customWidth="1"/>
    <col min="3579" max="3579" width="8.5703125" style="55" customWidth="1"/>
    <col min="3580" max="3581" width="7" style="55" customWidth="1"/>
    <col min="3582" max="3582" width="8.42578125" style="55" customWidth="1"/>
    <col min="3583" max="3584" width="7.28515625" style="55" customWidth="1"/>
    <col min="3585" max="3585" width="9" style="55" customWidth="1"/>
    <col min="3586" max="3587" width="7" style="55" customWidth="1"/>
    <col min="3588" max="3588" width="10.28515625" style="55" customWidth="1"/>
    <col min="3589" max="3590" width="6.85546875" style="55" customWidth="1"/>
    <col min="3591" max="3591" width="8.5703125" style="55" customWidth="1"/>
    <col min="3592" max="3593" width="6.85546875" style="55" customWidth="1"/>
    <col min="3594" max="3594" width="10.28515625" style="55" customWidth="1"/>
    <col min="3595" max="3596" width="6.42578125" style="55" customWidth="1"/>
    <col min="3597" max="3597" width="8.42578125" style="55" customWidth="1"/>
    <col min="3598" max="3599" width="7.7109375" style="55" customWidth="1"/>
    <col min="3600" max="3600" width="10.28515625" style="55" customWidth="1"/>
    <col min="3601" max="3830" width="9.140625" style="55"/>
    <col min="3831" max="3831" width="10.7109375" style="55" customWidth="1"/>
    <col min="3832" max="3832" width="9.140625" style="55" customWidth="1"/>
    <col min="3833" max="3834" width="7" style="55" customWidth="1"/>
    <col min="3835" max="3835" width="8.5703125" style="55" customWidth="1"/>
    <col min="3836" max="3837" width="7" style="55" customWidth="1"/>
    <col min="3838" max="3838" width="8.42578125" style="55" customWidth="1"/>
    <col min="3839" max="3840" width="7.28515625" style="55" customWidth="1"/>
    <col min="3841" max="3841" width="9" style="55" customWidth="1"/>
    <col min="3842" max="3843" width="7" style="55" customWidth="1"/>
    <col min="3844" max="3844" width="10.28515625" style="55" customWidth="1"/>
    <col min="3845" max="3846" width="6.85546875" style="55" customWidth="1"/>
    <col min="3847" max="3847" width="8.5703125" style="55" customWidth="1"/>
    <col min="3848" max="3849" width="6.85546875" style="55" customWidth="1"/>
    <col min="3850" max="3850" width="10.28515625" style="55" customWidth="1"/>
    <col min="3851" max="3852" width="6.42578125" style="55" customWidth="1"/>
    <col min="3853" max="3853" width="8.42578125" style="55" customWidth="1"/>
    <col min="3854" max="3855" width="7.7109375" style="55" customWidth="1"/>
    <col min="3856" max="3856" width="10.28515625" style="55" customWidth="1"/>
    <col min="3857" max="4086" width="9.140625" style="55"/>
    <col min="4087" max="4087" width="10.7109375" style="55" customWidth="1"/>
    <col min="4088" max="4088" width="9.140625" style="55" customWidth="1"/>
    <col min="4089" max="4090" width="7" style="55" customWidth="1"/>
    <col min="4091" max="4091" width="8.5703125" style="55" customWidth="1"/>
    <col min="4092" max="4093" width="7" style="55" customWidth="1"/>
    <col min="4094" max="4094" width="8.42578125" style="55" customWidth="1"/>
    <col min="4095" max="4096" width="7.28515625" style="55" customWidth="1"/>
    <col min="4097" max="4097" width="9" style="55" customWidth="1"/>
    <col min="4098" max="4099" width="7" style="55" customWidth="1"/>
    <col min="4100" max="4100" width="10.28515625" style="55" customWidth="1"/>
    <col min="4101" max="4102" width="6.85546875" style="55" customWidth="1"/>
    <col min="4103" max="4103" width="8.5703125" style="55" customWidth="1"/>
    <col min="4104" max="4105" width="6.85546875" style="55" customWidth="1"/>
    <col min="4106" max="4106" width="10.28515625" style="55" customWidth="1"/>
    <col min="4107" max="4108" width="6.42578125" style="55" customWidth="1"/>
    <col min="4109" max="4109" width="8.42578125" style="55" customWidth="1"/>
    <col min="4110" max="4111" width="7.7109375" style="55" customWidth="1"/>
    <col min="4112" max="4112" width="10.28515625" style="55" customWidth="1"/>
    <col min="4113" max="4342" width="9.140625" style="55"/>
    <col min="4343" max="4343" width="10.7109375" style="55" customWidth="1"/>
    <col min="4344" max="4344" width="9.140625" style="55" customWidth="1"/>
    <col min="4345" max="4346" width="7" style="55" customWidth="1"/>
    <col min="4347" max="4347" width="8.5703125" style="55" customWidth="1"/>
    <col min="4348" max="4349" width="7" style="55" customWidth="1"/>
    <col min="4350" max="4350" width="8.42578125" style="55" customWidth="1"/>
    <col min="4351" max="4352" width="7.28515625" style="55" customWidth="1"/>
    <col min="4353" max="4353" width="9" style="55" customWidth="1"/>
    <col min="4354" max="4355" width="7" style="55" customWidth="1"/>
    <col min="4356" max="4356" width="10.28515625" style="55" customWidth="1"/>
    <col min="4357" max="4358" width="6.85546875" style="55" customWidth="1"/>
    <col min="4359" max="4359" width="8.5703125" style="55" customWidth="1"/>
    <col min="4360" max="4361" width="6.85546875" style="55" customWidth="1"/>
    <col min="4362" max="4362" width="10.28515625" style="55" customWidth="1"/>
    <col min="4363" max="4364" width="6.42578125" style="55" customWidth="1"/>
    <col min="4365" max="4365" width="8.42578125" style="55" customWidth="1"/>
    <col min="4366" max="4367" width="7.7109375" style="55" customWidth="1"/>
    <col min="4368" max="4368" width="10.28515625" style="55" customWidth="1"/>
    <col min="4369" max="4598" width="9.140625" style="55"/>
    <col min="4599" max="4599" width="10.7109375" style="55" customWidth="1"/>
    <col min="4600" max="4600" width="9.140625" style="55" customWidth="1"/>
    <col min="4601" max="4602" width="7" style="55" customWidth="1"/>
    <col min="4603" max="4603" width="8.5703125" style="55" customWidth="1"/>
    <col min="4604" max="4605" width="7" style="55" customWidth="1"/>
    <col min="4606" max="4606" width="8.42578125" style="55" customWidth="1"/>
    <col min="4607" max="4608" width="7.28515625" style="55" customWidth="1"/>
    <col min="4609" max="4609" width="9" style="55" customWidth="1"/>
    <col min="4610" max="4611" width="7" style="55" customWidth="1"/>
    <col min="4612" max="4612" width="10.28515625" style="55" customWidth="1"/>
    <col min="4613" max="4614" width="6.85546875" style="55" customWidth="1"/>
    <col min="4615" max="4615" width="8.5703125" style="55" customWidth="1"/>
    <col min="4616" max="4617" width="6.85546875" style="55" customWidth="1"/>
    <col min="4618" max="4618" width="10.28515625" style="55" customWidth="1"/>
    <col min="4619" max="4620" width="6.42578125" style="55" customWidth="1"/>
    <col min="4621" max="4621" width="8.42578125" style="55" customWidth="1"/>
    <col min="4622" max="4623" width="7.7109375" style="55" customWidth="1"/>
    <col min="4624" max="4624" width="10.28515625" style="55" customWidth="1"/>
    <col min="4625" max="4854" width="9.140625" style="55"/>
    <col min="4855" max="4855" width="10.7109375" style="55" customWidth="1"/>
    <col min="4856" max="4856" width="9.140625" style="55" customWidth="1"/>
    <col min="4857" max="4858" width="7" style="55" customWidth="1"/>
    <col min="4859" max="4859" width="8.5703125" style="55" customWidth="1"/>
    <col min="4860" max="4861" width="7" style="55" customWidth="1"/>
    <col min="4862" max="4862" width="8.42578125" style="55" customWidth="1"/>
    <col min="4863" max="4864" width="7.28515625" style="55" customWidth="1"/>
    <col min="4865" max="4865" width="9" style="55" customWidth="1"/>
    <col min="4866" max="4867" width="7" style="55" customWidth="1"/>
    <col min="4868" max="4868" width="10.28515625" style="55" customWidth="1"/>
    <col min="4869" max="4870" width="6.85546875" style="55" customWidth="1"/>
    <col min="4871" max="4871" width="8.5703125" style="55" customWidth="1"/>
    <col min="4872" max="4873" width="6.85546875" style="55" customWidth="1"/>
    <col min="4874" max="4874" width="10.28515625" style="55" customWidth="1"/>
    <col min="4875" max="4876" width="6.42578125" style="55" customWidth="1"/>
    <col min="4877" max="4877" width="8.42578125" style="55" customWidth="1"/>
    <col min="4878" max="4879" width="7.7109375" style="55" customWidth="1"/>
    <col min="4880" max="4880" width="10.28515625" style="55" customWidth="1"/>
    <col min="4881" max="5110" width="9.140625" style="55"/>
    <col min="5111" max="5111" width="10.7109375" style="55" customWidth="1"/>
    <col min="5112" max="5112" width="9.140625" style="55" customWidth="1"/>
    <col min="5113" max="5114" width="7" style="55" customWidth="1"/>
    <col min="5115" max="5115" width="8.5703125" style="55" customWidth="1"/>
    <col min="5116" max="5117" width="7" style="55" customWidth="1"/>
    <col min="5118" max="5118" width="8.42578125" style="55" customWidth="1"/>
    <col min="5119" max="5120" width="7.28515625" style="55" customWidth="1"/>
    <col min="5121" max="5121" width="9" style="55" customWidth="1"/>
    <col min="5122" max="5123" width="7" style="55" customWidth="1"/>
    <col min="5124" max="5124" width="10.28515625" style="55" customWidth="1"/>
    <col min="5125" max="5126" width="6.85546875" style="55" customWidth="1"/>
    <col min="5127" max="5127" width="8.5703125" style="55" customWidth="1"/>
    <col min="5128" max="5129" width="6.85546875" style="55" customWidth="1"/>
    <col min="5130" max="5130" width="10.28515625" style="55" customWidth="1"/>
    <col min="5131" max="5132" width="6.42578125" style="55" customWidth="1"/>
    <col min="5133" max="5133" width="8.42578125" style="55" customWidth="1"/>
    <col min="5134" max="5135" width="7.7109375" style="55" customWidth="1"/>
    <col min="5136" max="5136" width="10.28515625" style="55" customWidth="1"/>
    <col min="5137" max="5366" width="9.140625" style="55"/>
    <col min="5367" max="5367" width="10.7109375" style="55" customWidth="1"/>
    <col min="5368" max="5368" width="9.140625" style="55" customWidth="1"/>
    <col min="5369" max="5370" width="7" style="55" customWidth="1"/>
    <col min="5371" max="5371" width="8.5703125" style="55" customWidth="1"/>
    <col min="5372" max="5373" width="7" style="55" customWidth="1"/>
    <col min="5374" max="5374" width="8.42578125" style="55" customWidth="1"/>
    <col min="5375" max="5376" width="7.28515625" style="55" customWidth="1"/>
    <col min="5377" max="5377" width="9" style="55" customWidth="1"/>
    <col min="5378" max="5379" width="7" style="55" customWidth="1"/>
    <col min="5380" max="5380" width="10.28515625" style="55" customWidth="1"/>
    <col min="5381" max="5382" width="6.85546875" style="55" customWidth="1"/>
    <col min="5383" max="5383" width="8.5703125" style="55" customWidth="1"/>
    <col min="5384" max="5385" width="6.85546875" style="55" customWidth="1"/>
    <col min="5386" max="5386" width="10.28515625" style="55" customWidth="1"/>
    <col min="5387" max="5388" width="6.42578125" style="55" customWidth="1"/>
    <col min="5389" max="5389" width="8.42578125" style="55" customWidth="1"/>
    <col min="5390" max="5391" width="7.7109375" style="55" customWidth="1"/>
    <col min="5392" max="5392" width="10.28515625" style="55" customWidth="1"/>
    <col min="5393" max="5622" width="9.140625" style="55"/>
    <col min="5623" max="5623" width="10.7109375" style="55" customWidth="1"/>
    <col min="5624" max="5624" width="9.140625" style="55" customWidth="1"/>
    <col min="5625" max="5626" width="7" style="55" customWidth="1"/>
    <col min="5627" max="5627" width="8.5703125" style="55" customWidth="1"/>
    <col min="5628" max="5629" width="7" style="55" customWidth="1"/>
    <col min="5630" max="5630" width="8.42578125" style="55" customWidth="1"/>
    <col min="5631" max="5632" width="7.28515625" style="55" customWidth="1"/>
    <col min="5633" max="5633" width="9" style="55" customWidth="1"/>
    <col min="5634" max="5635" width="7" style="55" customWidth="1"/>
    <col min="5636" max="5636" width="10.28515625" style="55" customWidth="1"/>
    <col min="5637" max="5638" width="6.85546875" style="55" customWidth="1"/>
    <col min="5639" max="5639" width="8.5703125" style="55" customWidth="1"/>
    <col min="5640" max="5641" width="6.85546875" style="55" customWidth="1"/>
    <col min="5642" max="5642" width="10.28515625" style="55" customWidth="1"/>
    <col min="5643" max="5644" width="6.42578125" style="55" customWidth="1"/>
    <col min="5645" max="5645" width="8.42578125" style="55" customWidth="1"/>
    <col min="5646" max="5647" width="7.7109375" style="55" customWidth="1"/>
    <col min="5648" max="5648" width="10.28515625" style="55" customWidth="1"/>
    <col min="5649" max="5878" width="9.140625" style="55"/>
    <col min="5879" max="5879" width="10.7109375" style="55" customWidth="1"/>
    <col min="5880" max="5880" width="9.140625" style="55" customWidth="1"/>
    <col min="5881" max="5882" width="7" style="55" customWidth="1"/>
    <col min="5883" max="5883" width="8.5703125" style="55" customWidth="1"/>
    <col min="5884" max="5885" width="7" style="55" customWidth="1"/>
    <col min="5886" max="5886" width="8.42578125" style="55" customWidth="1"/>
    <col min="5887" max="5888" width="7.28515625" style="55" customWidth="1"/>
    <col min="5889" max="5889" width="9" style="55" customWidth="1"/>
    <col min="5890" max="5891" width="7" style="55" customWidth="1"/>
    <col min="5892" max="5892" width="10.28515625" style="55" customWidth="1"/>
    <col min="5893" max="5894" width="6.85546875" style="55" customWidth="1"/>
    <col min="5895" max="5895" width="8.5703125" style="55" customWidth="1"/>
    <col min="5896" max="5897" width="6.85546875" style="55" customWidth="1"/>
    <col min="5898" max="5898" width="10.28515625" style="55" customWidth="1"/>
    <col min="5899" max="5900" width="6.42578125" style="55" customWidth="1"/>
    <col min="5901" max="5901" width="8.42578125" style="55" customWidth="1"/>
    <col min="5902" max="5903" width="7.7109375" style="55" customWidth="1"/>
    <col min="5904" max="5904" width="10.28515625" style="55" customWidth="1"/>
    <col min="5905" max="6134" width="9.140625" style="55"/>
    <col min="6135" max="6135" width="10.7109375" style="55" customWidth="1"/>
    <col min="6136" max="6136" width="9.140625" style="55" customWidth="1"/>
    <col min="6137" max="6138" width="7" style="55" customWidth="1"/>
    <col min="6139" max="6139" width="8.5703125" style="55" customWidth="1"/>
    <col min="6140" max="6141" width="7" style="55" customWidth="1"/>
    <col min="6142" max="6142" width="8.42578125" style="55" customWidth="1"/>
    <col min="6143" max="6144" width="7.28515625" style="55" customWidth="1"/>
    <col min="6145" max="6145" width="9" style="55" customWidth="1"/>
    <col min="6146" max="6147" width="7" style="55" customWidth="1"/>
    <col min="6148" max="6148" width="10.28515625" style="55" customWidth="1"/>
    <col min="6149" max="6150" width="6.85546875" style="55" customWidth="1"/>
    <col min="6151" max="6151" width="8.5703125" style="55" customWidth="1"/>
    <col min="6152" max="6153" width="6.85546875" style="55" customWidth="1"/>
    <col min="6154" max="6154" width="10.28515625" style="55" customWidth="1"/>
    <col min="6155" max="6156" width="6.42578125" style="55" customWidth="1"/>
    <col min="6157" max="6157" width="8.42578125" style="55" customWidth="1"/>
    <col min="6158" max="6159" width="7.7109375" style="55" customWidth="1"/>
    <col min="6160" max="6160" width="10.28515625" style="55" customWidth="1"/>
    <col min="6161" max="6390" width="9.140625" style="55"/>
    <col min="6391" max="6391" width="10.7109375" style="55" customWidth="1"/>
    <col min="6392" max="6392" width="9.140625" style="55" customWidth="1"/>
    <col min="6393" max="6394" width="7" style="55" customWidth="1"/>
    <col min="6395" max="6395" width="8.5703125" style="55" customWidth="1"/>
    <col min="6396" max="6397" width="7" style="55" customWidth="1"/>
    <col min="6398" max="6398" width="8.42578125" style="55" customWidth="1"/>
    <col min="6399" max="6400" width="7.28515625" style="55" customWidth="1"/>
    <col min="6401" max="6401" width="9" style="55" customWidth="1"/>
    <col min="6402" max="6403" width="7" style="55" customWidth="1"/>
    <col min="6404" max="6404" width="10.28515625" style="55" customWidth="1"/>
    <col min="6405" max="6406" width="6.85546875" style="55" customWidth="1"/>
    <col min="6407" max="6407" width="8.5703125" style="55" customWidth="1"/>
    <col min="6408" max="6409" width="6.85546875" style="55" customWidth="1"/>
    <col min="6410" max="6410" width="10.28515625" style="55" customWidth="1"/>
    <col min="6411" max="6412" width="6.42578125" style="55" customWidth="1"/>
    <col min="6413" max="6413" width="8.42578125" style="55" customWidth="1"/>
    <col min="6414" max="6415" width="7.7109375" style="55" customWidth="1"/>
    <col min="6416" max="6416" width="10.28515625" style="55" customWidth="1"/>
    <col min="6417" max="6646" width="9.140625" style="55"/>
    <col min="6647" max="6647" width="10.7109375" style="55" customWidth="1"/>
    <col min="6648" max="6648" width="9.140625" style="55" customWidth="1"/>
    <col min="6649" max="6650" width="7" style="55" customWidth="1"/>
    <col min="6651" max="6651" width="8.5703125" style="55" customWidth="1"/>
    <col min="6652" max="6653" width="7" style="55" customWidth="1"/>
    <col min="6654" max="6654" width="8.42578125" style="55" customWidth="1"/>
    <col min="6655" max="6656" width="7.28515625" style="55" customWidth="1"/>
    <col min="6657" max="6657" width="9" style="55" customWidth="1"/>
    <col min="6658" max="6659" width="7" style="55" customWidth="1"/>
    <col min="6660" max="6660" width="10.28515625" style="55" customWidth="1"/>
    <col min="6661" max="6662" width="6.85546875" style="55" customWidth="1"/>
    <col min="6663" max="6663" width="8.5703125" style="55" customWidth="1"/>
    <col min="6664" max="6665" width="6.85546875" style="55" customWidth="1"/>
    <col min="6666" max="6666" width="10.28515625" style="55" customWidth="1"/>
    <col min="6667" max="6668" width="6.42578125" style="55" customWidth="1"/>
    <col min="6669" max="6669" width="8.42578125" style="55" customWidth="1"/>
    <col min="6670" max="6671" width="7.7109375" style="55" customWidth="1"/>
    <col min="6672" max="6672" width="10.28515625" style="55" customWidth="1"/>
    <col min="6673" max="6902" width="9.140625" style="55"/>
    <col min="6903" max="6903" width="10.7109375" style="55" customWidth="1"/>
    <col min="6904" max="6904" width="9.140625" style="55" customWidth="1"/>
    <col min="6905" max="6906" width="7" style="55" customWidth="1"/>
    <col min="6907" max="6907" width="8.5703125" style="55" customWidth="1"/>
    <col min="6908" max="6909" width="7" style="55" customWidth="1"/>
    <col min="6910" max="6910" width="8.42578125" style="55" customWidth="1"/>
    <col min="6911" max="6912" width="7.28515625" style="55" customWidth="1"/>
    <col min="6913" max="6913" width="9" style="55" customWidth="1"/>
    <col min="6914" max="6915" width="7" style="55" customWidth="1"/>
    <col min="6916" max="6916" width="10.28515625" style="55" customWidth="1"/>
    <col min="6917" max="6918" width="6.85546875" style="55" customWidth="1"/>
    <col min="6919" max="6919" width="8.5703125" style="55" customWidth="1"/>
    <col min="6920" max="6921" width="6.85546875" style="55" customWidth="1"/>
    <col min="6922" max="6922" width="10.28515625" style="55" customWidth="1"/>
    <col min="6923" max="6924" width="6.42578125" style="55" customWidth="1"/>
    <col min="6925" max="6925" width="8.42578125" style="55" customWidth="1"/>
    <col min="6926" max="6927" width="7.7109375" style="55" customWidth="1"/>
    <col min="6928" max="6928" width="10.28515625" style="55" customWidth="1"/>
    <col min="6929" max="7158" width="9.140625" style="55"/>
    <col min="7159" max="7159" width="10.7109375" style="55" customWidth="1"/>
    <col min="7160" max="7160" width="9.140625" style="55" customWidth="1"/>
    <col min="7161" max="7162" width="7" style="55" customWidth="1"/>
    <col min="7163" max="7163" width="8.5703125" style="55" customWidth="1"/>
    <col min="7164" max="7165" width="7" style="55" customWidth="1"/>
    <col min="7166" max="7166" width="8.42578125" style="55" customWidth="1"/>
    <col min="7167" max="7168" width="7.28515625" style="55" customWidth="1"/>
    <col min="7169" max="7169" width="9" style="55" customWidth="1"/>
    <col min="7170" max="7171" width="7" style="55" customWidth="1"/>
    <col min="7172" max="7172" width="10.28515625" style="55" customWidth="1"/>
    <col min="7173" max="7174" width="6.85546875" style="55" customWidth="1"/>
    <col min="7175" max="7175" width="8.5703125" style="55" customWidth="1"/>
    <col min="7176" max="7177" width="6.85546875" style="55" customWidth="1"/>
    <col min="7178" max="7178" width="10.28515625" style="55" customWidth="1"/>
    <col min="7179" max="7180" width="6.42578125" style="55" customWidth="1"/>
    <col min="7181" max="7181" width="8.42578125" style="55" customWidth="1"/>
    <col min="7182" max="7183" width="7.7109375" style="55" customWidth="1"/>
    <col min="7184" max="7184" width="10.28515625" style="55" customWidth="1"/>
    <col min="7185" max="7414" width="9.140625" style="55"/>
    <col min="7415" max="7415" width="10.7109375" style="55" customWidth="1"/>
    <col min="7416" max="7416" width="9.140625" style="55" customWidth="1"/>
    <col min="7417" max="7418" width="7" style="55" customWidth="1"/>
    <col min="7419" max="7419" width="8.5703125" style="55" customWidth="1"/>
    <col min="7420" max="7421" width="7" style="55" customWidth="1"/>
    <col min="7422" max="7422" width="8.42578125" style="55" customWidth="1"/>
    <col min="7423" max="7424" width="7.28515625" style="55" customWidth="1"/>
    <col min="7425" max="7425" width="9" style="55" customWidth="1"/>
    <col min="7426" max="7427" width="7" style="55" customWidth="1"/>
    <col min="7428" max="7428" width="10.28515625" style="55" customWidth="1"/>
    <col min="7429" max="7430" width="6.85546875" style="55" customWidth="1"/>
    <col min="7431" max="7431" width="8.5703125" style="55" customWidth="1"/>
    <col min="7432" max="7433" width="6.85546875" style="55" customWidth="1"/>
    <col min="7434" max="7434" width="10.28515625" style="55" customWidth="1"/>
    <col min="7435" max="7436" width="6.42578125" style="55" customWidth="1"/>
    <col min="7437" max="7437" width="8.42578125" style="55" customWidth="1"/>
    <col min="7438" max="7439" width="7.7109375" style="55" customWidth="1"/>
    <col min="7440" max="7440" width="10.28515625" style="55" customWidth="1"/>
    <col min="7441" max="7670" width="9.140625" style="55"/>
    <col min="7671" max="7671" width="10.7109375" style="55" customWidth="1"/>
    <col min="7672" max="7672" width="9.140625" style="55" customWidth="1"/>
    <col min="7673" max="7674" width="7" style="55" customWidth="1"/>
    <col min="7675" max="7675" width="8.5703125" style="55" customWidth="1"/>
    <col min="7676" max="7677" width="7" style="55" customWidth="1"/>
    <col min="7678" max="7678" width="8.42578125" style="55" customWidth="1"/>
    <col min="7679" max="7680" width="7.28515625" style="55" customWidth="1"/>
    <col min="7681" max="7681" width="9" style="55" customWidth="1"/>
    <col min="7682" max="7683" width="7" style="55" customWidth="1"/>
    <col min="7684" max="7684" width="10.28515625" style="55" customWidth="1"/>
    <col min="7685" max="7686" width="6.85546875" style="55" customWidth="1"/>
    <col min="7687" max="7687" width="8.5703125" style="55" customWidth="1"/>
    <col min="7688" max="7689" width="6.85546875" style="55" customWidth="1"/>
    <col min="7690" max="7690" width="10.28515625" style="55" customWidth="1"/>
    <col min="7691" max="7692" width="6.42578125" style="55" customWidth="1"/>
    <col min="7693" max="7693" width="8.42578125" style="55" customWidth="1"/>
    <col min="7694" max="7695" width="7.7109375" style="55" customWidth="1"/>
    <col min="7696" max="7696" width="10.28515625" style="55" customWidth="1"/>
    <col min="7697" max="7926" width="9.140625" style="55"/>
    <col min="7927" max="7927" width="10.7109375" style="55" customWidth="1"/>
    <col min="7928" max="7928" width="9.140625" style="55" customWidth="1"/>
    <col min="7929" max="7930" width="7" style="55" customWidth="1"/>
    <col min="7931" max="7931" width="8.5703125" style="55" customWidth="1"/>
    <col min="7932" max="7933" width="7" style="55" customWidth="1"/>
    <col min="7934" max="7934" width="8.42578125" style="55" customWidth="1"/>
    <col min="7935" max="7936" width="7.28515625" style="55" customWidth="1"/>
    <col min="7937" max="7937" width="9" style="55" customWidth="1"/>
    <col min="7938" max="7939" width="7" style="55" customWidth="1"/>
    <col min="7940" max="7940" width="10.28515625" style="55" customWidth="1"/>
    <col min="7941" max="7942" width="6.85546875" style="55" customWidth="1"/>
    <col min="7943" max="7943" width="8.5703125" style="55" customWidth="1"/>
    <col min="7944" max="7945" width="6.85546875" style="55" customWidth="1"/>
    <col min="7946" max="7946" width="10.28515625" style="55" customWidth="1"/>
    <col min="7947" max="7948" width="6.42578125" style="55" customWidth="1"/>
    <col min="7949" max="7949" width="8.42578125" style="55" customWidth="1"/>
    <col min="7950" max="7951" width="7.7109375" style="55" customWidth="1"/>
    <col min="7952" max="7952" width="10.28515625" style="55" customWidth="1"/>
    <col min="7953" max="8182" width="9.140625" style="55"/>
    <col min="8183" max="8183" width="10.7109375" style="55" customWidth="1"/>
    <col min="8184" max="8184" width="9.140625" style="55" customWidth="1"/>
    <col min="8185" max="8186" width="7" style="55" customWidth="1"/>
    <col min="8187" max="8187" width="8.5703125" style="55" customWidth="1"/>
    <col min="8188" max="8189" width="7" style="55" customWidth="1"/>
    <col min="8190" max="8190" width="8.42578125" style="55" customWidth="1"/>
    <col min="8191" max="8192" width="7.28515625" style="55" customWidth="1"/>
    <col min="8193" max="8193" width="9" style="55" customWidth="1"/>
    <col min="8194" max="8195" width="7" style="55" customWidth="1"/>
    <col min="8196" max="8196" width="10.28515625" style="55" customWidth="1"/>
    <col min="8197" max="8198" width="6.85546875" style="55" customWidth="1"/>
    <col min="8199" max="8199" width="8.5703125" style="55" customWidth="1"/>
    <col min="8200" max="8201" width="6.85546875" style="55" customWidth="1"/>
    <col min="8202" max="8202" width="10.28515625" style="55" customWidth="1"/>
    <col min="8203" max="8204" width="6.42578125" style="55" customWidth="1"/>
    <col min="8205" max="8205" width="8.42578125" style="55" customWidth="1"/>
    <col min="8206" max="8207" width="7.7109375" style="55" customWidth="1"/>
    <col min="8208" max="8208" width="10.28515625" style="55" customWidth="1"/>
    <col min="8209" max="8438" width="9.140625" style="55"/>
    <col min="8439" max="8439" width="10.7109375" style="55" customWidth="1"/>
    <col min="8440" max="8440" width="9.140625" style="55" customWidth="1"/>
    <col min="8441" max="8442" width="7" style="55" customWidth="1"/>
    <col min="8443" max="8443" width="8.5703125" style="55" customWidth="1"/>
    <col min="8444" max="8445" width="7" style="55" customWidth="1"/>
    <col min="8446" max="8446" width="8.42578125" style="55" customWidth="1"/>
    <col min="8447" max="8448" width="7.28515625" style="55" customWidth="1"/>
    <col min="8449" max="8449" width="9" style="55" customWidth="1"/>
    <col min="8450" max="8451" width="7" style="55" customWidth="1"/>
    <col min="8452" max="8452" width="10.28515625" style="55" customWidth="1"/>
    <col min="8453" max="8454" width="6.85546875" style="55" customWidth="1"/>
    <col min="8455" max="8455" width="8.5703125" style="55" customWidth="1"/>
    <col min="8456" max="8457" width="6.85546875" style="55" customWidth="1"/>
    <col min="8458" max="8458" width="10.28515625" style="55" customWidth="1"/>
    <col min="8459" max="8460" width="6.42578125" style="55" customWidth="1"/>
    <col min="8461" max="8461" width="8.42578125" style="55" customWidth="1"/>
    <col min="8462" max="8463" width="7.7109375" style="55" customWidth="1"/>
    <col min="8464" max="8464" width="10.28515625" style="55" customWidth="1"/>
    <col min="8465" max="8694" width="9.140625" style="55"/>
    <col min="8695" max="8695" width="10.7109375" style="55" customWidth="1"/>
    <col min="8696" max="8696" width="9.140625" style="55" customWidth="1"/>
    <col min="8697" max="8698" width="7" style="55" customWidth="1"/>
    <col min="8699" max="8699" width="8.5703125" style="55" customWidth="1"/>
    <col min="8700" max="8701" width="7" style="55" customWidth="1"/>
    <col min="8702" max="8702" width="8.42578125" style="55" customWidth="1"/>
    <col min="8703" max="8704" width="7.28515625" style="55" customWidth="1"/>
    <col min="8705" max="8705" width="9" style="55" customWidth="1"/>
    <col min="8706" max="8707" width="7" style="55" customWidth="1"/>
    <col min="8708" max="8708" width="10.28515625" style="55" customWidth="1"/>
    <col min="8709" max="8710" width="6.85546875" style="55" customWidth="1"/>
    <col min="8711" max="8711" width="8.5703125" style="55" customWidth="1"/>
    <col min="8712" max="8713" width="6.85546875" style="55" customWidth="1"/>
    <col min="8714" max="8714" width="10.28515625" style="55" customWidth="1"/>
    <col min="8715" max="8716" width="6.42578125" style="55" customWidth="1"/>
    <col min="8717" max="8717" width="8.42578125" style="55" customWidth="1"/>
    <col min="8718" max="8719" width="7.7109375" style="55" customWidth="1"/>
    <col min="8720" max="8720" width="10.28515625" style="55" customWidth="1"/>
    <col min="8721" max="8950" width="9.140625" style="55"/>
    <col min="8951" max="8951" width="10.7109375" style="55" customWidth="1"/>
    <col min="8952" max="8952" width="9.140625" style="55" customWidth="1"/>
    <col min="8953" max="8954" width="7" style="55" customWidth="1"/>
    <col min="8955" max="8955" width="8.5703125" style="55" customWidth="1"/>
    <col min="8956" max="8957" width="7" style="55" customWidth="1"/>
    <col min="8958" max="8958" width="8.42578125" style="55" customWidth="1"/>
    <col min="8959" max="8960" width="7.28515625" style="55" customWidth="1"/>
    <col min="8961" max="8961" width="9" style="55" customWidth="1"/>
    <col min="8962" max="8963" width="7" style="55" customWidth="1"/>
    <col min="8964" max="8964" width="10.28515625" style="55" customWidth="1"/>
    <col min="8965" max="8966" width="6.85546875" style="55" customWidth="1"/>
    <col min="8967" max="8967" width="8.5703125" style="55" customWidth="1"/>
    <col min="8968" max="8969" width="6.85546875" style="55" customWidth="1"/>
    <col min="8970" max="8970" width="10.28515625" style="55" customWidth="1"/>
    <col min="8971" max="8972" width="6.42578125" style="55" customWidth="1"/>
    <col min="8973" max="8973" width="8.42578125" style="55" customWidth="1"/>
    <col min="8974" max="8975" width="7.7109375" style="55" customWidth="1"/>
    <col min="8976" max="8976" width="10.28515625" style="55" customWidth="1"/>
    <col min="8977" max="9206" width="9.140625" style="55"/>
    <col min="9207" max="9207" width="10.7109375" style="55" customWidth="1"/>
    <col min="9208" max="9208" width="9.140625" style="55" customWidth="1"/>
    <col min="9209" max="9210" width="7" style="55" customWidth="1"/>
    <col min="9211" max="9211" width="8.5703125" style="55" customWidth="1"/>
    <col min="9212" max="9213" width="7" style="55" customWidth="1"/>
    <col min="9214" max="9214" width="8.42578125" style="55" customWidth="1"/>
    <col min="9215" max="9216" width="7.28515625" style="55" customWidth="1"/>
    <col min="9217" max="9217" width="9" style="55" customWidth="1"/>
    <col min="9218" max="9219" width="7" style="55" customWidth="1"/>
    <col min="9220" max="9220" width="10.28515625" style="55" customWidth="1"/>
    <col min="9221" max="9222" width="6.85546875" style="55" customWidth="1"/>
    <col min="9223" max="9223" width="8.5703125" style="55" customWidth="1"/>
    <col min="9224" max="9225" width="6.85546875" style="55" customWidth="1"/>
    <col min="9226" max="9226" width="10.28515625" style="55" customWidth="1"/>
    <col min="9227" max="9228" width="6.42578125" style="55" customWidth="1"/>
    <col min="9229" max="9229" width="8.42578125" style="55" customWidth="1"/>
    <col min="9230" max="9231" width="7.7109375" style="55" customWidth="1"/>
    <col min="9232" max="9232" width="10.28515625" style="55" customWidth="1"/>
    <col min="9233" max="9462" width="9.140625" style="55"/>
    <col min="9463" max="9463" width="10.7109375" style="55" customWidth="1"/>
    <col min="9464" max="9464" width="9.140625" style="55" customWidth="1"/>
    <col min="9465" max="9466" width="7" style="55" customWidth="1"/>
    <col min="9467" max="9467" width="8.5703125" style="55" customWidth="1"/>
    <col min="9468" max="9469" width="7" style="55" customWidth="1"/>
    <col min="9470" max="9470" width="8.42578125" style="55" customWidth="1"/>
    <col min="9471" max="9472" width="7.28515625" style="55" customWidth="1"/>
    <col min="9473" max="9473" width="9" style="55" customWidth="1"/>
    <col min="9474" max="9475" width="7" style="55" customWidth="1"/>
    <col min="9476" max="9476" width="10.28515625" style="55" customWidth="1"/>
    <col min="9477" max="9478" width="6.85546875" style="55" customWidth="1"/>
    <col min="9479" max="9479" width="8.5703125" style="55" customWidth="1"/>
    <col min="9480" max="9481" width="6.85546875" style="55" customWidth="1"/>
    <col min="9482" max="9482" width="10.28515625" style="55" customWidth="1"/>
    <col min="9483" max="9484" width="6.42578125" style="55" customWidth="1"/>
    <col min="9485" max="9485" width="8.42578125" style="55" customWidth="1"/>
    <col min="9486" max="9487" width="7.7109375" style="55" customWidth="1"/>
    <col min="9488" max="9488" width="10.28515625" style="55" customWidth="1"/>
    <col min="9489" max="9718" width="9.140625" style="55"/>
    <col min="9719" max="9719" width="10.7109375" style="55" customWidth="1"/>
    <col min="9720" max="9720" width="9.140625" style="55" customWidth="1"/>
    <col min="9721" max="9722" width="7" style="55" customWidth="1"/>
    <col min="9723" max="9723" width="8.5703125" style="55" customWidth="1"/>
    <col min="9724" max="9725" width="7" style="55" customWidth="1"/>
    <col min="9726" max="9726" width="8.42578125" style="55" customWidth="1"/>
    <col min="9727" max="9728" width="7.28515625" style="55" customWidth="1"/>
    <col min="9729" max="9729" width="9" style="55" customWidth="1"/>
    <col min="9730" max="9731" width="7" style="55" customWidth="1"/>
    <col min="9732" max="9732" width="10.28515625" style="55" customWidth="1"/>
    <col min="9733" max="9734" width="6.85546875" style="55" customWidth="1"/>
    <col min="9735" max="9735" width="8.5703125" style="55" customWidth="1"/>
    <col min="9736" max="9737" width="6.85546875" style="55" customWidth="1"/>
    <col min="9738" max="9738" width="10.28515625" style="55" customWidth="1"/>
    <col min="9739" max="9740" width="6.42578125" style="55" customWidth="1"/>
    <col min="9741" max="9741" width="8.42578125" style="55" customWidth="1"/>
    <col min="9742" max="9743" width="7.7109375" style="55" customWidth="1"/>
    <col min="9744" max="9744" width="10.28515625" style="55" customWidth="1"/>
    <col min="9745" max="9974" width="9.140625" style="55"/>
    <col min="9975" max="9975" width="10.7109375" style="55" customWidth="1"/>
    <col min="9976" max="9976" width="9.140625" style="55" customWidth="1"/>
    <col min="9977" max="9978" width="7" style="55" customWidth="1"/>
    <col min="9979" max="9979" width="8.5703125" style="55" customWidth="1"/>
    <col min="9980" max="9981" width="7" style="55" customWidth="1"/>
    <col min="9982" max="9982" width="8.42578125" style="55" customWidth="1"/>
    <col min="9983" max="9984" width="7.28515625" style="55" customWidth="1"/>
    <col min="9985" max="9985" width="9" style="55" customWidth="1"/>
    <col min="9986" max="9987" width="7" style="55" customWidth="1"/>
    <col min="9988" max="9988" width="10.28515625" style="55" customWidth="1"/>
    <col min="9989" max="9990" width="6.85546875" style="55" customWidth="1"/>
    <col min="9991" max="9991" width="8.5703125" style="55" customWidth="1"/>
    <col min="9992" max="9993" width="6.85546875" style="55" customWidth="1"/>
    <col min="9994" max="9994" width="10.28515625" style="55" customWidth="1"/>
    <col min="9995" max="9996" width="6.42578125" style="55" customWidth="1"/>
    <col min="9997" max="9997" width="8.42578125" style="55" customWidth="1"/>
    <col min="9998" max="9999" width="7.7109375" style="55" customWidth="1"/>
    <col min="10000" max="10000" width="10.28515625" style="55" customWidth="1"/>
    <col min="10001" max="10230" width="9.140625" style="55"/>
    <col min="10231" max="10231" width="10.7109375" style="55" customWidth="1"/>
    <col min="10232" max="10232" width="9.140625" style="55" customWidth="1"/>
    <col min="10233" max="10234" width="7" style="55" customWidth="1"/>
    <col min="10235" max="10235" width="8.5703125" style="55" customWidth="1"/>
    <col min="10236" max="10237" width="7" style="55" customWidth="1"/>
    <col min="10238" max="10238" width="8.42578125" style="55" customWidth="1"/>
    <col min="10239" max="10240" width="7.28515625" style="55" customWidth="1"/>
    <col min="10241" max="10241" width="9" style="55" customWidth="1"/>
    <col min="10242" max="10243" width="7" style="55" customWidth="1"/>
    <col min="10244" max="10244" width="10.28515625" style="55" customWidth="1"/>
    <col min="10245" max="10246" width="6.85546875" style="55" customWidth="1"/>
    <col min="10247" max="10247" width="8.5703125" style="55" customWidth="1"/>
    <col min="10248" max="10249" width="6.85546875" style="55" customWidth="1"/>
    <col min="10250" max="10250" width="10.28515625" style="55" customWidth="1"/>
    <col min="10251" max="10252" width="6.42578125" style="55" customWidth="1"/>
    <col min="10253" max="10253" width="8.42578125" style="55" customWidth="1"/>
    <col min="10254" max="10255" width="7.7109375" style="55" customWidth="1"/>
    <col min="10256" max="10256" width="10.28515625" style="55" customWidth="1"/>
    <col min="10257" max="10486" width="9.140625" style="55"/>
    <col min="10487" max="10487" width="10.7109375" style="55" customWidth="1"/>
    <col min="10488" max="10488" width="9.140625" style="55" customWidth="1"/>
    <col min="10489" max="10490" width="7" style="55" customWidth="1"/>
    <col min="10491" max="10491" width="8.5703125" style="55" customWidth="1"/>
    <col min="10492" max="10493" width="7" style="55" customWidth="1"/>
    <col min="10494" max="10494" width="8.42578125" style="55" customWidth="1"/>
    <col min="10495" max="10496" width="7.28515625" style="55" customWidth="1"/>
    <col min="10497" max="10497" width="9" style="55" customWidth="1"/>
    <col min="10498" max="10499" width="7" style="55" customWidth="1"/>
    <col min="10500" max="10500" width="10.28515625" style="55" customWidth="1"/>
    <col min="10501" max="10502" width="6.85546875" style="55" customWidth="1"/>
    <col min="10503" max="10503" width="8.5703125" style="55" customWidth="1"/>
    <col min="10504" max="10505" width="6.85546875" style="55" customWidth="1"/>
    <col min="10506" max="10506" width="10.28515625" style="55" customWidth="1"/>
    <col min="10507" max="10508" width="6.42578125" style="55" customWidth="1"/>
    <col min="10509" max="10509" width="8.42578125" style="55" customWidth="1"/>
    <col min="10510" max="10511" width="7.7109375" style="55" customWidth="1"/>
    <col min="10512" max="10512" width="10.28515625" style="55" customWidth="1"/>
    <col min="10513" max="10742" width="9.140625" style="55"/>
    <col min="10743" max="10743" width="10.7109375" style="55" customWidth="1"/>
    <col min="10744" max="10744" width="9.140625" style="55" customWidth="1"/>
    <col min="10745" max="10746" width="7" style="55" customWidth="1"/>
    <col min="10747" max="10747" width="8.5703125" style="55" customWidth="1"/>
    <col min="10748" max="10749" width="7" style="55" customWidth="1"/>
    <col min="10750" max="10750" width="8.42578125" style="55" customWidth="1"/>
    <col min="10751" max="10752" width="7.28515625" style="55" customWidth="1"/>
    <col min="10753" max="10753" width="9" style="55" customWidth="1"/>
    <col min="10754" max="10755" width="7" style="55" customWidth="1"/>
    <col min="10756" max="10756" width="10.28515625" style="55" customWidth="1"/>
    <col min="10757" max="10758" width="6.85546875" style="55" customWidth="1"/>
    <col min="10759" max="10759" width="8.5703125" style="55" customWidth="1"/>
    <col min="10760" max="10761" width="6.85546875" style="55" customWidth="1"/>
    <col min="10762" max="10762" width="10.28515625" style="55" customWidth="1"/>
    <col min="10763" max="10764" width="6.42578125" style="55" customWidth="1"/>
    <col min="10765" max="10765" width="8.42578125" style="55" customWidth="1"/>
    <col min="10766" max="10767" width="7.7109375" style="55" customWidth="1"/>
    <col min="10768" max="10768" width="10.28515625" style="55" customWidth="1"/>
    <col min="10769" max="10998" width="9.140625" style="55"/>
    <col min="10999" max="10999" width="10.7109375" style="55" customWidth="1"/>
    <col min="11000" max="11000" width="9.140625" style="55" customWidth="1"/>
    <col min="11001" max="11002" width="7" style="55" customWidth="1"/>
    <col min="11003" max="11003" width="8.5703125" style="55" customWidth="1"/>
    <col min="11004" max="11005" width="7" style="55" customWidth="1"/>
    <col min="11006" max="11006" width="8.42578125" style="55" customWidth="1"/>
    <col min="11007" max="11008" width="7.28515625" style="55" customWidth="1"/>
    <col min="11009" max="11009" width="9" style="55" customWidth="1"/>
    <col min="11010" max="11011" width="7" style="55" customWidth="1"/>
    <col min="11012" max="11012" width="10.28515625" style="55" customWidth="1"/>
    <col min="11013" max="11014" width="6.85546875" style="55" customWidth="1"/>
    <col min="11015" max="11015" width="8.5703125" style="55" customWidth="1"/>
    <col min="11016" max="11017" width="6.85546875" style="55" customWidth="1"/>
    <col min="11018" max="11018" width="10.28515625" style="55" customWidth="1"/>
    <col min="11019" max="11020" width="6.42578125" style="55" customWidth="1"/>
    <col min="11021" max="11021" width="8.42578125" style="55" customWidth="1"/>
    <col min="11022" max="11023" width="7.7109375" style="55" customWidth="1"/>
    <col min="11024" max="11024" width="10.28515625" style="55" customWidth="1"/>
    <col min="11025" max="11254" width="9.140625" style="55"/>
    <col min="11255" max="11255" width="10.7109375" style="55" customWidth="1"/>
    <col min="11256" max="11256" width="9.140625" style="55" customWidth="1"/>
    <col min="11257" max="11258" width="7" style="55" customWidth="1"/>
    <col min="11259" max="11259" width="8.5703125" style="55" customWidth="1"/>
    <col min="11260" max="11261" width="7" style="55" customWidth="1"/>
    <col min="11262" max="11262" width="8.42578125" style="55" customWidth="1"/>
    <col min="11263" max="11264" width="7.28515625" style="55" customWidth="1"/>
    <col min="11265" max="11265" width="9" style="55" customWidth="1"/>
    <col min="11266" max="11267" width="7" style="55" customWidth="1"/>
    <col min="11268" max="11268" width="10.28515625" style="55" customWidth="1"/>
    <col min="11269" max="11270" width="6.85546875" style="55" customWidth="1"/>
    <col min="11271" max="11271" width="8.5703125" style="55" customWidth="1"/>
    <col min="11272" max="11273" width="6.85546875" style="55" customWidth="1"/>
    <col min="11274" max="11274" width="10.28515625" style="55" customWidth="1"/>
    <col min="11275" max="11276" width="6.42578125" style="55" customWidth="1"/>
    <col min="11277" max="11277" width="8.42578125" style="55" customWidth="1"/>
    <col min="11278" max="11279" width="7.7109375" style="55" customWidth="1"/>
    <col min="11280" max="11280" width="10.28515625" style="55" customWidth="1"/>
    <col min="11281" max="11510" width="9.140625" style="55"/>
    <col min="11511" max="11511" width="10.7109375" style="55" customWidth="1"/>
    <col min="11512" max="11512" width="9.140625" style="55" customWidth="1"/>
    <col min="11513" max="11514" width="7" style="55" customWidth="1"/>
    <col min="11515" max="11515" width="8.5703125" style="55" customWidth="1"/>
    <col min="11516" max="11517" width="7" style="55" customWidth="1"/>
    <col min="11518" max="11518" width="8.42578125" style="55" customWidth="1"/>
    <col min="11519" max="11520" width="7.28515625" style="55" customWidth="1"/>
    <col min="11521" max="11521" width="9" style="55" customWidth="1"/>
    <col min="11522" max="11523" width="7" style="55" customWidth="1"/>
    <col min="11524" max="11524" width="10.28515625" style="55" customWidth="1"/>
    <col min="11525" max="11526" width="6.85546875" style="55" customWidth="1"/>
    <col min="11527" max="11527" width="8.5703125" style="55" customWidth="1"/>
    <col min="11528" max="11529" width="6.85546875" style="55" customWidth="1"/>
    <col min="11530" max="11530" width="10.28515625" style="55" customWidth="1"/>
    <col min="11531" max="11532" width="6.42578125" style="55" customWidth="1"/>
    <col min="11533" max="11533" width="8.42578125" style="55" customWidth="1"/>
    <col min="11534" max="11535" width="7.7109375" style="55" customWidth="1"/>
    <col min="11536" max="11536" width="10.28515625" style="55" customWidth="1"/>
    <col min="11537" max="11766" width="9.140625" style="55"/>
    <col min="11767" max="11767" width="10.7109375" style="55" customWidth="1"/>
    <col min="11768" max="11768" width="9.140625" style="55" customWidth="1"/>
    <col min="11769" max="11770" width="7" style="55" customWidth="1"/>
    <col min="11771" max="11771" width="8.5703125" style="55" customWidth="1"/>
    <col min="11772" max="11773" width="7" style="55" customWidth="1"/>
    <col min="11774" max="11774" width="8.42578125" style="55" customWidth="1"/>
    <col min="11775" max="11776" width="7.28515625" style="55" customWidth="1"/>
    <col min="11777" max="11777" width="9" style="55" customWidth="1"/>
    <col min="11778" max="11779" width="7" style="55" customWidth="1"/>
    <col min="11780" max="11780" width="10.28515625" style="55" customWidth="1"/>
    <col min="11781" max="11782" width="6.85546875" style="55" customWidth="1"/>
    <col min="11783" max="11783" width="8.5703125" style="55" customWidth="1"/>
    <col min="11784" max="11785" width="6.85546875" style="55" customWidth="1"/>
    <col min="11786" max="11786" width="10.28515625" style="55" customWidth="1"/>
    <col min="11787" max="11788" width="6.42578125" style="55" customWidth="1"/>
    <col min="11789" max="11789" width="8.42578125" style="55" customWidth="1"/>
    <col min="11790" max="11791" width="7.7109375" style="55" customWidth="1"/>
    <col min="11792" max="11792" width="10.28515625" style="55" customWidth="1"/>
    <col min="11793" max="12022" width="9.140625" style="55"/>
    <col min="12023" max="12023" width="10.7109375" style="55" customWidth="1"/>
    <col min="12024" max="12024" width="9.140625" style="55" customWidth="1"/>
    <col min="12025" max="12026" width="7" style="55" customWidth="1"/>
    <col min="12027" max="12027" width="8.5703125" style="55" customWidth="1"/>
    <col min="12028" max="12029" width="7" style="55" customWidth="1"/>
    <col min="12030" max="12030" width="8.42578125" style="55" customWidth="1"/>
    <col min="12031" max="12032" width="7.28515625" style="55" customWidth="1"/>
    <col min="12033" max="12033" width="9" style="55" customWidth="1"/>
    <col min="12034" max="12035" width="7" style="55" customWidth="1"/>
    <col min="12036" max="12036" width="10.28515625" style="55" customWidth="1"/>
    <col min="12037" max="12038" width="6.85546875" style="55" customWidth="1"/>
    <col min="12039" max="12039" width="8.5703125" style="55" customWidth="1"/>
    <col min="12040" max="12041" width="6.85546875" style="55" customWidth="1"/>
    <col min="12042" max="12042" width="10.28515625" style="55" customWidth="1"/>
    <col min="12043" max="12044" width="6.42578125" style="55" customWidth="1"/>
    <col min="12045" max="12045" width="8.42578125" style="55" customWidth="1"/>
    <col min="12046" max="12047" width="7.7109375" style="55" customWidth="1"/>
    <col min="12048" max="12048" width="10.28515625" style="55" customWidth="1"/>
    <col min="12049" max="12278" width="9.140625" style="55"/>
    <col min="12279" max="12279" width="10.7109375" style="55" customWidth="1"/>
    <col min="12280" max="12280" width="9.140625" style="55" customWidth="1"/>
    <col min="12281" max="12282" width="7" style="55" customWidth="1"/>
    <col min="12283" max="12283" width="8.5703125" style="55" customWidth="1"/>
    <col min="12284" max="12285" width="7" style="55" customWidth="1"/>
    <col min="12286" max="12286" width="8.42578125" style="55" customWidth="1"/>
    <col min="12287" max="12288" width="7.28515625" style="55" customWidth="1"/>
    <col min="12289" max="12289" width="9" style="55" customWidth="1"/>
    <col min="12290" max="12291" width="7" style="55" customWidth="1"/>
    <col min="12292" max="12292" width="10.28515625" style="55" customWidth="1"/>
    <col min="12293" max="12294" width="6.85546875" style="55" customWidth="1"/>
    <col min="12295" max="12295" width="8.5703125" style="55" customWidth="1"/>
    <col min="12296" max="12297" width="6.85546875" style="55" customWidth="1"/>
    <col min="12298" max="12298" width="10.28515625" style="55" customWidth="1"/>
    <col min="12299" max="12300" width="6.42578125" style="55" customWidth="1"/>
    <col min="12301" max="12301" width="8.42578125" style="55" customWidth="1"/>
    <col min="12302" max="12303" width="7.7109375" style="55" customWidth="1"/>
    <col min="12304" max="12304" width="10.28515625" style="55" customWidth="1"/>
    <col min="12305" max="12534" width="9.140625" style="55"/>
    <col min="12535" max="12535" width="10.7109375" style="55" customWidth="1"/>
    <col min="12536" max="12536" width="9.140625" style="55" customWidth="1"/>
    <col min="12537" max="12538" width="7" style="55" customWidth="1"/>
    <col min="12539" max="12539" width="8.5703125" style="55" customWidth="1"/>
    <col min="12540" max="12541" width="7" style="55" customWidth="1"/>
    <col min="12542" max="12542" width="8.42578125" style="55" customWidth="1"/>
    <col min="12543" max="12544" width="7.28515625" style="55" customWidth="1"/>
    <col min="12545" max="12545" width="9" style="55" customWidth="1"/>
    <col min="12546" max="12547" width="7" style="55" customWidth="1"/>
    <col min="12548" max="12548" width="10.28515625" style="55" customWidth="1"/>
    <col min="12549" max="12550" width="6.85546875" style="55" customWidth="1"/>
    <col min="12551" max="12551" width="8.5703125" style="55" customWidth="1"/>
    <col min="12552" max="12553" width="6.85546875" style="55" customWidth="1"/>
    <col min="12554" max="12554" width="10.28515625" style="55" customWidth="1"/>
    <col min="12555" max="12556" width="6.42578125" style="55" customWidth="1"/>
    <col min="12557" max="12557" width="8.42578125" style="55" customWidth="1"/>
    <col min="12558" max="12559" width="7.7109375" style="55" customWidth="1"/>
    <col min="12560" max="12560" width="10.28515625" style="55" customWidth="1"/>
    <col min="12561" max="12790" width="9.140625" style="55"/>
    <col min="12791" max="12791" width="10.7109375" style="55" customWidth="1"/>
    <col min="12792" max="12792" width="9.140625" style="55" customWidth="1"/>
    <col min="12793" max="12794" width="7" style="55" customWidth="1"/>
    <col min="12795" max="12795" width="8.5703125" style="55" customWidth="1"/>
    <col min="12796" max="12797" width="7" style="55" customWidth="1"/>
    <col min="12798" max="12798" width="8.42578125" style="55" customWidth="1"/>
    <col min="12799" max="12800" width="7.28515625" style="55" customWidth="1"/>
    <col min="12801" max="12801" width="9" style="55" customWidth="1"/>
    <col min="12802" max="12803" width="7" style="55" customWidth="1"/>
    <col min="12804" max="12804" width="10.28515625" style="55" customWidth="1"/>
    <col min="12805" max="12806" width="6.85546875" style="55" customWidth="1"/>
    <col min="12807" max="12807" width="8.5703125" style="55" customWidth="1"/>
    <col min="12808" max="12809" width="6.85546875" style="55" customWidth="1"/>
    <col min="12810" max="12810" width="10.28515625" style="55" customWidth="1"/>
    <col min="12811" max="12812" width="6.42578125" style="55" customWidth="1"/>
    <col min="12813" max="12813" width="8.42578125" style="55" customWidth="1"/>
    <col min="12814" max="12815" width="7.7109375" style="55" customWidth="1"/>
    <col min="12816" max="12816" width="10.28515625" style="55" customWidth="1"/>
    <col min="12817" max="13046" width="9.140625" style="55"/>
    <col min="13047" max="13047" width="10.7109375" style="55" customWidth="1"/>
    <col min="13048" max="13048" width="9.140625" style="55" customWidth="1"/>
    <col min="13049" max="13050" width="7" style="55" customWidth="1"/>
    <col min="13051" max="13051" width="8.5703125" style="55" customWidth="1"/>
    <col min="13052" max="13053" width="7" style="55" customWidth="1"/>
    <col min="13054" max="13054" width="8.42578125" style="55" customWidth="1"/>
    <col min="13055" max="13056" width="7.28515625" style="55" customWidth="1"/>
    <col min="13057" max="13057" width="9" style="55" customWidth="1"/>
    <col min="13058" max="13059" width="7" style="55" customWidth="1"/>
    <col min="13060" max="13060" width="10.28515625" style="55" customWidth="1"/>
    <col min="13061" max="13062" width="6.85546875" style="55" customWidth="1"/>
    <col min="13063" max="13063" width="8.5703125" style="55" customWidth="1"/>
    <col min="13064" max="13065" width="6.85546875" style="55" customWidth="1"/>
    <col min="13066" max="13066" width="10.28515625" style="55" customWidth="1"/>
    <col min="13067" max="13068" width="6.42578125" style="55" customWidth="1"/>
    <col min="13069" max="13069" width="8.42578125" style="55" customWidth="1"/>
    <col min="13070" max="13071" width="7.7109375" style="55" customWidth="1"/>
    <col min="13072" max="13072" width="10.28515625" style="55" customWidth="1"/>
    <col min="13073" max="13302" width="9.140625" style="55"/>
    <col min="13303" max="13303" width="10.7109375" style="55" customWidth="1"/>
    <col min="13304" max="13304" width="9.140625" style="55" customWidth="1"/>
    <col min="13305" max="13306" width="7" style="55" customWidth="1"/>
    <col min="13307" max="13307" width="8.5703125" style="55" customWidth="1"/>
    <col min="13308" max="13309" width="7" style="55" customWidth="1"/>
    <col min="13310" max="13310" width="8.42578125" style="55" customWidth="1"/>
    <col min="13311" max="13312" width="7.28515625" style="55" customWidth="1"/>
    <col min="13313" max="13313" width="9" style="55" customWidth="1"/>
    <col min="13314" max="13315" width="7" style="55" customWidth="1"/>
    <col min="13316" max="13316" width="10.28515625" style="55" customWidth="1"/>
    <col min="13317" max="13318" width="6.85546875" style="55" customWidth="1"/>
    <col min="13319" max="13319" width="8.5703125" style="55" customWidth="1"/>
    <col min="13320" max="13321" width="6.85546875" style="55" customWidth="1"/>
    <col min="13322" max="13322" width="10.28515625" style="55" customWidth="1"/>
    <col min="13323" max="13324" width="6.42578125" style="55" customWidth="1"/>
    <col min="13325" max="13325" width="8.42578125" style="55" customWidth="1"/>
    <col min="13326" max="13327" width="7.7109375" style="55" customWidth="1"/>
    <col min="13328" max="13328" width="10.28515625" style="55" customWidth="1"/>
    <col min="13329" max="13558" width="9.140625" style="55"/>
    <col min="13559" max="13559" width="10.7109375" style="55" customWidth="1"/>
    <col min="13560" max="13560" width="9.140625" style="55" customWidth="1"/>
    <col min="13561" max="13562" width="7" style="55" customWidth="1"/>
    <col min="13563" max="13563" width="8.5703125" style="55" customWidth="1"/>
    <col min="13564" max="13565" width="7" style="55" customWidth="1"/>
    <col min="13566" max="13566" width="8.42578125" style="55" customWidth="1"/>
    <col min="13567" max="13568" width="7.28515625" style="55" customWidth="1"/>
    <col min="13569" max="13569" width="9" style="55" customWidth="1"/>
    <col min="13570" max="13571" width="7" style="55" customWidth="1"/>
    <col min="13572" max="13572" width="10.28515625" style="55" customWidth="1"/>
    <col min="13573" max="13574" width="6.85546875" style="55" customWidth="1"/>
    <col min="13575" max="13575" width="8.5703125" style="55" customWidth="1"/>
    <col min="13576" max="13577" width="6.85546875" style="55" customWidth="1"/>
    <col min="13578" max="13578" width="10.28515625" style="55" customWidth="1"/>
    <col min="13579" max="13580" width="6.42578125" style="55" customWidth="1"/>
    <col min="13581" max="13581" width="8.42578125" style="55" customWidth="1"/>
    <col min="13582" max="13583" width="7.7109375" style="55" customWidth="1"/>
    <col min="13584" max="13584" width="10.28515625" style="55" customWidth="1"/>
    <col min="13585" max="13814" width="9.140625" style="55"/>
    <col min="13815" max="13815" width="10.7109375" style="55" customWidth="1"/>
    <col min="13816" max="13816" width="9.140625" style="55" customWidth="1"/>
    <col min="13817" max="13818" width="7" style="55" customWidth="1"/>
    <col min="13819" max="13819" width="8.5703125" style="55" customWidth="1"/>
    <col min="13820" max="13821" width="7" style="55" customWidth="1"/>
    <col min="13822" max="13822" width="8.42578125" style="55" customWidth="1"/>
    <col min="13823" max="13824" width="7.28515625" style="55" customWidth="1"/>
    <col min="13825" max="13825" width="9" style="55" customWidth="1"/>
    <col min="13826" max="13827" width="7" style="55" customWidth="1"/>
    <col min="13828" max="13828" width="10.28515625" style="55" customWidth="1"/>
    <col min="13829" max="13830" width="6.85546875" style="55" customWidth="1"/>
    <col min="13831" max="13831" width="8.5703125" style="55" customWidth="1"/>
    <col min="13832" max="13833" width="6.85546875" style="55" customWidth="1"/>
    <col min="13834" max="13834" width="10.28515625" style="55" customWidth="1"/>
    <col min="13835" max="13836" width="6.42578125" style="55" customWidth="1"/>
    <col min="13837" max="13837" width="8.42578125" style="55" customWidth="1"/>
    <col min="13838" max="13839" width="7.7109375" style="55" customWidth="1"/>
    <col min="13840" max="13840" width="10.28515625" style="55" customWidth="1"/>
    <col min="13841" max="14070" width="9.140625" style="55"/>
    <col min="14071" max="14071" width="10.7109375" style="55" customWidth="1"/>
    <col min="14072" max="14072" width="9.140625" style="55" customWidth="1"/>
    <col min="14073" max="14074" width="7" style="55" customWidth="1"/>
    <col min="14075" max="14075" width="8.5703125" style="55" customWidth="1"/>
    <col min="14076" max="14077" width="7" style="55" customWidth="1"/>
    <col min="14078" max="14078" width="8.42578125" style="55" customWidth="1"/>
    <col min="14079" max="14080" width="7.28515625" style="55" customWidth="1"/>
    <col min="14081" max="14081" width="9" style="55" customWidth="1"/>
    <col min="14082" max="14083" width="7" style="55" customWidth="1"/>
    <col min="14084" max="14084" width="10.28515625" style="55" customWidth="1"/>
    <col min="14085" max="14086" width="6.85546875" style="55" customWidth="1"/>
    <col min="14087" max="14087" width="8.5703125" style="55" customWidth="1"/>
    <col min="14088" max="14089" width="6.85546875" style="55" customWidth="1"/>
    <col min="14090" max="14090" width="10.28515625" style="55" customWidth="1"/>
    <col min="14091" max="14092" width="6.42578125" style="55" customWidth="1"/>
    <col min="14093" max="14093" width="8.42578125" style="55" customWidth="1"/>
    <col min="14094" max="14095" width="7.7109375" style="55" customWidth="1"/>
    <col min="14096" max="14096" width="10.28515625" style="55" customWidth="1"/>
    <col min="14097" max="14326" width="9.140625" style="55"/>
    <col min="14327" max="14327" width="10.7109375" style="55" customWidth="1"/>
    <col min="14328" max="14328" width="9.140625" style="55" customWidth="1"/>
    <col min="14329" max="14330" width="7" style="55" customWidth="1"/>
    <col min="14331" max="14331" width="8.5703125" style="55" customWidth="1"/>
    <col min="14332" max="14333" width="7" style="55" customWidth="1"/>
    <col min="14334" max="14334" width="8.42578125" style="55" customWidth="1"/>
    <col min="14335" max="14336" width="7.28515625" style="55" customWidth="1"/>
    <col min="14337" max="14337" width="9" style="55" customWidth="1"/>
    <col min="14338" max="14339" width="7" style="55" customWidth="1"/>
    <col min="14340" max="14340" width="10.28515625" style="55" customWidth="1"/>
    <col min="14341" max="14342" width="6.85546875" style="55" customWidth="1"/>
    <col min="14343" max="14343" width="8.5703125" style="55" customWidth="1"/>
    <col min="14344" max="14345" width="6.85546875" style="55" customWidth="1"/>
    <col min="14346" max="14346" width="10.28515625" style="55" customWidth="1"/>
    <col min="14347" max="14348" width="6.42578125" style="55" customWidth="1"/>
    <col min="14349" max="14349" width="8.42578125" style="55" customWidth="1"/>
    <col min="14350" max="14351" width="7.7109375" style="55" customWidth="1"/>
    <col min="14352" max="14352" width="10.28515625" style="55" customWidth="1"/>
    <col min="14353" max="14582" width="9.140625" style="55"/>
    <col min="14583" max="14583" width="10.7109375" style="55" customWidth="1"/>
    <col min="14584" max="14584" width="9.140625" style="55" customWidth="1"/>
    <col min="14585" max="14586" width="7" style="55" customWidth="1"/>
    <col min="14587" max="14587" width="8.5703125" style="55" customWidth="1"/>
    <col min="14588" max="14589" width="7" style="55" customWidth="1"/>
    <col min="14590" max="14590" width="8.42578125" style="55" customWidth="1"/>
    <col min="14591" max="14592" width="7.28515625" style="55" customWidth="1"/>
    <col min="14593" max="14593" width="9" style="55" customWidth="1"/>
    <col min="14594" max="14595" width="7" style="55" customWidth="1"/>
    <col min="14596" max="14596" width="10.28515625" style="55" customWidth="1"/>
    <col min="14597" max="14598" width="6.85546875" style="55" customWidth="1"/>
    <col min="14599" max="14599" width="8.5703125" style="55" customWidth="1"/>
    <col min="14600" max="14601" width="6.85546875" style="55" customWidth="1"/>
    <col min="14602" max="14602" width="10.28515625" style="55" customWidth="1"/>
    <col min="14603" max="14604" width="6.42578125" style="55" customWidth="1"/>
    <col min="14605" max="14605" width="8.42578125" style="55" customWidth="1"/>
    <col min="14606" max="14607" width="7.7109375" style="55" customWidth="1"/>
    <col min="14608" max="14608" width="10.28515625" style="55" customWidth="1"/>
    <col min="14609" max="14838" width="9.140625" style="55"/>
    <col min="14839" max="14839" width="10.7109375" style="55" customWidth="1"/>
    <col min="14840" max="14840" width="9.140625" style="55" customWidth="1"/>
    <col min="14841" max="14842" width="7" style="55" customWidth="1"/>
    <col min="14843" max="14843" width="8.5703125" style="55" customWidth="1"/>
    <col min="14844" max="14845" width="7" style="55" customWidth="1"/>
    <col min="14846" max="14846" width="8.42578125" style="55" customWidth="1"/>
    <col min="14847" max="14848" width="7.28515625" style="55" customWidth="1"/>
    <col min="14849" max="14849" width="9" style="55" customWidth="1"/>
    <col min="14850" max="14851" width="7" style="55" customWidth="1"/>
    <col min="14852" max="14852" width="10.28515625" style="55" customWidth="1"/>
    <col min="14853" max="14854" width="6.85546875" style="55" customWidth="1"/>
    <col min="14855" max="14855" width="8.5703125" style="55" customWidth="1"/>
    <col min="14856" max="14857" width="6.85546875" style="55" customWidth="1"/>
    <col min="14858" max="14858" width="10.28515625" style="55" customWidth="1"/>
    <col min="14859" max="14860" width="6.42578125" style="55" customWidth="1"/>
    <col min="14861" max="14861" width="8.42578125" style="55" customWidth="1"/>
    <col min="14862" max="14863" width="7.7109375" style="55" customWidth="1"/>
    <col min="14864" max="14864" width="10.28515625" style="55" customWidth="1"/>
    <col min="14865" max="15094" width="9.140625" style="55"/>
    <col min="15095" max="15095" width="10.7109375" style="55" customWidth="1"/>
    <col min="15096" max="15096" width="9.140625" style="55" customWidth="1"/>
    <col min="15097" max="15098" width="7" style="55" customWidth="1"/>
    <col min="15099" max="15099" width="8.5703125" style="55" customWidth="1"/>
    <col min="15100" max="15101" width="7" style="55" customWidth="1"/>
    <col min="15102" max="15102" width="8.42578125" style="55" customWidth="1"/>
    <col min="15103" max="15104" width="7.28515625" style="55" customWidth="1"/>
    <col min="15105" max="15105" width="9" style="55" customWidth="1"/>
    <col min="15106" max="15107" width="7" style="55" customWidth="1"/>
    <col min="15108" max="15108" width="10.28515625" style="55" customWidth="1"/>
    <col min="15109" max="15110" width="6.85546875" style="55" customWidth="1"/>
    <col min="15111" max="15111" width="8.5703125" style="55" customWidth="1"/>
    <col min="15112" max="15113" width="6.85546875" style="55" customWidth="1"/>
    <col min="15114" max="15114" width="10.28515625" style="55" customWidth="1"/>
    <col min="15115" max="15116" width="6.42578125" style="55" customWidth="1"/>
    <col min="15117" max="15117" width="8.42578125" style="55" customWidth="1"/>
    <col min="15118" max="15119" width="7.7109375" style="55" customWidth="1"/>
    <col min="15120" max="15120" width="10.28515625" style="55" customWidth="1"/>
    <col min="15121" max="15350" width="9.140625" style="55"/>
    <col min="15351" max="15351" width="10.7109375" style="55" customWidth="1"/>
    <col min="15352" max="15352" width="9.140625" style="55" customWidth="1"/>
    <col min="15353" max="15354" width="7" style="55" customWidth="1"/>
    <col min="15355" max="15355" width="8.5703125" style="55" customWidth="1"/>
    <col min="15356" max="15357" width="7" style="55" customWidth="1"/>
    <col min="15358" max="15358" width="8.42578125" style="55" customWidth="1"/>
    <col min="15359" max="15360" width="7.28515625" style="55" customWidth="1"/>
    <col min="15361" max="15361" width="9" style="55" customWidth="1"/>
    <col min="15362" max="15363" width="7" style="55" customWidth="1"/>
    <col min="15364" max="15364" width="10.28515625" style="55" customWidth="1"/>
    <col min="15365" max="15366" width="6.85546875" style="55" customWidth="1"/>
    <col min="15367" max="15367" width="8.5703125" style="55" customWidth="1"/>
    <col min="15368" max="15369" width="6.85546875" style="55" customWidth="1"/>
    <col min="15370" max="15370" width="10.28515625" style="55" customWidth="1"/>
    <col min="15371" max="15372" width="6.42578125" style="55" customWidth="1"/>
    <col min="15373" max="15373" width="8.42578125" style="55" customWidth="1"/>
    <col min="15374" max="15375" width="7.7109375" style="55" customWidth="1"/>
    <col min="15376" max="15376" width="10.28515625" style="55" customWidth="1"/>
    <col min="15377" max="15606" width="9.140625" style="55"/>
    <col min="15607" max="15607" width="10.7109375" style="55" customWidth="1"/>
    <col min="15608" max="15608" width="9.140625" style="55" customWidth="1"/>
    <col min="15609" max="15610" width="7" style="55" customWidth="1"/>
    <col min="15611" max="15611" width="8.5703125" style="55" customWidth="1"/>
    <col min="15612" max="15613" width="7" style="55" customWidth="1"/>
    <col min="15614" max="15614" width="8.42578125" style="55" customWidth="1"/>
    <col min="15615" max="15616" width="7.28515625" style="55" customWidth="1"/>
    <col min="15617" max="15617" width="9" style="55" customWidth="1"/>
    <col min="15618" max="15619" width="7" style="55" customWidth="1"/>
    <col min="15620" max="15620" width="10.28515625" style="55" customWidth="1"/>
    <col min="15621" max="15622" width="6.85546875" style="55" customWidth="1"/>
    <col min="15623" max="15623" width="8.5703125" style="55" customWidth="1"/>
    <col min="15624" max="15625" width="6.85546875" style="55" customWidth="1"/>
    <col min="15626" max="15626" width="10.28515625" style="55" customWidth="1"/>
    <col min="15627" max="15628" width="6.42578125" style="55" customWidth="1"/>
    <col min="15629" max="15629" width="8.42578125" style="55" customWidth="1"/>
    <col min="15630" max="15631" width="7.7109375" style="55" customWidth="1"/>
    <col min="15632" max="15632" width="10.28515625" style="55" customWidth="1"/>
    <col min="15633" max="15862" width="9.140625" style="55"/>
    <col min="15863" max="15863" width="10.7109375" style="55" customWidth="1"/>
    <col min="15864" max="15864" width="9.140625" style="55" customWidth="1"/>
    <col min="15865" max="15866" width="7" style="55" customWidth="1"/>
    <col min="15867" max="15867" width="8.5703125" style="55" customWidth="1"/>
    <col min="15868" max="15869" width="7" style="55" customWidth="1"/>
    <col min="15870" max="15870" width="8.42578125" style="55" customWidth="1"/>
    <col min="15871" max="15872" width="7.28515625" style="55" customWidth="1"/>
    <col min="15873" max="15873" width="9" style="55" customWidth="1"/>
    <col min="15874" max="15875" width="7" style="55" customWidth="1"/>
    <col min="15876" max="15876" width="10.28515625" style="55" customWidth="1"/>
    <col min="15877" max="15878" width="6.85546875" style="55" customWidth="1"/>
    <col min="15879" max="15879" width="8.5703125" style="55" customWidth="1"/>
    <col min="15880" max="15881" width="6.85546875" style="55" customWidth="1"/>
    <col min="15882" max="15882" width="10.28515625" style="55" customWidth="1"/>
    <col min="15883" max="15884" width="6.42578125" style="55" customWidth="1"/>
    <col min="15885" max="15885" width="8.42578125" style="55" customWidth="1"/>
    <col min="15886" max="15887" width="7.7109375" style="55" customWidth="1"/>
    <col min="15888" max="15888" width="10.28515625" style="55" customWidth="1"/>
    <col min="15889" max="16118" width="9.140625" style="55"/>
    <col min="16119" max="16119" width="10.7109375" style="55" customWidth="1"/>
    <col min="16120" max="16120" width="9.140625" style="55" customWidth="1"/>
    <col min="16121" max="16122" width="7" style="55" customWidth="1"/>
    <col min="16123" max="16123" width="8.5703125" style="55" customWidth="1"/>
    <col min="16124" max="16125" width="7" style="55" customWidth="1"/>
    <col min="16126" max="16126" width="8.42578125" style="55" customWidth="1"/>
    <col min="16127" max="16128" width="7.28515625" style="55" customWidth="1"/>
    <col min="16129" max="16129" width="9" style="55" customWidth="1"/>
    <col min="16130" max="16131" width="7" style="55" customWidth="1"/>
    <col min="16132" max="16132" width="10.28515625" style="55" customWidth="1"/>
    <col min="16133" max="16134" width="6.85546875" style="55" customWidth="1"/>
    <col min="16135" max="16135" width="8.5703125" style="55" customWidth="1"/>
    <col min="16136" max="16137" width="6.85546875" style="55" customWidth="1"/>
    <col min="16138" max="16138" width="10.28515625" style="55" customWidth="1"/>
    <col min="16139" max="16140" width="6.42578125" style="55" customWidth="1"/>
    <col min="16141" max="16141" width="8.42578125" style="55" customWidth="1"/>
    <col min="16142" max="16143" width="7.7109375" style="55" customWidth="1"/>
    <col min="16144" max="16144" width="10.28515625" style="55" customWidth="1"/>
    <col min="16145" max="16384" width="9.140625" style="55"/>
  </cols>
  <sheetData>
    <row r="1" spans="1:17" s="296" customFormat="1" ht="26.25">
      <c r="A1" s="812" t="s">
        <v>1021</v>
      </c>
      <c r="B1" s="812"/>
      <c r="C1" s="812"/>
      <c r="D1" s="812"/>
      <c r="E1" s="812"/>
      <c r="F1" s="812"/>
      <c r="G1" s="812"/>
      <c r="H1" s="812"/>
      <c r="I1" s="812"/>
      <c r="J1" s="812" t="s">
        <v>824</v>
      </c>
      <c r="K1" s="812"/>
      <c r="L1" s="812"/>
      <c r="M1" s="812"/>
      <c r="N1" s="812"/>
      <c r="O1" s="812"/>
      <c r="P1" s="812"/>
    </row>
    <row r="2" spans="1:17" s="36" customFormat="1" ht="18.75">
      <c r="A2" s="38"/>
      <c r="B2" s="38"/>
      <c r="C2" s="38"/>
      <c r="D2" s="38"/>
      <c r="E2" s="38"/>
      <c r="F2" s="38"/>
      <c r="G2" s="38"/>
      <c r="H2" s="38"/>
      <c r="I2" s="38"/>
      <c r="J2" s="38"/>
      <c r="K2" s="38"/>
      <c r="L2" s="38"/>
      <c r="M2" s="38"/>
      <c r="N2" s="38"/>
      <c r="O2" s="38"/>
      <c r="P2" s="38"/>
    </row>
    <row r="3" spans="1:17" s="15" customFormat="1" thickBot="1">
      <c r="A3" s="153"/>
      <c r="B3" s="151"/>
      <c r="C3" s="154"/>
      <c r="D3" s="154"/>
      <c r="E3" s="151"/>
      <c r="F3" s="154"/>
      <c r="G3" s="154"/>
      <c r="H3" s="151"/>
      <c r="I3" s="151"/>
      <c r="J3" s="151"/>
      <c r="K3" s="151"/>
      <c r="L3" s="151"/>
      <c r="M3" s="152"/>
      <c r="N3" s="152"/>
      <c r="O3" s="155"/>
      <c r="P3" s="153"/>
      <c r="Q3" s="218"/>
    </row>
    <row r="4" spans="1:17" s="99" customFormat="1" ht="34.5" customHeight="1" thickTop="1">
      <c r="A4" s="222" t="s">
        <v>201</v>
      </c>
      <c r="B4" s="144" t="s">
        <v>173</v>
      </c>
      <c r="C4" s="137"/>
      <c r="D4" s="145"/>
      <c r="E4" s="145"/>
      <c r="F4" s="145"/>
      <c r="G4" s="137"/>
      <c r="H4" s="907" t="s">
        <v>1022</v>
      </c>
      <c r="I4" s="800" t="s">
        <v>179</v>
      </c>
      <c r="J4" s="801" t="s">
        <v>829</v>
      </c>
      <c r="K4" s="909" t="s">
        <v>825</v>
      </c>
      <c r="L4" s="839"/>
      <c r="M4" s="146" t="s">
        <v>174</v>
      </c>
      <c r="N4" s="136"/>
      <c r="O4" s="156"/>
      <c r="P4" s="213" t="s">
        <v>13</v>
      </c>
    </row>
    <row r="5" spans="1:17" s="99" customFormat="1" ht="12" customHeight="1">
      <c r="A5" s="221"/>
      <c r="B5" s="227" t="s">
        <v>175</v>
      </c>
      <c r="C5" s="147" t="s">
        <v>178</v>
      </c>
      <c r="D5" s="148"/>
      <c r="E5" s="227" t="s">
        <v>176</v>
      </c>
      <c r="F5" s="149" t="s">
        <v>177</v>
      </c>
      <c r="G5" s="66"/>
      <c r="H5" s="908"/>
      <c r="I5" s="802" t="s">
        <v>690</v>
      </c>
      <c r="J5" s="802" t="s">
        <v>180</v>
      </c>
      <c r="K5" s="802" t="s">
        <v>181</v>
      </c>
      <c r="L5" s="803" t="s">
        <v>182</v>
      </c>
      <c r="M5" s="820" t="s">
        <v>826</v>
      </c>
      <c r="N5" s="821"/>
      <c r="O5" s="822"/>
      <c r="P5" s="226"/>
    </row>
    <row r="6" spans="1:17" s="99" customFormat="1" ht="12.75" customHeight="1">
      <c r="A6" s="221" t="s">
        <v>183</v>
      </c>
      <c r="B6" s="44"/>
      <c r="C6" s="235" t="s">
        <v>184</v>
      </c>
      <c r="D6" s="235" t="s">
        <v>185</v>
      </c>
      <c r="E6" s="44"/>
      <c r="F6" s="234" t="s">
        <v>184</v>
      </c>
      <c r="G6" s="235" t="s">
        <v>185</v>
      </c>
      <c r="H6" s="34" t="s">
        <v>1023</v>
      </c>
      <c r="I6" s="34"/>
      <c r="J6" s="34"/>
      <c r="K6" s="34"/>
      <c r="L6" s="44"/>
      <c r="M6" s="44"/>
      <c r="N6" s="234" t="s">
        <v>691</v>
      </c>
      <c r="O6" s="234" t="s">
        <v>692</v>
      </c>
      <c r="P6" s="226" t="s">
        <v>693</v>
      </c>
    </row>
    <row r="7" spans="1:17" s="99" customFormat="1">
      <c r="A7" s="212"/>
      <c r="B7" s="49" t="s">
        <v>694</v>
      </c>
      <c r="C7" s="51" t="s">
        <v>695</v>
      </c>
      <c r="D7" s="51" t="s">
        <v>696</v>
      </c>
      <c r="E7" s="49" t="s">
        <v>697</v>
      </c>
      <c r="F7" s="51" t="s">
        <v>695</v>
      </c>
      <c r="G7" s="51" t="s">
        <v>696</v>
      </c>
      <c r="H7" s="157"/>
      <c r="I7" s="157"/>
      <c r="J7" s="157"/>
      <c r="K7" s="157"/>
      <c r="L7" s="49"/>
      <c r="M7" s="49"/>
      <c r="N7" s="51" t="s">
        <v>695</v>
      </c>
      <c r="O7" s="51" t="s">
        <v>696</v>
      </c>
      <c r="P7" s="210"/>
    </row>
    <row r="8" spans="1:17" s="99" customFormat="1" ht="13.5">
      <c r="A8" s="322">
        <v>2015</v>
      </c>
      <c r="B8" s="518">
        <v>23888</v>
      </c>
      <c r="C8" s="517">
        <v>12024</v>
      </c>
      <c r="D8" s="517">
        <v>11864</v>
      </c>
      <c r="E8" s="517">
        <v>16322</v>
      </c>
      <c r="F8" s="517">
        <v>8219</v>
      </c>
      <c r="G8" s="517">
        <v>8103</v>
      </c>
      <c r="H8" s="516">
        <v>5632</v>
      </c>
      <c r="I8" s="517">
        <v>2597</v>
      </c>
      <c r="J8" s="517">
        <v>1735</v>
      </c>
      <c r="K8" s="517">
        <v>15659</v>
      </c>
      <c r="L8" s="517">
        <v>8955</v>
      </c>
      <c r="M8" s="517">
        <v>7566</v>
      </c>
      <c r="N8" s="517">
        <v>3805</v>
      </c>
      <c r="O8" s="517">
        <v>3761</v>
      </c>
      <c r="P8" s="322">
        <v>2015</v>
      </c>
    </row>
    <row r="9" spans="1:17" s="280" customFormat="1" ht="13.5">
      <c r="A9" s="322">
        <v>2016</v>
      </c>
      <c r="B9" s="515">
        <v>21949</v>
      </c>
      <c r="C9" s="514">
        <v>11074</v>
      </c>
      <c r="D9" s="514">
        <v>10875</v>
      </c>
      <c r="E9" s="514">
        <v>15782</v>
      </c>
      <c r="F9" s="514">
        <v>8026</v>
      </c>
      <c r="G9" s="514">
        <v>7756</v>
      </c>
      <c r="H9" s="514">
        <v>6462</v>
      </c>
      <c r="I9" s="514">
        <v>2460</v>
      </c>
      <c r="J9" s="514">
        <v>1521</v>
      </c>
      <c r="K9" s="514">
        <v>13027</v>
      </c>
      <c r="L9" s="514">
        <v>7799</v>
      </c>
      <c r="M9" s="514">
        <v>6167</v>
      </c>
      <c r="N9" s="514">
        <v>3048</v>
      </c>
      <c r="O9" s="514">
        <v>3119</v>
      </c>
      <c r="P9" s="322">
        <v>2016</v>
      </c>
      <c r="Q9" s="279"/>
    </row>
    <row r="10" spans="1:17" s="15" customFormat="1" ht="13.5">
      <c r="A10" s="322">
        <v>2017</v>
      </c>
      <c r="B10" s="513">
        <v>21146</v>
      </c>
      <c r="C10" s="512">
        <v>10763</v>
      </c>
      <c r="D10" s="512">
        <v>10383</v>
      </c>
      <c r="E10" s="512">
        <v>15390</v>
      </c>
      <c r="F10" s="512">
        <v>7854</v>
      </c>
      <c r="G10" s="512">
        <v>7536</v>
      </c>
      <c r="H10" s="512">
        <v>5870</v>
      </c>
      <c r="I10" s="514">
        <v>2503</v>
      </c>
      <c r="J10" s="514">
        <v>1589</v>
      </c>
      <c r="K10" s="514">
        <v>12773</v>
      </c>
      <c r="L10" s="514">
        <v>7931</v>
      </c>
      <c r="M10" s="514">
        <v>5756</v>
      </c>
      <c r="N10" s="514">
        <v>2909</v>
      </c>
      <c r="O10" s="514">
        <v>2847</v>
      </c>
      <c r="P10" s="322">
        <v>2017</v>
      </c>
      <c r="Q10" s="313"/>
    </row>
    <row r="11" spans="1:17" s="30" customFormat="1" ht="13.5">
      <c r="A11" s="322">
        <v>2018</v>
      </c>
      <c r="B11" s="513">
        <v>20993</v>
      </c>
      <c r="C11" s="512">
        <v>10696</v>
      </c>
      <c r="D11" s="512">
        <v>10297</v>
      </c>
      <c r="E11" s="512">
        <v>17248</v>
      </c>
      <c r="F11" s="512">
        <v>8783</v>
      </c>
      <c r="G11" s="512">
        <v>8465</v>
      </c>
      <c r="H11" s="512">
        <v>6027</v>
      </c>
      <c r="I11" s="514">
        <v>2585</v>
      </c>
      <c r="J11" s="514">
        <v>1848</v>
      </c>
      <c r="K11" s="514">
        <v>12381</v>
      </c>
      <c r="L11" s="514">
        <v>9373</v>
      </c>
      <c r="M11" s="514">
        <v>3745</v>
      </c>
      <c r="N11" s="514">
        <v>1913</v>
      </c>
      <c r="O11" s="514">
        <v>1832</v>
      </c>
      <c r="P11" s="322">
        <v>2018</v>
      </c>
      <c r="Q11" s="314"/>
    </row>
    <row r="12" spans="1:17" s="30" customFormat="1" ht="13.5">
      <c r="A12" s="322">
        <v>2019</v>
      </c>
      <c r="B12" s="513">
        <v>17772</v>
      </c>
      <c r="C12" s="512">
        <v>9112</v>
      </c>
      <c r="D12" s="512">
        <v>8660</v>
      </c>
      <c r="E12" s="512">
        <v>16781</v>
      </c>
      <c r="F12" s="512">
        <v>8579</v>
      </c>
      <c r="G12" s="512">
        <v>8202</v>
      </c>
      <c r="H12" s="512">
        <v>4975</v>
      </c>
      <c r="I12" s="514">
        <v>2238</v>
      </c>
      <c r="J12" s="514">
        <v>1810</v>
      </c>
      <c r="K12" s="514">
        <v>10559</v>
      </c>
      <c r="L12" s="514">
        <v>9996</v>
      </c>
      <c r="M12" s="514">
        <v>991</v>
      </c>
      <c r="N12" s="514">
        <v>533</v>
      </c>
      <c r="O12" s="514">
        <v>458</v>
      </c>
      <c r="P12" s="322">
        <v>2019</v>
      </c>
      <c r="Q12" s="367"/>
    </row>
    <row r="13" spans="1:17" s="30" customFormat="1" ht="13.5">
      <c r="A13" s="173">
        <v>2020</v>
      </c>
      <c r="B13" s="511">
        <v>18129</v>
      </c>
      <c r="C13" s="510">
        <v>9409</v>
      </c>
      <c r="D13" s="510">
        <v>8720</v>
      </c>
      <c r="E13" s="510">
        <v>16894</v>
      </c>
      <c r="F13" s="510">
        <v>8737</v>
      </c>
      <c r="G13" s="510">
        <v>8157</v>
      </c>
      <c r="H13" s="510">
        <v>5209</v>
      </c>
      <c r="I13" s="509">
        <v>2307</v>
      </c>
      <c r="J13" s="509">
        <v>1983</v>
      </c>
      <c r="K13" s="509">
        <v>10613</v>
      </c>
      <c r="L13" s="509">
        <v>9702</v>
      </c>
      <c r="M13" s="509">
        <f t="shared" ref="M13:O25" si="0">B13-E13</f>
        <v>1235</v>
      </c>
      <c r="N13" s="509">
        <f t="shared" si="0"/>
        <v>672</v>
      </c>
      <c r="O13" s="509">
        <f t="shared" si="0"/>
        <v>563</v>
      </c>
      <c r="P13" s="173">
        <v>2020</v>
      </c>
      <c r="Q13" s="367"/>
    </row>
    <row r="14" spans="1:17" s="30" customFormat="1" ht="13.5">
      <c r="A14" s="174" t="s">
        <v>698</v>
      </c>
      <c r="B14" s="508">
        <v>1570</v>
      </c>
      <c r="C14" s="507">
        <v>815</v>
      </c>
      <c r="D14" s="507">
        <v>755</v>
      </c>
      <c r="E14" s="507">
        <v>1545</v>
      </c>
      <c r="F14" s="507">
        <v>790</v>
      </c>
      <c r="G14" s="507">
        <v>755</v>
      </c>
      <c r="H14" s="507">
        <v>440</v>
      </c>
      <c r="I14" s="507">
        <v>242</v>
      </c>
      <c r="J14" s="506">
        <v>149</v>
      </c>
      <c r="K14" s="506">
        <v>888</v>
      </c>
      <c r="L14" s="506">
        <v>956</v>
      </c>
      <c r="M14" s="509">
        <f t="shared" si="0"/>
        <v>25</v>
      </c>
      <c r="N14" s="509">
        <f t="shared" si="0"/>
        <v>25</v>
      </c>
      <c r="O14" s="509">
        <f t="shared" si="0"/>
        <v>0</v>
      </c>
      <c r="P14" s="175" t="s">
        <v>140</v>
      </c>
      <c r="Q14" s="69"/>
    </row>
    <row r="15" spans="1:17" s="30" customFormat="1" ht="13.5">
      <c r="A15" s="174" t="s">
        <v>699</v>
      </c>
      <c r="B15" s="508">
        <v>1854</v>
      </c>
      <c r="C15" s="507">
        <v>963</v>
      </c>
      <c r="D15" s="507">
        <v>891</v>
      </c>
      <c r="E15" s="507">
        <v>1874</v>
      </c>
      <c r="F15" s="507">
        <v>958</v>
      </c>
      <c r="G15" s="507">
        <v>916</v>
      </c>
      <c r="H15" s="507">
        <v>489</v>
      </c>
      <c r="I15" s="507">
        <v>270</v>
      </c>
      <c r="J15" s="506">
        <v>237</v>
      </c>
      <c r="K15" s="506">
        <v>1095</v>
      </c>
      <c r="L15" s="506">
        <v>1148</v>
      </c>
      <c r="M15" s="509">
        <f t="shared" si="0"/>
        <v>-20</v>
      </c>
      <c r="N15" s="509">
        <f t="shared" si="0"/>
        <v>5</v>
      </c>
      <c r="O15" s="509">
        <f t="shared" si="0"/>
        <v>-25</v>
      </c>
      <c r="P15" s="175" t="s">
        <v>144</v>
      </c>
      <c r="Q15" s="69"/>
    </row>
    <row r="16" spans="1:17" s="30" customFormat="1" ht="13.5">
      <c r="A16" s="174" t="s">
        <v>145</v>
      </c>
      <c r="B16" s="508">
        <f>C16+D16</f>
        <v>1610</v>
      </c>
      <c r="C16" s="507">
        <v>849</v>
      </c>
      <c r="D16" s="507">
        <v>761</v>
      </c>
      <c r="E16" s="507">
        <f>F16+G16</f>
        <v>1693</v>
      </c>
      <c r="F16" s="507">
        <v>846</v>
      </c>
      <c r="G16" s="507">
        <v>847</v>
      </c>
      <c r="H16" s="507">
        <v>439</v>
      </c>
      <c r="I16" s="507">
        <v>272</v>
      </c>
      <c r="J16" s="506">
        <v>200</v>
      </c>
      <c r="K16" s="506">
        <v>899</v>
      </c>
      <c r="L16" s="506">
        <v>1054</v>
      </c>
      <c r="M16" s="509">
        <f t="shared" si="0"/>
        <v>-83</v>
      </c>
      <c r="N16" s="509">
        <f t="shared" si="0"/>
        <v>3</v>
      </c>
      <c r="O16" s="509">
        <f t="shared" si="0"/>
        <v>-86</v>
      </c>
      <c r="P16" s="175" t="s">
        <v>700</v>
      </c>
    </row>
    <row r="17" spans="1:18" s="30" customFormat="1" ht="13.5">
      <c r="A17" s="174" t="s">
        <v>148</v>
      </c>
      <c r="B17" s="508">
        <f t="shared" ref="B17:B25" si="1">C17+D17</f>
        <v>1202</v>
      </c>
      <c r="C17" s="507">
        <v>637</v>
      </c>
      <c r="D17" s="507">
        <v>565</v>
      </c>
      <c r="E17" s="507">
        <f t="shared" ref="E17:E25" si="2">F17+G17</f>
        <v>1306</v>
      </c>
      <c r="F17" s="507">
        <v>681</v>
      </c>
      <c r="G17" s="507">
        <v>625</v>
      </c>
      <c r="H17" s="507">
        <v>386</v>
      </c>
      <c r="I17" s="507">
        <v>134</v>
      </c>
      <c r="J17" s="506">
        <v>154</v>
      </c>
      <c r="K17" s="506">
        <v>682</v>
      </c>
      <c r="L17" s="506">
        <v>766</v>
      </c>
      <c r="M17" s="509">
        <f t="shared" si="0"/>
        <v>-104</v>
      </c>
      <c r="N17" s="509">
        <f t="shared" si="0"/>
        <v>-44</v>
      </c>
      <c r="O17" s="509">
        <f t="shared" si="0"/>
        <v>-60</v>
      </c>
      <c r="P17" s="175" t="s">
        <v>149</v>
      </c>
    </row>
    <row r="18" spans="1:18" s="30" customFormat="1" ht="13.5">
      <c r="A18" s="174" t="s">
        <v>150</v>
      </c>
      <c r="B18" s="508">
        <f t="shared" si="1"/>
        <v>1268</v>
      </c>
      <c r="C18" s="507">
        <v>647</v>
      </c>
      <c r="D18" s="507">
        <v>621</v>
      </c>
      <c r="E18" s="507">
        <f t="shared" si="2"/>
        <v>1148</v>
      </c>
      <c r="F18" s="507">
        <v>608</v>
      </c>
      <c r="G18" s="507">
        <v>540</v>
      </c>
      <c r="H18" s="507">
        <v>348</v>
      </c>
      <c r="I18" s="507">
        <v>147</v>
      </c>
      <c r="J18" s="506">
        <v>129</v>
      </c>
      <c r="K18" s="506">
        <v>773</v>
      </c>
      <c r="L18" s="506">
        <v>671</v>
      </c>
      <c r="M18" s="509">
        <f t="shared" si="0"/>
        <v>120</v>
      </c>
      <c r="N18" s="509">
        <f t="shared" si="0"/>
        <v>39</v>
      </c>
      <c r="O18" s="509">
        <f t="shared" si="0"/>
        <v>81</v>
      </c>
      <c r="P18" s="175" t="s">
        <v>151</v>
      </c>
    </row>
    <row r="19" spans="1:18" s="30" customFormat="1" ht="13.5">
      <c r="A19" s="174" t="s">
        <v>152</v>
      </c>
      <c r="B19" s="508">
        <f t="shared" si="1"/>
        <v>1367</v>
      </c>
      <c r="C19" s="507">
        <v>709</v>
      </c>
      <c r="D19" s="507">
        <v>658</v>
      </c>
      <c r="E19" s="507">
        <f t="shared" si="2"/>
        <v>1359</v>
      </c>
      <c r="F19" s="507">
        <v>695</v>
      </c>
      <c r="G19" s="507">
        <v>664</v>
      </c>
      <c r="H19" s="507">
        <v>403</v>
      </c>
      <c r="I19" s="507">
        <v>151</v>
      </c>
      <c r="J19" s="506">
        <v>116</v>
      </c>
      <c r="K19" s="506">
        <v>813</v>
      </c>
      <c r="L19" s="506">
        <v>840</v>
      </c>
      <c r="M19" s="509">
        <f t="shared" si="0"/>
        <v>8</v>
      </c>
      <c r="N19" s="509">
        <f t="shared" si="0"/>
        <v>14</v>
      </c>
      <c r="O19" s="509">
        <f t="shared" si="0"/>
        <v>-6</v>
      </c>
      <c r="P19" s="175" t="s">
        <v>153</v>
      </c>
    </row>
    <row r="20" spans="1:18" s="30" customFormat="1" ht="13.5">
      <c r="A20" s="174" t="s">
        <v>154</v>
      </c>
      <c r="B20" s="508">
        <f t="shared" si="1"/>
        <v>1136</v>
      </c>
      <c r="C20" s="507">
        <v>551</v>
      </c>
      <c r="D20" s="507">
        <v>585</v>
      </c>
      <c r="E20" s="507">
        <f t="shared" si="2"/>
        <v>1193</v>
      </c>
      <c r="F20" s="507">
        <v>612</v>
      </c>
      <c r="G20" s="507">
        <v>581</v>
      </c>
      <c r="H20" s="507">
        <v>326</v>
      </c>
      <c r="I20" s="507">
        <v>156</v>
      </c>
      <c r="J20" s="506">
        <v>139</v>
      </c>
      <c r="K20" s="506">
        <v>654</v>
      </c>
      <c r="L20" s="506">
        <v>728</v>
      </c>
      <c r="M20" s="509">
        <f t="shared" si="0"/>
        <v>-57</v>
      </c>
      <c r="N20" s="509">
        <f t="shared" si="0"/>
        <v>-61</v>
      </c>
      <c r="O20" s="509">
        <f t="shared" si="0"/>
        <v>4</v>
      </c>
      <c r="P20" s="175" t="s">
        <v>155</v>
      </c>
    </row>
    <row r="21" spans="1:18" s="30" customFormat="1" ht="13.5">
      <c r="A21" s="174" t="s">
        <v>157</v>
      </c>
      <c r="B21" s="508">
        <f t="shared" si="1"/>
        <v>1170</v>
      </c>
      <c r="C21" s="507">
        <v>587</v>
      </c>
      <c r="D21" s="507">
        <v>583</v>
      </c>
      <c r="E21" s="507">
        <f t="shared" si="2"/>
        <v>1153</v>
      </c>
      <c r="F21" s="507">
        <v>615</v>
      </c>
      <c r="G21" s="507">
        <v>538</v>
      </c>
      <c r="H21" s="507">
        <v>305</v>
      </c>
      <c r="I21" s="507">
        <v>167</v>
      </c>
      <c r="J21" s="506">
        <v>150</v>
      </c>
      <c r="K21" s="506">
        <v>698</v>
      </c>
      <c r="L21" s="506">
        <v>698</v>
      </c>
      <c r="M21" s="509">
        <f t="shared" si="0"/>
        <v>17</v>
      </c>
      <c r="N21" s="509">
        <f t="shared" si="0"/>
        <v>-28</v>
      </c>
      <c r="O21" s="509">
        <f t="shared" si="0"/>
        <v>45</v>
      </c>
      <c r="P21" s="175" t="s">
        <v>158</v>
      </c>
    </row>
    <row r="22" spans="1:18" s="30" customFormat="1" ht="13.5">
      <c r="A22" s="174" t="s">
        <v>159</v>
      </c>
      <c r="B22" s="508">
        <f t="shared" si="1"/>
        <v>1449</v>
      </c>
      <c r="C22" s="507">
        <v>765</v>
      </c>
      <c r="D22" s="507">
        <v>684</v>
      </c>
      <c r="E22" s="507">
        <f t="shared" si="2"/>
        <v>1313</v>
      </c>
      <c r="F22" s="507">
        <v>668</v>
      </c>
      <c r="G22" s="507">
        <v>645</v>
      </c>
      <c r="H22" s="507">
        <v>467</v>
      </c>
      <c r="I22" s="507">
        <v>156</v>
      </c>
      <c r="J22" s="506">
        <v>151</v>
      </c>
      <c r="K22" s="506">
        <v>826</v>
      </c>
      <c r="L22" s="506">
        <v>695</v>
      </c>
      <c r="M22" s="509">
        <f t="shared" si="0"/>
        <v>136</v>
      </c>
      <c r="N22" s="509">
        <f t="shared" si="0"/>
        <v>97</v>
      </c>
      <c r="O22" s="509">
        <f t="shared" si="0"/>
        <v>39</v>
      </c>
      <c r="P22" s="175" t="s">
        <v>701</v>
      </c>
    </row>
    <row r="23" spans="1:18" s="30" customFormat="1" ht="13.5">
      <c r="A23" s="174" t="s">
        <v>160</v>
      </c>
      <c r="B23" s="508">
        <f t="shared" si="1"/>
        <v>1671</v>
      </c>
      <c r="C23" s="507">
        <v>861</v>
      </c>
      <c r="D23" s="507">
        <v>810</v>
      </c>
      <c r="E23" s="507">
        <f t="shared" si="2"/>
        <v>1238</v>
      </c>
      <c r="F23" s="507">
        <v>649</v>
      </c>
      <c r="G23" s="507">
        <v>589</v>
      </c>
      <c r="H23" s="507">
        <v>491</v>
      </c>
      <c r="I23" s="507">
        <v>206</v>
      </c>
      <c r="J23" s="506">
        <v>135</v>
      </c>
      <c r="K23" s="506">
        <v>974</v>
      </c>
      <c r="L23" s="506">
        <v>612</v>
      </c>
      <c r="M23" s="509">
        <f t="shared" si="0"/>
        <v>433</v>
      </c>
      <c r="N23" s="509">
        <f t="shared" si="0"/>
        <v>212</v>
      </c>
      <c r="O23" s="509">
        <f t="shared" si="0"/>
        <v>221</v>
      </c>
      <c r="P23" s="175" t="s">
        <v>161</v>
      </c>
    </row>
    <row r="24" spans="1:18" s="30" customFormat="1" ht="13.5">
      <c r="A24" s="174" t="s">
        <v>163</v>
      </c>
      <c r="B24" s="508">
        <f t="shared" si="1"/>
        <v>1590</v>
      </c>
      <c r="C24" s="507">
        <v>842</v>
      </c>
      <c r="D24" s="507">
        <v>748</v>
      </c>
      <c r="E24" s="507">
        <f t="shared" si="2"/>
        <v>1340</v>
      </c>
      <c r="F24" s="507">
        <v>689</v>
      </c>
      <c r="G24" s="507">
        <v>651</v>
      </c>
      <c r="H24" s="507">
        <v>490</v>
      </c>
      <c r="I24" s="507">
        <v>185</v>
      </c>
      <c r="J24" s="506">
        <v>198</v>
      </c>
      <c r="K24" s="506">
        <v>915</v>
      </c>
      <c r="L24" s="506">
        <v>652</v>
      </c>
      <c r="M24" s="509">
        <f t="shared" si="0"/>
        <v>250</v>
      </c>
      <c r="N24" s="509">
        <f t="shared" si="0"/>
        <v>153</v>
      </c>
      <c r="O24" s="509">
        <f t="shared" si="0"/>
        <v>97</v>
      </c>
      <c r="P24" s="175" t="s">
        <v>164</v>
      </c>
    </row>
    <row r="25" spans="1:18" s="30" customFormat="1" ht="13.5">
      <c r="A25" s="176" t="s">
        <v>165</v>
      </c>
      <c r="B25" s="505">
        <f t="shared" si="1"/>
        <v>2242</v>
      </c>
      <c r="C25" s="504">
        <v>1183</v>
      </c>
      <c r="D25" s="504">
        <v>1059</v>
      </c>
      <c r="E25" s="504">
        <f t="shared" si="2"/>
        <v>1732</v>
      </c>
      <c r="F25" s="504">
        <v>926</v>
      </c>
      <c r="G25" s="504">
        <v>806</v>
      </c>
      <c r="H25" s="504">
        <v>625</v>
      </c>
      <c r="I25" s="504">
        <v>221</v>
      </c>
      <c r="J25" s="503">
        <v>225</v>
      </c>
      <c r="K25" s="503">
        <v>1396</v>
      </c>
      <c r="L25" s="503">
        <v>882</v>
      </c>
      <c r="M25" s="502">
        <f t="shared" si="0"/>
        <v>510</v>
      </c>
      <c r="N25" s="502">
        <f t="shared" si="0"/>
        <v>257</v>
      </c>
      <c r="O25" s="502">
        <f t="shared" si="0"/>
        <v>253</v>
      </c>
      <c r="P25" s="177" t="s">
        <v>166</v>
      </c>
      <c r="Q25" s="69"/>
      <c r="R25" s="69"/>
    </row>
    <row r="26" spans="1:18" s="27" customFormat="1" ht="11.25">
      <c r="A26" s="882" t="s">
        <v>702</v>
      </c>
      <c r="B26" s="882"/>
      <c r="C26" s="882"/>
      <c r="D26" s="882"/>
      <c r="E26" s="882"/>
      <c r="F26" s="882"/>
      <c r="G26" s="882"/>
      <c r="H26" s="882"/>
      <c r="I26" s="882"/>
      <c r="K26" s="57"/>
      <c r="L26" s="57"/>
      <c r="M26" s="57"/>
      <c r="N26" s="57"/>
      <c r="O26" s="57"/>
      <c r="P26" s="215" t="s">
        <v>114</v>
      </c>
      <c r="Q26" s="215"/>
      <c r="R26" s="215"/>
    </row>
    <row r="27" spans="1:18" s="27" customFormat="1" ht="11.25">
      <c r="A27" s="905" t="s">
        <v>703</v>
      </c>
      <c r="B27" s="905"/>
      <c r="C27" s="905"/>
      <c r="D27" s="905"/>
      <c r="E27" s="905"/>
      <c r="F27" s="905"/>
      <c r="G27" s="905"/>
      <c r="H27" s="905"/>
      <c r="I27" s="905"/>
      <c r="J27" s="906" t="s">
        <v>704</v>
      </c>
      <c r="K27" s="906"/>
      <c r="L27" s="906"/>
      <c r="M27" s="906"/>
      <c r="N27" s="906"/>
      <c r="O27" s="906"/>
      <c r="P27" s="906"/>
    </row>
    <row r="28" spans="1:18" s="27" customFormat="1" ht="11.25">
      <c r="A28" s="905"/>
      <c r="B28" s="905"/>
      <c r="C28" s="905"/>
      <c r="D28" s="905"/>
      <c r="E28" s="905"/>
      <c r="F28" s="905"/>
      <c r="G28" s="905"/>
      <c r="H28" s="905"/>
      <c r="I28" s="905"/>
      <c r="J28" s="905" t="s">
        <v>705</v>
      </c>
      <c r="K28" s="905"/>
      <c r="L28" s="905"/>
      <c r="M28" s="905"/>
      <c r="N28" s="905"/>
      <c r="O28" s="905"/>
      <c r="P28" s="905"/>
    </row>
    <row r="30" spans="1:18">
      <c r="F30" s="72"/>
      <c r="G30" s="72"/>
    </row>
    <row r="31" spans="1:18">
      <c r="O31" s="72"/>
    </row>
    <row r="32" spans="1:18">
      <c r="C32" s="72"/>
      <c r="D32" s="72"/>
    </row>
  </sheetData>
  <mergeCells count="10">
    <mergeCell ref="A1:I1"/>
    <mergeCell ref="J1:P1"/>
    <mergeCell ref="A27:I27"/>
    <mergeCell ref="A28:I28"/>
    <mergeCell ref="J28:P28"/>
    <mergeCell ref="A26:I26"/>
    <mergeCell ref="J27:P27"/>
    <mergeCell ref="M5:O5"/>
    <mergeCell ref="H4:H5"/>
    <mergeCell ref="K4:L4"/>
  </mergeCells>
  <phoneticPr fontId="7" type="noConversion"/>
  <printOptions horizontalCentered="1"/>
  <pageMargins left="0.59055118110236227" right="0.59055118110236227" top="0.98425196850393704" bottom="0.59055118110236227" header="0.43307086614173229" footer="0"/>
  <pageSetup paperSize="9" scale="87" fitToHeight="0" orientation="landscape" r:id="rId1"/>
  <headerFooter alignWithMargins="0">
    <oddHeader>&amp;L&amp;12&amp;F</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36"/>
  <sheetViews>
    <sheetView view="pageBreakPreview" zoomScaleNormal="125" zoomScaleSheetLayoutView="100" workbookViewId="0">
      <selection activeCell="Y19" sqref="Y19"/>
    </sheetView>
  </sheetViews>
  <sheetFormatPr defaultRowHeight="12"/>
  <cols>
    <col min="1" max="1" width="9.140625" style="55"/>
    <col min="2" max="2" width="11" style="55" bestFit="1" customWidth="1"/>
    <col min="3" max="3" width="8.28515625" style="55" customWidth="1"/>
    <col min="4" max="5" width="8.5703125" style="55" bestFit="1" customWidth="1"/>
    <col min="6" max="6" width="7.42578125" style="55" bestFit="1" customWidth="1"/>
    <col min="7" max="7" width="8.5703125" style="55" bestFit="1" customWidth="1"/>
    <col min="8" max="16" width="8.5703125" style="55" customWidth="1"/>
    <col min="17" max="19" width="7.28515625" style="55" bestFit="1" customWidth="1"/>
    <col min="20" max="20" width="6" style="55" bestFit="1" customWidth="1"/>
    <col min="21" max="21" width="5.28515625" style="55" customWidth="1"/>
    <col min="22" max="22" width="6" style="55" bestFit="1" customWidth="1"/>
    <col min="23" max="24" width="7.28515625" style="55" bestFit="1" customWidth="1"/>
    <col min="25" max="25" width="6" style="55" bestFit="1" customWidth="1"/>
    <col min="26" max="30" width="7.28515625" style="55" bestFit="1" customWidth="1"/>
    <col min="31" max="31" width="6.42578125" style="55" bestFit="1" customWidth="1"/>
    <col min="32" max="33" width="7.28515625" style="55" bestFit="1" customWidth="1"/>
    <col min="34" max="34" width="6" style="55" bestFit="1" customWidth="1"/>
    <col min="35" max="37" width="8.5703125" style="55" bestFit="1" customWidth="1"/>
    <col min="38" max="38" width="18.42578125" style="55" customWidth="1"/>
    <col min="39" max="86" width="9.140625" style="108"/>
    <col min="87" max="257" width="9.140625" style="55"/>
    <col min="258" max="258" width="8.7109375" style="55" bestFit="1" customWidth="1"/>
    <col min="259" max="263" width="6.7109375" style="55" bestFit="1" customWidth="1"/>
    <col min="264" max="264" width="6" style="55" bestFit="1" customWidth="1"/>
    <col min="265" max="267" width="5.7109375" style="55" bestFit="1" customWidth="1"/>
    <col min="268" max="268" width="5.28515625" style="55" customWidth="1"/>
    <col min="269" max="271" width="5.7109375" style="55" bestFit="1" customWidth="1"/>
    <col min="272" max="272" width="5.140625" style="55" bestFit="1" customWidth="1"/>
    <col min="273" max="273" width="4.85546875" style="55" bestFit="1" customWidth="1"/>
    <col min="274" max="274" width="5.28515625" style="55" customWidth="1"/>
    <col min="275" max="275" width="4.85546875" style="55" bestFit="1" customWidth="1"/>
    <col min="276" max="278" width="6.7109375" style="55" bestFit="1" customWidth="1"/>
    <col min="279" max="280" width="5.7109375" style="55" bestFit="1" customWidth="1"/>
    <col min="281" max="281" width="5.140625" style="55" bestFit="1" customWidth="1"/>
    <col min="282" max="286" width="5.7109375" style="55" bestFit="1" customWidth="1"/>
    <col min="287" max="287" width="5.140625" style="55" bestFit="1" customWidth="1"/>
    <col min="288" max="288" width="5.7109375" style="55" bestFit="1" customWidth="1"/>
    <col min="289" max="289" width="5.5703125" style="55" bestFit="1" customWidth="1"/>
    <col min="290" max="290" width="5.7109375" style="55" bestFit="1" customWidth="1"/>
    <col min="291" max="293" width="6.7109375" style="55" bestFit="1" customWidth="1"/>
    <col min="294" max="294" width="14.7109375" style="55" customWidth="1"/>
    <col min="295" max="513" width="9.140625" style="55"/>
    <col min="514" max="514" width="8.7109375" style="55" bestFit="1" customWidth="1"/>
    <col min="515" max="519" width="6.7109375" style="55" bestFit="1" customWidth="1"/>
    <col min="520" max="520" width="6" style="55" bestFit="1" customWidth="1"/>
    <col min="521" max="523" width="5.7109375" style="55" bestFit="1" customWidth="1"/>
    <col min="524" max="524" width="5.28515625" style="55" customWidth="1"/>
    <col min="525" max="527" width="5.7109375" style="55" bestFit="1" customWidth="1"/>
    <col min="528" max="528" width="5.140625" style="55" bestFit="1" customWidth="1"/>
    <col min="529" max="529" width="4.85546875" style="55" bestFit="1" customWidth="1"/>
    <col min="530" max="530" width="5.28515625" style="55" customWidth="1"/>
    <col min="531" max="531" width="4.85546875" style="55" bestFit="1" customWidth="1"/>
    <col min="532" max="534" width="6.7109375" style="55" bestFit="1" customWidth="1"/>
    <col min="535" max="536" width="5.7109375" style="55" bestFit="1" customWidth="1"/>
    <col min="537" max="537" width="5.140625" style="55" bestFit="1" customWidth="1"/>
    <col min="538" max="542" width="5.7109375" style="55" bestFit="1" customWidth="1"/>
    <col min="543" max="543" width="5.140625" style="55" bestFit="1" customWidth="1"/>
    <col min="544" max="544" width="5.7109375" style="55" bestFit="1" customWidth="1"/>
    <col min="545" max="545" width="5.5703125" style="55" bestFit="1" customWidth="1"/>
    <col min="546" max="546" width="5.7109375" style="55" bestFit="1" customWidth="1"/>
    <col min="547" max="549" width="6.7109375" style="55" bestFit="1" customWidth="1"/>
    <col min="550" max="550" width="14.7109375" style="55" customWidth="1"/>
    <col min="551" max="769" width="9.140625" style="55"/>
    <col min="770" max="770" width="8.7109375" style="55" bestFit="1" customWidth="1"/>
    <col min="771" max="775" width="6.7109375" style="55" bestFit="1" customWidth="1"/>
    <col min="776" max="776" width="6" style="55" bestFit="1" customWidth="1"/>
    <col min="777" max="779" width="5.7109375" style="55" bestFit="1" customWidth="1"/>
    <col min="780" max="780" width="5.28515625" style="55" customWidth="1"/>
    <col min="781" max="783" width="5.7109375" style="55" bestFit="1" customWidth="1"/>
    <col min="784" max="784" width="5.140625" style="55" bestFit="1" customWidth="1"/>
    <col min="785" max="785" width="4.85546875" style="55" bestFit="1" customWidth="1"/>
    <col min="786" max="786" width="5.28515625" style="55" customWidth="1"/>
    <col min="787" max="787" width="4.85546875" style="55" bestFit="1" customWidth="1"/>
    <col min="788" max="790" width="6.7109375" style="55" bestFit="1" customWidth="1"/>
    <col min="791" max="792" width="5.7109375" style="55" bestFit="1" customWidth="1"/>
    <col min="793" max="793" width="5.140625" style="55" bestFit="1" customWidth="1"/>
    <col min="794" max="798" width="5.7109375" style="55" bestFit="1" customWidth="1"/>
    <col min="799" max="799" width="5.140625" style="55" bestFit="1" customWidth="1"/>
    <col min="800" max="800" width="5.7109375" style="55" bestFit="1" customWidth="1"/>
    <col min="801" max="801" width="5.5703125" style="55" bestFit="1" customWidth="1"/>
    <col min="802" max="802" width="5.7109375" style="55" bestFit="1" customWidth="1"/>
    <col min="803" max="805" width="6.7109375" style="55" bestFit="1" customWidth="1"/>
    <col min="806" max="806" width="14.7109375" style="55" customWidth="1"/>
    <col min="807" max="1025" width="9.140625" style="55"/>
    <col min="1026" max="1026" width="8.7109375" style="55" bestFit="1" customWidth="1"/>
    <col min="1027" max="1031" width="6.7109375" style="55" bestFit="1" customWidth="1"/>
    <col min="1032" max="1032" width="6" style="55" bestFit="1" customWidth="1"/>
    <col min="1033" max="1035" width="5.7109375" style="55" bestFit="1" customWidth="1"/>
    <col min="1036" max="1036" width="5.28515625" style="55" customWidth="1"/>
    <col min="1037" max="1039" width="5.7109375" style="55" bestFit="1" customWidth="1"/>
    <col min="1040" max="1040" width="5.140625" style="55" bestFit="1" customWidth="1"/>
    <col min="1041" max="1041" width="4.85546875" style="55" bestFit="1" customWidth="1"/>
    <col min="1042" max="1042" width="5.28515625" style="55" customWidth="1"/>
    <col min="1043" max="1043" width="4.85546875" style="55" bestFit="1" customWidth="1"/>
    <col min="1044" max="1046" width="6.7109375" style="55" bestFit="1" customWidth="1"/>
    <col min="1047" max="1048" width="5.7109375" style="55" bestFit="1" customWidth="1"/>
    <col min="1049" max="1049" width="5.140625" style="55" bestFit="1" customWidth="1"/>
    <col min="1050" max="1054" width="5.7109375" style="55" bestFit="1" customWidth="1"/>
    <col min="1055" max="1055" width="5.140625" style="55" bestFit="1" customWidth="1"/>
    <col min="1056" max="1056" width="5.7109375" style="55" bestFit="1" customWidth="1"/>
    <col min="1057" max="1057" width="5.5703125" style="55" bestFit="1" customWidth="1"/>
    <col min="1058" max="1058" width="5.7109375" style="55" bestFit="1" customWidth="1"/>
    <col min="1059" max="1061" width="6.7109375" style="55" bestFit="1" customWidth="1"/>
    <col min="1062" max="1062" width="14.7109375" style="55" customWidth="1"/>
    <col min="1063" max="1281" width="9.140625" style="55"/>
    <col min="1282" max="1282" width="8.7109375" style="55" bestFit="1" customWidth="1"/>
    <col min="1283" max="1287" width="6.7109375" style="55" bestFit="1" customWidth="1"/>
    <col min="1288" max="1288" width="6" style="55" bestFit="1" customWidth="1"/>
    <col min="1289" max="1291" width="5.7109375" style="55" bestFit="1" customWidth="1"/>
    <col min="1292" max="1292" width="5.28515625" style="55" customWidth="1"/>
    <col min="1293" max="1295" width="5.7109375" style="55" bestFit="1" customWidth="1"/>
    <col min="1296" max="1296" width="5.140625" style="55" bestFit="1" customWidth="1"/>
    <col min="1297" max="1297" width="4.85546875" style="55" bestFit="1" customWidth="1"/>
    <col min="1298" max="1298" width="5.28515625" style="55" customWidth="1"/>
    <col min="1299" max="1299" width="4.85546875" style="55" bestFit="1" customWidth="1"/>
    <col min="1300" max="1302" width="6.7109375" style="55" bestFit="1" customWidth="1"/>
    <col min="1303" max="1304" width="5.7109375" style="55" bestFit="1" customWidth="1"/>
    <col min="1305" max="1305" width="5.140625" style="55" bestFit="1" customWidth="1"/>
    <col min="1306" max="1310" width="5.7109375" style="55" bestFit="1" customWidth="1"/>
    <col min="1311" max="1311" width="5.140625" style="55" bestFit="1" customWidth="1"/>
    <col min="1312" max="1312" width="5.7109375" style="55" bestFit="1" customWidth="1"/>
    <col min="1313" max="1313" width="5.5703125" style="55" bestFit="1" customWidth="1"/>
    <col min="1314" max="1314" width="5.7109375" style="55" bestFit="1" customWidth="1"/>
    <col min="1315" max="1317" width="6.7109375" style="55" bestFit="1" customWidth="1"/>
    <col min="1318" max="1318" width="14.7109375" style="55" customWidth="1"/>
    <col min="1319" max="1537" width="9.140625" style="55"/>
    <col min="1538" max="1538" width="8.7109375" style="55" bestFit="1" customWidth="1"/>
    <col min="1539" max="1543" width="6.7109375" style="55" bestFit="1" customWidth="1"/>
    <col min="1544" max="1544" width="6" style="55" bestFit="1" customWidth="1"/>
    <col min="1545" max="1547" width="5.7109375" style="55" bestFit="1" customWidth="1"/>
    <col min="1548" max="1548" width="5.28515625" style="55" customWidth="1"/>
    <col min="1549" max="1551" width="5.7109375" style="55" bestFit="1" customWidth="1"/>
    <col min="1552" max="1552" width="5.140625" style="55" bestFit="1" customWidth="1"/>
    <col min="1553" max="1553" width="4.85546875" style="55" bestFit="1" customWidth="1"/>
    <col min="1554" max="1554" width="5.28515625" style="55" customWidth="1"/>
    <col min="1555" max="1555" width="4.85546875" style="55" bestFit="1" customWidth="1"/>
    <col min="1556" max="1558" width="6.7109375" style="55" bestFit="1" customWidth="1"/>
    <col min="1559" max="1560" width="5.7109375" style="55" bestFit="1" customWidth="1"/>
    <col min="1561" max="1561" width="5.140625" style="55" bestFit="1" customWidth="1"/>
    <col min="1562" max="1566" width="5.7109375" style="55" bestFit="1" customWidth="1"/>
    <col min="1567" max="1567" width="5.140625" style="55" bestFit="1" customWidth="1"/>
    <col min="1568" max="1568" width="5.7109375" style="55" bestFit="1" customWidth="1"/>
    <col min="1569" max="1569" width="5.5703125" style="55" bestFit="1" customWidth="1"/>
    <col min="1570" max="1570" width="5.7109375" style="55" bestFit="1" customWidth="1"/>
    <col min="1571" max="1573" width="6.7109375" style="55" bestFit="1" customWidth="1"/>
    <col min="1574" max="1574" width="14.7109375" style="55" customWidth="1"/>
    <col min="1575" max="1793" width="9.140625" style="55"/>
    <col min="1794" max="1794" width="8.7109375" style="55" bestFit="1" customWidth="1"/>
    <col min="1795" max="1799" width="6.7109375" style="55" bestFit="1" customWidth="1"/>
    <col min="1800" max="1800" width="6" style="55" bestFit="1" customWidth="1"/>
    <col min="1801" max="1803" width="5.7109375" style="55" bestFit="1" customWidth="1"/>
    <col min="1804" max="1804" width="5.28515625" style="55" customWidth="1"/>
    <col min="1805" max="1807" width="5.7109375" style="55" bestFit="1" customWidth="1"/>
    <col min="1808" max="1808" width="5.140625" style="55" bestFit="1" customWidth="1"/>
    <col min="1809" max="1809" width="4.85546875" style="55" bestFit="1" customWidth="1"/>
    <col min="1810" max="1810" width="5.28515625" style="55" customWidth="1"/>
    <col min="1811" max="1811" width="4.85546875" style="55" bestFit="1" customWidth="1"/>
    <col min="1812" max="1814" width="6.7109375" style="55" bestFit="1" customWidth="1"/>
    <col min="1815" max="1816" width="5.7109375" style="55" bestFit="1" customWidth="1"/>
    <col min="1817" max="1817" width="5.140625" style="55" bestFit="1" customWidth="1"/>
    <col min="1818" max="1822" width="5.7109375" style="55" bestFit="1" customWidth="1"/>
    <col min="1823" max="1823" width="5.140625" style="55" bestFit="1" customWidth="1"/>
    <col min="1824" max="1824" width="5.7109375" style="55" bestFit="1" customWidth="1"/>
    <col min="1825" max="1825" width="5.5703125" style="55" bestFit="1" customWidth="1"/>
    <col min="1826" max="1826" width="5.7109375" style="55" bestFit="1" customWidth="1"/>
    <col min="1827" max="1829" width="6.7109375" style="55" bestFit="1" customWidth="1"/>
    <col min="1830" max="1830" width="14.7109375" style="55" customWidth="1"/>
    <col min="1831" max="2049" width="9.140625" style="55"/>
    <col min="2050" max="2050" width="8.7109375" style="55" bestFit="1" customWidth="1"/>
    <col min="2051" max="2055" width="6.7109375" style="55" bestFit="1" customWidth="1"/>
    <col min="2056" max="2056" width="6" style="55" bestFit="1" customWidth="1"/>
    <col min="2057" max="2059" width="5.7109375" style="55" bestFit="1" customWidth="1"/>
    <col min="2060" max="2060" width="5.28515625" style="55" customWidth="1"/>
    <col min="2061" max="2063" width="5.7109375" style="55" bestFit="1" customWidth="1"/>
    <col min="2064" max="2064" width="5.140625" style="55" bestFit="1" customWidth="1"/>
    <col min="2065" max="2065" width="4.85546875" style="55" bestFit="1" customWidth="1"/>
    <col min="2066" max="2066" width="5.28515625" style="55" customWidth="1"/>
    <col min="2067" max="2067" width="4.85546875" style="55" bestFit="1" customWidth="1"/>
    <col min="2068" max="2070" width="6.7109375" style="55" bestFit="1" customWidth="1"/>
    <col min="2071" max="2072" width="5.7109375" style="55" bestFit="1" customWidth="1"/>
    <col min="2073" max="2073" width="5.140625" style="55" bestFit="1" customWidth="1"/>
    <col min="2074" max="2078" width="5.7109375" style="55" bestFit="1" customWidth="1"/>
    <col min="2079" max="2079" width="5.140625" style="55" bestFit="1" customWidth="1"/>
    <col min="2080" max="2080" width="5.7109375" style="55" bestFit="1" customWidth="1"/>
    <col min="2081" max="2081" width="5.5703125" style="55" bestFit="1" customWidth="1"/>
    <col min="2082" max="2082" width="5.7109375" style="55" bestFit="1" customWidth="1"/>
    <col min="2083" max="2085" width="6.7109375" style="55" bestFit="1" customWidth="1"/>
    <col min="2086" max="2086" width="14.7109375" style="55" customWidth="1"/>
    <col min="2087" max="2305" width="9.140625" style="55"/>
    <col min="2306" max="2306" width="8.7109375" style="55" bestFit="1" customWidth="1"/>
    <col min="2307" max="2311" width="6.7109375" style="55" bestFit="1" customWidth="1"/>
    <col min="2312" max="2312" width="6" style="55" bestFit="1" customWidth="1"/>
    <col min="2313" max="2315" width="5.7109375" style="55" bestFit="1" customWidth="1"/>
    <col min="2316" max="2316" width="5.28515625" style="55" customWidth="1"/>
    <col min="2317" max="2319" width="5.7109375" style="55" bestFit="1" customWidth="1"/>
    <col min="2320" max="2320" width="5.140625" style="55" bestFit="1" customWidth="1"/>
    <col min="2321" max="2321" width="4.85546875" style="55" bestFit="1" customWidth="1"/>
    <col min="2322" max="2322" width="5.28515625" style="55" customWidth="1"/>
    <col min="2323" max="2323" width="4.85546875" style="55" bestFit="1" customWidth="1"/>
    <col min="2324" max="2326" width="6.7109375" style="55" bestFit="1" customWidth="1"/>
    <col min="2327" max="2328" width="5.7109375" style="55" bestFit="1" customWidth="1"/>
    <col min="2329" max="2329" width="5.140625" style="55" bestFit="1" customWidth="1"/>
    <col min="2330" max="2334" width="5.7109375" style="55" bestFit="1" customWidth="1"/>
    <col min="2335" max="2335" width="5.140625" style="55" bestFit="1" customWidth="1"/>
    <col min="2336" max="2336" width="5.7109375" style="55" bestFit="1" customWidth="1"/>
    <col min="2337" max="2337" width="5.5703125" style="55" bestFit="1" customWidth="1"/>
    <col min="2338" max="2338" width="5.7109375" style="55" bestFit="1" customWidth="1"/>
    <col min="2339" max="2341" width="6.7109375" style="55" bestFit="1" customWidth="1"/>
    <col min="2342" max="2342" width="14.7109375" style="55" customWidth="1"/>
    <col min="2343" max="2561" width="9.140625" style="55"/>
    <col min="2562" max="2562" width="8.7109375" style="55" bestFit="1" customWidth="1"/>
    <col min="2563" max="2567" width="6.7109375" style="55" bestFit="1" customWidth="1"/>
    <col min="2568" max="2568" width="6" style="55" bestFit="1" customWidth="1"/>
    <col min="2569" max="2571" width="5.7109375" style="55" bestFit="1" customWidth="1"/>
    <col min="2572" max="2572" width="5.28515625" style="55" customWidth="1"/>
    <col min="2573" max="2575" width="5.7109375" style="55" bestFit="1" customWidth="1"/>
    <col min="2576" max="2576" width="5.140625" style="55" bestFit="1" customWidth="1"/>
    <col min="2577" max="2577" width="4.85546875" style="55" bestFit="1" customWidth="1"/>
    <col min="2578" max="2578" width="5.28515625" style="55" customWidth="1"/>
    <col min="2579" max="2579" width="4.85546875" style="55" bestFit="1" customWidth="1"/>
    <col min="2580" max="2582" width="6.7109375" style="55" bestFit="1" customWidth="1"/>
    <col min="2583" max="2584" width="5.7109375" style="55" bestFit="1" customWidth="1"/>
    <col min="2585" max="2585" width="5.140625" style="55" bestFit="1" customWidth="1"/>
    <col min="2586" max="2590" width="5.7109375" style="55" bestFit="1" customWidth="1"/>
    <col min="2591" max="2591" width="5.140625" style="55" bestFit="1" customWidth="1"/>
    <col min="2592" max="2592" width="5.7109375" style="55" bestFit="1" customWidth="1"/>
    <col min="2593" max="2593" width="5.5703125" style="55" bestFit="1" customWidth="1"/>
    <col min="2594" max="2594" width="5.7109375" style="55" bestFit="1" customWidth="1"/>
    <col min="2595" max="2597" width="6.7109375" style="55" bestFit="1" customWidth="1"/>
    <col min="2598" max="2598" width="14.7109375" style="55" customWidth="1"/>
    <col min="2599" max="2817" width="9.140625" style="55"/>
    <col min="2818" max="2818" width="8.7109375" style="55" bestFit="1" customWidth="1"/>
    <col min="2819" max="2823" width="6.7109375" style="55" bestFit="1" customWidth="1"/>
    <col min="2824" max="2824" width="6" style="55" bestFit="1" customWidth="1"/>
    <col min="2825" max="2827" width="5.7109375" style="55" bestFit="1" customWidth="1"/>
    <col min="2828" max="2828" width="5.28515625" style="55" customWidth="1"/>
    <col min="2829" max="2831" width="5.7109375" style="55" bestFit="1" customWidth="1"/>
    <col min="2832" max="2832" width="5.140625" style="55" bestFit="1" customWidth="1"/>
    <col min="2833" max="2833" width="4.85546875" style="55" bestFit="1" customWidth="1"/>
    <col min="2834" max="2834" width="5.28515625" style="55" customWidth="1"/>
    <col min="2835" max="2835" width="4.85546875" style="55" bestFit="1" customWidth="1"/>
    <col min="2836" max="2838" width="6.7109375" style="55" bestFit="1" customWidth="1"/>
    <col min="2839" max="2840" width="5.7109375" style="55" bestFit="1" customWidth="1"/>
    <col min="2841" max="2841" width="5.140625" style="55" bestFit="1" customWidth="1"/>
    <col min="2842" max="2846" width="5.7109375" style="55" bestFit="1" customWidth="1"/>
    <col min="2847" max="2847" width="5.140625" style="55" bestFit="1" customWidth="1"/>
    <col min="2848" max="2848" width="5.7109375" style="55" bestFit="1" customWidth="1"/>
    <col min="2849" max="2849" width="5.5703125" style="55" bestFit="1" customWidth="1"/>
    <col min="2850" max="2850" width="5.7109375" style="55" bestFit="1" customWidth="1"/>
    <col min="2851" max="2853" width="6.7109375" style="55" bestFit="1" customWidth="1"/>
    <col min="2854" max="2854" width="14.7109375" style="55" customWidth="1"/>
    <col min="2855" max="3073" width="9.140625" style="55"/>
    <col min="3074" max="3074" width="8.7109375" style="55" bestFit="1" customWidth="1"/>
    <col min="3075" max="3079" width="6.7109375" style="55" bestFit="1" customWidth="1"/>
    <col min="3080" max="3080" width="6" style="55" bestFit="1" customWidth="1"/>
    <col min="3081" max="3083" width="5.7109375" style="55" bestFit="1" customWidth="1"/>
    <col min="3084" max="3084" width="5.28515625" style="55" customWidth="1"/>
    <col min="3085" max="3087" width="5.7109375" style="55" bestFit="1" customWidth="1"/>
    <col min="3088" max="3088" width="5.140625" style="55" bestFit="1" customWidth="1"/>
    <col min="3089" max="3089" width="4.85546875" style="55" bestFit="1" customWidth="1"/>
    <col min="3090" max="3090" width="5.28515625" style="55" customWidth="1"/>
    <col min="3091" max="3091" width="4.85546875" style="55" bestFit="1" customWidth="1"/>
    <col min="3092" max="3094" width="6.7109375" style="55" bestFit="1" customWidth="1"/>
    <col min="3095" max="3096" width="5.7109375" style="55" bestFit="1" customWidth="1"/>
    <col min="3097" max="3097" width="5.140625" style="55" bestFit="1" customWidth="1"/>
    <col min="3098" max="3102" width="5.7109375" style="55" bestFit="1" customWidth="1"/>
    <col min="3103" max="3103" width="5.140625" style="55" bestFit="1" customWidth="1"/>
    <col min="3104" max="3104" width="5.7109375" style="55" bestFit="1" customWidth="1"/>
    <col min="3105" max="3105" width="5.5703125" style="55" bestFit="1" customWidth="1"/>
    <col min="3106" max="3106" width="5.7109375" style="55" bestFit="1" customWidth="1"/>
    <col min="3107" max="3109" width="6.7109375" style="55" bestFit="1" customWidth="1"/>
    <col min="3110" max="3110" width="14.7109375" style="55" customWidth="1"/>
    <col min="3111" max="3329" width="9.140625" style="55"/>
    <col min="3330" max="3330" width="8.7109375" style="55" bestFit="1" customWidth="1"/>
    <col min="3331" max="3335" width="6.7109375" style="55" bestFit="1" customWidth="1"/>
    <col min="3336" max="3336" width="6" style="55" bestFit="1" customWidth="1"/>
    <col min="3337" max="3339" width="5.7109375" style="55" bestFit="1" customWidth="1"/>
    <col min="3340" max="3340" width="5.28515625" style="55" customWidth="1"/>
    <col min="3341" max="3343" width="5.7109375" style="55" bestFit="1" customWidth="1"/>
    <col min="3344" max="3344" width="5.140625" style="55" bestFit="1" customWidth="1"/>
    <col min="3345" max="3345" width="4.85546875" style="55" bestFit="1" customWidth="1"/>
    <col min="3346" max="3346" width="5.28515625" style="55" customWidth="1"/>
    <col min="3347" max="3347" width="4.85546875" style="55" bestFit="1" customWidth="1"/>
    <col min="3348" max="3350" width="6.7109375" style="55" bestFit="1" customWidth="1"/>
    <col min="3351" max="3352" width="5.7109375" style="55" bestFit="1" customWidth="1"/>
    <col min="3353" max="3353" width="5.140625" style="55" bestFit="1" customWidth="1"/>
    <col min="3354" max="3358" width="5.7109375" style="55" bestFit="1" customWidth="1"/>
    <col min="3359" max="3359" width="5.140625" style="55" bestFit="1" customWidth="1"/>
    <col min="3360" max="3360" width="5.7109375" style="55" bestFit="1" customWidth="1"/>
    <col min="3361" max="3361" width="5.5703125" style="55" bestFit="1" customWidth="1"/>
    <col min="3362" max="3362" width="5.7109375" style="55" bestFit="1" customWidth="1"/>
    <col min="3363" max="3365" width="6.7109375" style="55" bestFit="1" customWidth="1"/>
    <col min="3366" max="3366" width="14.7109375" style="55" customWidth="1"/>
    <col min="3367" max="3585" width="9.140625" style="55"/>
    <col min="3586" max="3586" width="8.7109375" style="55" bestFit="1" customWidth="1"/>
    <col min="3587" max="3591" width="6.7109375" style="55" bestFit="1" customWidth="1"/>
    <col min="3592" max="3592" width="6" style="55" bestFit="1" customWidth="1"/>
    <col min="3593" max="3595" width="5.7109375" style="55" bestFit="1" customWidth="1"/>
    <col min="3596" max="3596" width="5.28515625" style="55" customWidth="1"/>
    <col min="3597" max="3599" width="5.7109375" style="55" bestFit="1" customWidth="1"/>
    <col min="3600" max="3600" width="5.140625" style="55" bestFit="1" customWidth="1"/>
    <col min="3601" max="3601" width="4.85546875" style="55" bestFit="1" customWidth="1"/>
    <col min="3602" max="3602" width="5.28515625" style="55" customWidth="1"/>
    <col min="3603" max="3603" width="4.85546875" style="55" bestFit="1" customWidth="1"/>
    <col min="3604" max="3606" width="6.7109375" style="55" bestFit="1" customWidth="1"/>
    <col min="3607" max="3608" width="5.7109375" style="55" bestFit="1" customWidth="1"/>
    <col min="3609" max="3609" width="5.140625" style="55" bestFit="1" customWidth="1"/>
    <col min="3610" max="3614" width="5.7109375" style="55" bestFit="1" customWidth="1"/>
    <col min="3615" max="3615" width="5.140625" style="55" bestFit="1" customWidth="1"/>
    <col min="3616" max="3616" width="5.7109375" style="55" bestFit="1" customWidth="1"/>
    <col min="3617" max="3617" width="5.5703125" style="55" bestFit="1" customWidth="1"/>
    <col min="3618" max="3618" width="5.7109375" style="55" bestFit="1" customWidth="1"/>
    <col min="3619" max="3621" width="6.7109375" style="55" bestFit="1" customWidth="1"/>
    <col min="3622" max="3622" width="14.7109375" style="55" customWidth="1"/>
    <col min="3623" max="3841" width="9.140625" style="55"/>
    <col min="3842" max="3842" width="8.7109375" style="55" bestFit="1" customWidth="1"/>
    <col min="3843" max="3847" width="6.7109375" style="55" bestFit="1" customWidth="1"/>
    <col min="3848" max="3848" width="6" style="55" bestFit="1" customWidth="1"/>
    <col min="3849" max="3851" width="5.7109375" style="55" bestFit="1" customWidth="1"/>
    <col min="3852" max="3852" width="5.28515625" style="55" customWidth="1"/>
    <col min="3853" max="3855" width="5.7109375" style="55" bestFit="1" customWidth="1"/>
    <col min="3856" max="3856" width="5.140625" style="55" bestFit="1" customWidth="1"/>
    <col min="3857" max="3857" width="4.85546875" style="55" bestFit="1" customWidth="1"/>
    <col min="3858" max="3858" width="5.28515625" style="55" customWidth="1"/>
    <col min="3859" max="3859" width="4.85546875" style="55" bestFit="1" customWidth="1"/>
    <col min="3860" max="3862" width="6.7109375" style="55" bestFit="1" customWidth="1"/>
    <col min="3863" max="3864" width="5.7109375" style="55" bestFit="1" customWidth="1"/>
    <col min="3865" max="3865" width="5.140625" style="55" bestFit="1" customWidth="1"/>
    <col min="3866" max="3870" width="5.7109375" style="55" bestFit="1" customWidth="1"/>
    <col min="3871" max="3871" width="5.140625" style="55" bestFit="1" customWidth="1"/>
    <col min="3872" max="3872" width="5.7109375" style="55" bestFit="1" customWidth="1"/>
    <col min="3873" max="3873" width="5.5703125" style="55" bestFit="1" customWidth="1"/>
    <col min="3874" max="3874" width="5.7109375" style="55" bestFit="1" customWidth="1"/>
    <col min="3875" max="3877" width="6.7109375" style="55" bestFit="1" customWidth="1"/>
    <col min="3878" max="3878" width="14.7109375" style="55" customWidth="1"/>
    <col min="3879" max="4097" width="9.140625" style="55"/>
    <col min="4098" max="4098" width="8.7109375" style="55" bestFit="1" customWidth="1"/>
    <col min="4099" max="4103" width="6.7109375" style="55" bestFit="1" customWidth="1"/>
    <col min="4104" max="4104" width="6" style="55" bestFit="1" customWidth="1"/>
    <col min="4105" max="4107" width="5.7109375" style="55" bestFit="1" customWidth="1"/>
    <col min="4108" max="4108" width="5.28515625" style="55" customWidth="1"/>
    <col min="4109" max="4111" width="5.7109375" style="55" bestFit="1" customWidth="1"/>
    <col min="4112" max="4112" width="5.140625" style="55" bestFit="1" customWidth="1"/>
    <col min="4113" max="4113" width="4.85546875" style="55" bestFit="1" customWidth="1"/>
    <col min="4114" max="4114" width="5.28515625" style="55" customWidth="1"/>
    <col min="4115" max="4115" width="4.85546875" style="55" bestFit="1" customWidth="1"/>
    <col min="4116" max="4118" width="6.7109375" style="55" bestFit="1" customWidth="1"/>
    <col min="4119" max="4120" width="5.7109375" style="55" bestFit="1" customWidth="1"/>
    <col min="4121" max="4121" width="5.140625" style="55" bestFit="1" customWidth="1"/>
    <col min="4122" max="4126" width="5.7109375" style="55" bestFit="1" customWidth="1"/>
    <col min="4127" max="4127" width="5.140625" style="55" bestFit="1" customWidth="1"/>
    <col min="4128" max="4128" width="5.7109375" style="55" bestFit="1" customWidth="1"/>
    <col min="4129" max="4129" width="5.5703125" style="55" bestFit="1" customWidth="1"/>
    <col min="4130" max="4130" width="5.7109375" style="55" bestFit="1" customWidth="1"/>
    <col min="4131" max="4133" width="6.7109375" style="55" bestFit="1" customWidth="1"/>
    <col min="4134" max="4134" width="14.7109375" style="55" customWidth="1"/>
    <col min="4135" max="4353" width="9.140625" style="55"/>
    <col min="4354" max="4354" width="8.7109375" style="55" bestFit="1" customWidth="1"/>
    <col min="4355" max="4359" width="6.7109375" style="55" bestFit="1" customWidth="1"/>
    <col min="4360" max="4360" width="6" style="55" bestFit="1" customWidth="1"/>
    <col min="4361" max="4363" width="5.7109375" style="55" bestFit="1" customWidth="1"/>
    <col min="4364" max="4364" width="5.28515625" style="55" customWidth="1"/>
    <col min="4365" max="4367" width="5.7109375" style="55" bestFit="1" customWidth="1"/>
    <col min="4368" max="4368" width="5.140625" style="55" bestFit="1" customWidth="1"/>
    <col min="4369" max="4369" width="4.85546875" style="55" bestFit="1" customWidth="1"/>
    <col min="4370" max="4370" width="5.28515625" style="55" customWidth="1"/>
    <col min="4371" max="4371" width="4.85546875" style="55" bestFit="1" customWidth="1"/>
    <col min="4372" max="4374" width="6.7109375" style="55" bestFit="1" customWidth="1"/>
    <col min="4375" max="4376" width="5.7109375" style="55" bestFit="1" customWidth="1"/>
    <col min="4377" max="4377" width="5.140625" style="55" bestFit="1" customWidth="1"/>
    <col min="4378" max="4382" width="5.7109375" style="55" bestFit="1" customWidth="1"/>
    <col min="4383" max="4383" width="5.140625" style="55" bestFit="1" customWidth="1"/>
    <col min="4384" max="4384" width="5.7109375" style="55" bestFit="1" customWidth="1"/>
    <col min="4385" max="4385" width="5.5703125" style="55" bestFit="1" customWidth="1"/>
    <col min="4386" max="4386" width="5.7109375" style="55" bestFit="1" customWidth="1"/>
    <col min="4387" max="4389" width="6.7109375" style="55" bestFit="1" customWidth="1"/>
    <col min="4390" max="4390" width="14.7109375" style="55" customWidth="1"/>
    <col min="4391" max="4609" width="9.140625" style="55"/>
    <col min="4610" max="4610" width="8.7109375" style="55" bestFit="1" customWidth="1"/>
    <col min="4611" max="4615" width="6.7109375" style="55" bestFit="1" customWidth="1"/>
    <col min="4616" max="4616" width="6" style="55" bestFit="1" customWidth="1"/>
    <col min="4617" max="4619" width="5.7109375" style="55" bestFit="1" customWidth="1"/>
    <col min="4620" max="4620" width="5.28515625" style="55" customWidth="1"/>
    <col min="4621" max="4623" width="5.7109375" style="55" bestFit="1" customWidth="1"/>
    <col min="4624" max="4624" width="5.140625" style="55" bestFit="1" customWidth="1"/>
    <col min="4625" max="4625" width="4.85546875" style="55" bestFit="1" customWidth="1"/>
    <col min="4626" max="4626" width="5.28515625" style="55" customWidth="1"/>
    <col min="4627" max="4627" width="4.85546875" style="55" bestFit="1" customWidth="1"/>
    <col min="4628" max="4630" width="6.7109375" style="55" bestFit="1" customWidth="1"/>
    <col min="4631" max="4632" width="5.7109375" style="55" bestFit="1" customWidth="1"/>
    <col min="4633" max="4633" width="5.140625" style="55" bestFit="1" customWidth="1"/>
    <col min="4634" max="4638" width="5.7109375" style="55" bestFit="1" customWidth="1"/>
    <col min="4639" max="4639" width="5.140625" style="55" bestFit="1" customWidth="1"/>
    <col min="4640" max="4640" width="5.7109375" style="55" bestFit="1" customWidth="1"/>
    <col min="4641" max="4641" width="5.5703125" style="55" bestFit="1" customWidth="1"/>
    <col min="4642" max="4642" width="5.7109375" style="55" bestFit="1" customWidth="1"/>
    <col min="4643" max="4645" width="6.7109375" style="55" bestFit="1" customWidth="1"/>
    <col min="4646" max="4646" width="14.7109375" style="55" customWidth="1"/>
    <col min="4647" max="4865" width="9.140625" style="55"/>
    <col min="4866" max="4866" width="8.7109375" style="55" bestFit="1" customWidth="1"/>
    <col min="4867" max="4871" width="6.7109375" style="55" bestFit="1" customWidth="1"/>
    <col min="4872" max="4872" width="6" style="55" bestFit="1" customWidth="1"/>
    <col min="4873" max="4875" width="5.7109375" style="55" bestFit="1" customWidth="1"/>
    <col min="4876" max="4876" width="5.28515625" style="55" customWidth="1"/>
    <col min="4877" max="4879" width="5.7109375" style="55" bestFit="1" customWidth="1"/>
    <col min="4880" max="4880" width="5.140625" style="55" bestFit="1" customWidth="1"/>
    <col min="4881" max="4881" width="4.85546875" style="55" bestFit="1" customWidth="1"/>
    <col min="4882" max="4882" width="5.28515625" style="55" customWidth="1"/>
    <col min="4883" max="4883" width="4.85546875" style="55" bestFit="1" customWidth="1"/>
    <col min="4884" max="4886" width="6.7109375" style="55" bestFit="1" customWidth="1"/>
    <col min="4887" max="4888" width="5.7109375" style="55" bestFit="1" customWidth="1"/>
    <col min="4889" max="4889" width="5.140625" style="55" bestFit="1" customWidth="1"/>
    <col min="4890" max="4894" width="5.7109375" style="55" bestFit="1" customWidth="1"/>
    <col min="4895" max="4895" width="5.140625" style="55" bestFit="1" customWidth="1"/>
    <col min="4896" max="4896" width="5.7109375" style="55" bestFit="1" customWidth="1"/>
    <col min="4897" max="4897" width="5.5703125" style="55" bestFit="1" customWidth="1"/>
    <col min="4898" max="4898" width="5.7109375" style="55" bestFit="1" customWidth="1"/>
    <col min="4899" max="4901" width="6.7109375" style="55" bestFit="1" customWidth="1"/>
    <col min="4902" max="4902" width="14.7109375" style="55" customWidth="1"/>
    <col min="4903" max="5121" width="9.140625" style="55"/>
    <col min="5122" max="5122" width="8.7109375" style="55" bestFit="1" customWidth="1"/>
    <col min="5123" max="5127" width="6.7109375" style="55" bestFit="1" customWidth="1"/>
    <col min="5128" max="5128" width="6" style="55" bestFit="1" customWidth="1"/>
    <col min="5129" max="5131" width="5.7109375" style="55" bestFit="1" customWidth="1"/>
    <col min="5132" max="5132" width="5.28515625" style="55" customWidth="1"/>
    <col min="5133" max="5135" width="5.7109375" style="55" bestFit="1" customWidth="1"/>
    <col min="5136" max="5136" width="5.140625" style="55" bestFit="1" customWidth="1"/>
    <col min="5137" max="5137" width="4.85546875" style="55" bestFit="1" customWidth="1"/>
    <col min="5138" max="5138" width="5.28515625" style="55" customWidth="1"/>
    <col min="5139" max="5139" width="4.85546875" style="55" bestFit="1" customWidth="1"/>
    <col min="5140" max="5142" width="6.7109375" style="55" bestFit="1" customWidth="1"/>
    <col min="5143" max="5144" width="5.7109375" style="55" bestFit="1" customWidth="1"/>
    <col min="5145" max="5145" width="5.140625" style="55" bestFit="1" customWidth="1"/>
    <col min="5146" max="5150" width="5.7109375" style="55" bestFit="1" customWidth="1"/>
    <col min="5151" max="5151" width="5.140625" style="55" bestFit="1" customWidth="1"/>
    <col min="5152" max="5152" width="5.7109375" style="55" bestFit="1" customWidth="1"/>
    <col min="5153" max="5153" width="5.5703125" style="55" bestFit="1" customWidth="1"/>
    <col min="5154" max="5154" width="5.7109375" style="55" bestFit="1" customWidth="1"/>
    <col min="5155" max="5157" width="6.7109375" style="55" bestFit="1" customWidth="1"/>
    <col min="5158" max="5158" width="14.7109375" style="55" customWidth="1"/>
    <col min="5159" max="5377" width="9.140625" style="55"/>
    <col min="5378" max="5378" width="8.7109375" style="55" bestFit="1" customWidth="1"/>
    <col min="5379" max="5383" width="6.7109375" style="55" bestFit="1" customWidth="1"/>
    <col min="5384" max="5384" width="6" style="55" bestFit="1" customWidth="1"/>
    <col min="5385" max="5387" width="5.7109375" style="55" bestFit="1" customWidth="1"/>
    <col min="5388" max="5388" width="5.28515625" style="55" customWidth="1"/>
    <col min="5389" max="5391" width="5.7109375" style="55" bestFit="1" customWidth="1"/>
    <col min="5392" max="5392" width="5.140625" style="55" bestFit="1" customWidth="1"/>
    <col min="5393" max="5393" width="4.85546875" style="55" bestFit="1" customWidth="1"/>
    <col min="5394" max="5394" width="5.28515625" style="55" customWidth="1"/>
    <col min="5395" max="5395" width="4.85546875" style="55" bestFit="1" customWidth="1"/>
    <col min="5396" max="5398" width="6.7109375" style="55" bestFit="1" customWidth="1"/>
    <col min="5399" max="5400" width="5.7109375" style="55" bestFit="1" customWidth="1"/>
    <col min="5401" max="5401" width="5.140625" style="55" bestFit="1" customWidth="1"/>
    <col min="5402" max="5406" width="5.7109375" style="55" bestFit="1" customWidth="1"/>
    <col min="5407" max="5407" width="5.140625" style="55" bestFit="1" customWidth="1"/>
    <col min="5408" max="5408" width="5.7109375" style="55" bestFit="1" customWidth="1"/>
    <col min="5409" max="5409" width="5.5703125" style="55" bestFit="1" customWidth="1"/>
    <col min="5410" max="5410" width="5.7109375" style="55" bestFit="1" customWidth="1"/>
    <col min="5411" max="5413" width="6.7109375" style="55" bestFit="1" customWidth="1"/>
    <col min="5414" max="5414" width="14.7109375" style="55" customWidth="1"/>
    <col min="5415" max="5633" width="9.140625" style="55"/>
    <col min="5634" max="5634" width="8.7109375" style="55" bestFit="1" customWidth="1"/>
    <col min="5635" max="5639" width="6.7109375" style="55" bestFit="1" customWidth="1"/>
    <col min="5640" max="5640" width="6" style="55" bestFit="1" customWidth="1"/>
    <col min="5641" max="5643" width="5.7109375" style="55" bestFit="1" customWidth="1"/>
    <col min="5644" max="5644" width="5.28515625" style="55" customWidth="1"/>
    <col min="5645" max="5647" width="5.7109375" style="55" bestFit="1" customWidth="1"/>
    <col min="5648" max="5648" width="5.140625" style="55" bestFit="1" customWidth="1"/>
    <col min="5649" max="5649" width="4.85546875" style="55" bestFit="1" customWidth="1"/>
    <col min="5650" max="5650" width="5.28515625" style="55" customWidth="1"/>
    <col min="5651" max="5651" width="4.85546875" style="55" bestFit="1" customWidth="1"/>
    <col min="5652" max="5654" width="6.7109375" style="55" bestFit="1" customWidth="1"/>
    <col min="5655" max="5656" width="5.7109375" style="55" bestFit="1" customWidth="1"/>
    <col min="5657" max="5657" width="5.140625" style="55" bestFit="1" customWidth="1"/>
    <col min="5658" max="5662" width="5.7109375" style="55" bestFit="1" customWidth="1"/>
    <col min="5663" max="5663" width="5.140625" style="55" bestFit="1" customWidth="1"/>
    <col min="5664" max="5664" width="5.7109375" style="55" bestFit="1" customWidth="1"/>
    <col min="5665" max="5665" width="5.5703125" style="55" bestFit="1" customWidth="1"/>
    <col min="5666" max="5666" width="5.7109375" style="55" bestFit="1" customWidth="1"/>
    <col min="5667" max="5669" width="6.7109375" style="55" bestFit="1" customWidth="1"/>
    <col min="5670" max="5670" width="14.7109375" style="55" customWidth="1"/>
    <col min="5671" max="5889" width="9.140625" style="55"/>
    <col min="5890" max="5890" width="8.7109375" style="55" bestFit="1" customWidth="1"/>
    <col min="5891" max="5895" width="6.7109375" style="55" bestFit="1" customWidth="1"/>
    <col min="5896" max="5896" width="6" style="55" bestFit="1" customWidth="1"/>
    <col min="5897" max="5899" width="5.7109375" style="55" bestFit="1" customWidth="1"/>
    <col min="5900" max="5900" width="5.28515625" style="55" customWidth="1"/>
    <col min="5901" max="5903" width="5.7109375" style="55" bestFit="1" customWidth="1"/>
    <col min="5904" max="5904" width="5.140625" style="55" bestFit="1" customWidth="1"/>
    <col min="5905" max="5905" width="4.85546875" style="55" bestFit="1" customWidth="1"/>
    <col min="5906" max="5906" width="5.28515625" style="55" customWidth="1"/>
    <col min="5907" max="5907" width="4.85546875" style="55" bestFit="1" customWidth="1"/>
    <col min="5908" max="5910" width="6.7109375" style="55" bestFit="1" customWidth="1"/>
    <col min="5911" max="5912" width="5.7109375" style="55" bestFit="1" customWidth="1"/>
    <col min="5913" max="5913" width="5.140625" style="55" bestFit="1" customWidth="1"/>
    <col min="5914" max="5918" width="5.7109375" style="55" bestFit="1" customWidth="1"/>
    <col min="5919" max="5919" width="5.140625" style="55" bestFit="1" customWidth="1"/>
    <col min="5920" max="5920" width="5.7109375" style="55" bestFit="1" customWidth="1"/>
    <col min="5921" max="5921" width="5.5703125" style="55" bestFit="1" customWidth="1"/>
    <col min="5922" max="5922" width="5.7109375" style="55" bestFit="1" customWidth="1"/>
    <col min="5923" max="5925" width="6.7109375" style="55" bestFit="1" customWidth="1"/>
    <col min="5926" max="5926" width="14.7109375" style="55" customWidth="1"/>
    <col min="5927" max="6145" width="9.140625" style="55"/>
    <col min="6146" max="6146" width="8.7109375" style="55" bestFit="1" customWidth="1"/>
    <col min="6147" max="6151" width="6.7109375" style="55" bestFit="1" customWidth="1"/>
    <col min="6152" max="6152" width="6" style="55" bestFit="1" customWidth="1"/>
    <col min="6153" max="6155" width="5.7109375" style="55" bestFit="1" customWidth="1"/>
    <col min="6156" max="6156" width="5.28515625" style="55" customWidth="1"/>
    <col min="6157" max="6159" width="5.7109375" style="55" bestFit="1" customWidth="1"/>
    <col min="6160" max="6160" width="5.140625" style="55" bestFit="1" customWidth="1"/>
    <col min="6161" max="6161" width="4.85546875" style="55" bestFit="1" customWidth="1"/>
    <col min="6162" max="6162" width="5.28515625" style="55" customWidth="1"/>
    <col min="6163" max="6163" width="4.85546875" style="55" bestFit="1" customWidth="1"/>
    <col min="6164" max="6166" width="6.7109375" style="55" bestFit="1" customWidth="1"/>
    <col min="6167" max="6168" width="5.7109375" style="55" bestFit="1" customWidth="1"/>
    <col min="6169" max="6169" width="5.140625" style="55" bestFit="1" customWidth="1"/>
    <col min="6170" max="6174" width="5.7109375" style="55" bestFit="1" customWidth="1"/>
    <col min="6175" max="6175" width="5.140625" style="55" bestFit="1" customWidth="1"/>
    <col min="6176" max="6176" width="5.7109375" style="55" bestFit="1" customWidth="1"/>
    <col min="6177" max="6177" width="5.5703125" style="55" bestFit="1" customWidth="1"/>
    <col min="6178" max="6178" width="5.7109375" style="55" bestFit="1" customWidth="1"/>
    <col min="6179" max="6181" width="6.7109375" style="55" bestFit="1" customWidth="1"/>
    <col min="6182" max="6182" width="14.7109375" style="55" customWidth="1"/>
    <col min="6183" max="6401" width="9.140625" style="55"/>
    <col min="6402" max="6402" width="8.7109375" style="55" bestFit="1" customWidth="1"/>
    <col min="6403" max="6407" width="6.7109375" style="55" bestFit="1" customWidth="1"/>
    <col min="6408" max="6408" width="6" style="55" bestFit="1" customWidth="1"/>
    <col min="6409" max="6411" width="5.7109375" style="55" bestFit="1" customWidth="1"/>
    <col min="6412" max="6412" width="5.28515625" style="55" customWidth="1"/>
    <col min="6413" max="6415" width="5.7109375" style="55" bestFit="1" customWidth="1"/>
    <col min="6416" max="6416" width="5.140625" style="55" bestFit="1" customWidth="1"/>
    <col min="6417" max="6417" width="4.85546875" style="55" bestFit="1" customWidth="1"/>
    <col min="6418" max="6418" width="5.28515625" style="55" customWidth="1"/>
    <col min="6419" max="6419" width="4.85546875" style="55" bestFit="1" customWidth="1"/>
    <col min="6420" max="6422" width="6.7109375" style="55" bestFit="1" customWidth="1"/>
    <col min="6423" max="6424" width="5.7109375" style="55" bestFit="1" customWidth="1"/>
    <col min="6425" max="6425" width="5.140625" style="55" bestFit="1" customWidth="1"/>
    <col min="6426" max="6430" width="5.7109375" style="55" bestFit="1" customWidth="1"/>
    <col min="6431" max="6431" width="5.140625" style="55" bestFit="1" customWidth="1"/>
    <col min="6432" max="6432" width="5.7109375" style="55" bestFit="1" customWidth="1"/>
    <col min="6433" max="6433" width="5.5703125" style="55" bestFit="1" customWidth="1"/>
    <col min="6434" max="6434" width="5.7109375" style="55" bestFit="1" customWidth="1"/>
    <col min="6435" max="6437" width="6.7109375" style="55" bestFit="1" customWidth="1"/>
    <col min="6438" max="6438" width="14.7109375" style="55" customWidth="1"/>
    <col min="6439" max="6657" width="9.140625" style="55"/>
    <col min="6658" max="6658" width="8.7109375" style="55" bestFit="1" customWidth="1"/>
    <col min="6659" max="6663" width="6.7109375" style="55" bestFit="1" customWidth="1"/>
    <col min="6664" max="6664" width="6" style="55" bestFit="1" customWidth="1"/>
    <col min="6665" max="6667" width="5.7109375" style="55" bestFit="1" customWidth="1"/>
    <col min="6668" max="6668" width="5.28515625" style="55" customWidth="1"/>
    <col min="6669" max="6671" width="5.7109375" style="55" bestFit="1" customWidth="1"/>
    <col min="6672" max="6672" width="5.140625" style="55" bestFit="1" customWidth="1"/>
    <col min="6673" max="6673" width="4.85546875" style="55" bestFit="1" customWidth="1"/>
    <col min="6674" max="6674" width="5.28515625" style="55" customWidth="1"/>
    <col min="6675" max="6675" width="4.85546875" style="55" bestFit="1" customWidth="1"/>
    <col min="6676" max="6678" width="6.7109375" style="55" bestFit="1" customWidth="1"/>
    <col min="6679" max="6680" width="5.7109375" style="55" bestFit="1" customWidth="1"/>
    <col min="6681" max="6681" width="5.140625" style="55" bestFit="1" customWidth="1"/>
    <col min="6682" max="6686" width="5.7109375" style="55" bestFit="1" customWidth="1"/>
    <col min="6687" max="6687" width="5.140625" style="55" bestFit="1" customWidth="1"/>
    <col min="6688" max="6688" width="5.7109375" style="55" bestFit="1" customWidth="1"/>
    <col min="6689" max="6689" width="5.5703125" style="55" bestFit="1" customWidth="1"/>
    <col min="6690" max="6690" width="5.7109375" style="55" bestFit="1" customWidth="1"/>
    <col min="6691" max="6693" width="6.7109375" style="55" bestFit="1" customWidth="1"/>
    <col min="6694" max="6694" width="14.7109375" style="55" customWidth="1"/>
    <col min="6695" max="6913" width="9.140625" style="55"/>
    <col min="6914" max="6914" width="8.7109375" style="55" bestFit="1" customWidth="1"/>
    <col min="6915" max="6919" width="6.7109375" style="55" bestFit="1" customWidth="1"/>
    <col min="6920" max="6920" width="6" style="55" bestFit="1" customWidth="1"/>
    <col min="6921" max="6923" width="5.7109375" style="55" bestFit="1" customWidth="1"/>
    <col min="6924" max="6924" width="5.28515625" style="55" customWidth="1"/>
    <col min="6925" max="6927" width="5.7109375" style="55" bestFit="1" customWidth="1"/>
    <col min="6928" max="6928" width="5.140625" style="55" bestFit="1" customWidth="1"/>
    <col min="6929" max="6929" width="4.85546875" style="55" bestFit="1" customWidth="1"/>
    <col min="6930" max="6930" width="5.28515625" style="55" customWidth="1"/>
    <col min="6931" max="6931" width="4.85546875" style="55" bestFit="1" customWidth="1"/>
    <col min="6932" max="6934" width="6.7109375" style="55" bestFit="1" customWidth="1"/>
    <col min="6935" max="6936" width="5.7109375" style="55" bestFit="1" customWidth="1"/>
    <col min="6937" max="6937" width="5.140625" style="55" bestFit="1" customWidth="1"/>
    <col min="6938" max="6942" width="5.7109375" style="55" bestFit="1" customWidth="1"/>
    <col min="6943" max="6943" width="5.140625" style="55" bestFit="1" customWidth="1"/>
    <col min="6944" max="6944" width="5.7109375" style="55" bestFit="1" customWidth="1"/>
    <col min="6945" max="6945" width="5.5703125" style="55" bestFit="1" customWidth="1"/>
    <col min="6946" max="6946" width="5.7109375" style="55" bestFit="1" customWidth="1"/>
    <col min="6947" max="6949" width="6.7109375" style="55" bestFit="1" customWidth="1"/>
    <col min="6950" max="6950" width="14.7109375" style="55" customWidth="1"/>
    <col min="6951" max="7169" width="9.140625" style="55"/>
    <col min="7170" max="7170" width="8.7109375" style="55" bestFit="1" customWidth="1"/>
    <col min="7171" max="7175" width="6.7109375" style="55" bestFit="1" customWidth="1"/>
    <col min="7176" max="7176" width="6" style="55" bestFit="1" customWidth="1"/>
    <col min="7177" max="7179" width="5.7109375" style="55" bestFit="1" customWidth="1"/>
    <col min="7180" max="7180" width="5.28515625" style="55" customWidth="1"/>
    <col min="7181" max="7183" width="5.7109375" style="55" bestFit="1" customWidth="1"/>
    <col min="7184" max="7184" width="5.140625" style="55" bestFit="1" customWidth="1"/>
    <col min="7185" max="7185" width="4.85546875" style="55" bestFit="1" customWidth="1"/>
    <col min="7186" max="7186" width="5.28515625" style="55" customWidth="1"/>
    <col min="7187" max="7187" width="4.85546875" style="55" bestFit="1" customWidth="1"/>
    <col min="7188" max="7190" width="6.7109375" style="55" bestFit="1" customWidth="1"/>
    <col min="7191" max="7192" width="5.7109375" style="55" bestFit="1" customWidth="1"/>
    <col min="7193" max="7193" width="5.140625" style="55" bestFit="1" customWidth="1"/>
    <col min="7194" max="7198" width="5.7109375" style="55" bestFit="1" customWidth="1"/>
    <col min="7199" max="7199" width="5.140625" style="55" bestFit="1" customWidth="1"/>
    <col min="7200" max="7200" width="5.7109375" style="55" bestFit="1" customWidth="1"/>
    <col min="7201" max="7201" width="5.5703125" style="55" bestFit="1" customWidth="1"/>
    <col min="7202" max="7202" width="5.7109375" style="55" bestFit="1" customWidth="1"/>
    <col min="7203" max="7205" width="6.7109375" style="55" bestFit="1" customWidth="1"/>
    <col min="7206" max="7206" width="14.7109375" style="55" customWidth="1"/>
    <col min="7207" max="7425" width="9.140625" style="55"/>
    <col min="7426" max="7426" width="8.7109375" style="55" bestFit="1" customWidth="1"/>
    <col min="7427" max="7431" width="6.7109375" style="55" bestFit="1" customWidth="1"/>
    <col min="7432" max="7432" width="6" style="55" bestFit="1" customWidth="1"/>
    <col min="7433" max="7435" width="5.7109375" style="55" bestFit="1" customWidth="1"/>
    <col min="7436" max="7436" width="5.28515625" style="55" customWidth="1"/>
    <col min="7437" max="7439" width="5.7109375" style="55" bestFit="1" customWidth="1"/>
    <col min="7440" max="7440" width="5.140625" style="55" bestFit="1" customWidth="1"/>
    <col min="7441" max="7441" width="4.85546875" style="55" bestFit="1" customWidth="1"/>
    <col min="7442" max="7442" width="5.28515625" style="55" customWidth="1"/>
    <col min="7443" max="7443" width="4.85546875" style="55" bestFit="1" customWidth="1"/>
    <col min="7444" max="7446" width="6.7109375" style="55" bestFit="1" customWidth="1"/>
    <col min="7447" max="7448" width="5.7109375" style="55" bestFit="1" customWidth="1"/>
    <col min="7449" max="7449" width="5.140625" style="55" bestFit="1" customWidth="1"/>
    <col min="7450" max="7454" width="5.7109375" style="55" bestFit="1" customWidth="1"/>
    <col min="7455" max="7455" width="5.140625" style="55" bestFit="1" customWidth="1"/>
    <col min="7456" max="7456" width="5.7109375" style="55" bestFit="1" customWidth="1"/>
    <col min="7457" max="7457" width="5.5703125" style="55" bestFit="1" customWidth="1"/>
    <col min="7458" max="7458" width="5.7109375" style="55" bestFit="1" customWidth="1"/>
    <col min="7459" max="7461" width="6.7109375" style="55" bestFit="1" customWidth="1"/>
    <col min="7462" max="7462" width="14.7109375" style="55" customWidth="1"/>
    <col min="7463" max="7681" width="9.140625" style="55"/>
    <col min="7682" max="7682" width="8.7109375" style="55" bestFit="1" customWidth="1"/>
    <col min="7683" max="7687" width="6.7109375" style="55" bestFit="1" customWidth="1"/>
    <col min="7688" max="7688" width="6" style="55" bestFit="1" customWidth="1"/>
    <col min="7689" max="7691" width="5.7109375" style="55" bestFit="1" customWidth="1"/>
    <col min="7692" max="7692" width="5.28515625" style="55" customWidth="1"/>
    <col min="7693" max="7695" width="5.7109375" style="55" bestFit="1" customWidth="1"/>
    <col min="7696" max="7696" width="5.140625" style="55" bestFit="1" customWidth="1"/>
    <col min="7697" max="7697" width="4.85546875" style="55" bestFit="1" customWidth="1"/>
    <col min="7698" max="7698" width="5.28515625" style="55" customWidth="1"/>
    <col min="7699" max="7699" width="4.85546875" style="55" bestFit="1" customWidth="1"/>
    <col min="7700" max="7702" width="6.7109375" style="55" bestFit="1" customWidth="1"/>
    <col min="7703" max="7704" width="5.7109375" style="55" bestFit="1" customWidth="1"/>
    <col min="7705" max="7705" width="5.140625" style="55" bestFit="1" customWidth="1"/>
    <col min="7706" max="7710" width="5.7109375" style="55" bestFit="1" customWidth="1"/>
    <col min="7711" max="7711" width="5.140625" style="55" bestFit="1" customWidth="1"/>
    <col min="7712" max="7712" width="5.7109375" style="55" bestFit="1" customWidth="1"/>
    <col min="7713" max="7713" width="5.5703125" style="55" bestFit="1" customWidth="1"/>
    <col min="7714" max="7714" width="5.7109375" style="55" bestFit="1" customWidth="1"/>
    <col min="7715" max="7717" width="6.7109375" style="55" bestFit="1" customWidth="1"/>
    <col min="7718" max="7718" width="14.7109375" style="55" customWidth="1"/>
    <col min="7719" max="7937" width="9.140625" style="55"/>
    <col min="7938" max="7938" width="8.7109375" style="55" bestFit="1" customWidth="1"/>
    <col min="7939" max="7943" width="6.7109375" style="55" bestFit="1" customWidth="1"/>
    <col min="7944" max="7944" width="6" style="55" bestFit="1" customWidth="1"/>
    <col min="7945" max="7947" width="5.7109375" style="55" bestFit="1" customWidth="1"/>
    <col min="7948" max="7948" width="5.28515625" style="55" customWidth="1"/>
    <col min="7949" max="7951" width="5.7109375" style="55" bestFit="1" customWidth="1"/>
    <col min="7952" max="7952" width="5.140625" style="55" bestFit="1" customWidth="1"/>
    <col min="7953" max="7953" width="4.85546875" style="55" bestFit="1" customWidth="1"/>
    <col min="7954" max="7954" width="5.28515625" style="55" customWidth="1"/>
    <col min="7955" max="7955" width="4.85546875" style="55" bestFit="1" customWidth="1"/>
    <col min="7956" max="7958" width="6.7109375" style="55" bestFit="1" customWidth="1"/>
    <col min="7959" max="7960" width="5.7109375" style="55" bestFit="1" customWidth="1"/>
    <col min="7961" max="7961" width="5.140625" style="55" bestFit="1" customWidth="1"/>
    <col min="7962" max="7966" width="5.7109375" style="55" bestFit="1" customWidth="1"/>
    <col min="7967" max="7967" width="5.140625" style="55" bestFit="1" customWidth="1"/>
    <col min="7968" max="7968" width="5.7109375" style="55" bestFit="1" customWidth="1"/>
    <col min="7969" max="7969" width="5.5703125" style="55" bestFit="1" customWidth="1"/>
    <col min="7970" max="7970" width="5.7109375" style="55" bestFit="1" customWidth="1"/>
    <col min="7971" max="7973" width="6.7109375" style="55" bestFit="1" customWidth="1"/>
    <col min="7974" max="7974" width="14.7109375" style="55" customWidth="1"/>
    <col min="7975" max="8193" width="9.140625" style="55"/>
    <col min="8194" max="8194" width="8.7109375" style="55" bestFit="1" customWidth="1"/>
    <col min="8195" max="8199" width="6.7109375" style="55" bestFit="1" customWidth="1"/>
    <col min="8200" max="8200" width="6" style="55" bestFit="1" customWidth="1"/>
    <col min="8201" max="8203" width="5.7109375" style="55" bestFit="1" customWidth="1"/>
    <col min="8204" max="8204" width="5.28515625" style="55" customWidth="1"/>
    <col min="8205" max="8207" width="5.7109375" style="55" bestFit="1" customWidth="1"/>
    <col min="8208" max="8208" width="5.140625" style="55" bestFit="1" customWidth="1"/>
    <col min="8209" max="8209" width="4.85546875" style="55" bestFit="1" customWidth="1"/>
    <col min="8210" max="8210" width="5.28515625" style="55" customWidth="1"/>
    <col min="8211" max="8211" width="4.85546875" style="55" bestFit="1" customWidth="1"/>
    <col min="8212" max="8214" width="6.7109375" style="55" bestFit="1" customWidth="1"/>
    <col min="8215" max="8216" width="5.7109375" style="55" bestFit="1" customWidth="1"/>
    <col min="8217" max="8217" width="5.140625" style="55" bestFit="1" customWidth="1"/>
    <col min="8218" max="8222" width="5.7109375" style="55" bestFit="1" customWidth="1"/>
    <col min="8223" max="8223" width="5.140625" style="55" bestFit="1" customWidth="1"/>
    <col min="8224" max="8224" width="5.7109375" style="55" bestFit="1" customWidth="1"/>
    <col min="8225" max="8225" width="5.5703125" style="55" bestFit="1" customWidth="1"/>
    <col min="8226" max="8226" width="5.7109375" style="55" bestFit="1" customWidth="1"/>
    <col min="8227" max="8229" width="6.7109375" style="55" bestFit="1" customWidth="1"/>
    <col min="8230" max="8230" width="14.7109375" style="55" customWidth="1"/>
    <col min="8231" max="8449" width="9.140625" style="55"/>
    <col min="8450" max="8450" width="8.7109375" style="55" bestFit="1" customWidth="1"/>
    <col min="8451" max="8455" width="6.7109375" style="55" bestFit="1" customWidth="1"/>
    <col min="8456" max="8456" width="6" style="55" bestFit="1" customWidth="1"/>
    <col min="8457" max="8459" width="5.7109375" style="55" bestFit="1" customWidth="1"/>
    <col min="8460" max="8460" width="5.28515625" style="55" customWidth="1"/>
    <col min="8461" max="8463" width="5.7109375" style="55" bestFit="1" customWidth="1"/>
    <col min="8464" max="8464" width="5.140625" style="55" bestFit="1" customWidth="1"/>
    <col min="8465" max="8465" width="4.85546875" style="55" bestFit="1" customWidth="1"/>
    <col min="8466" max="8466" width="5.28515625" style="55" customWidth="1"/>
    <col min="8467" max="8467" width="4.85546875" style="55" bestFit="1" customWidth="1"/>
    <col min="8468" max="8470" width="6.7109375" style="55" bestFit="1" customWidth="1"/>
    <col min="8471" max="8472" width="5.7109375" style="55" bestFit="1" customWidth="1"/>
    <col min="8473" max="8473" width="5.140625" style="55" bestFit="1" customWidth="1"/>
    <col min="8474" max="8478" width="5.7109375" style="55" bestFit="1" customWidth="1"/>
    <col min="8479" max="8479" width="5.140625" style="55" bestFit="1" customWidth="1"/>
    <col min="8480" max="8480" width="5.7109375" style="55" bestFit="1" customWidth="1"/>
    <col min="8481" max="8481" width="5.5703125" style="55" bestFit="1" customWidth="1"/>
    <col min="8482" max="8482" width="5.7109375" style="55" bestFit="1" customWidth="1"/>
    <col min="8483" max="8485" width="6.7109375" style="55" bestFit="1" customWidth="1"/>
    <col min="8486" max="8486" width="14.7109375" style="55" customWidth="1"/>
    <col min="8487" max="8705" width="9.140625" style="55"/>
    <col min="8706" max="8706" width="8.7109375" style="55" bestFit="1" customWidth="1"/>
    <col min="8707" max="8711" width="6.7109375" style="55" bestFit="1" customWidth="1"/>
    <col min="8712" max="8712" width="6" style="55" bestFit="1" customWidth="1"/>
    <col min="8713" max="8715" width="5.7109375" style="55" bestFit="1" customWidth="1"/>
    <col min="8716" max="8716" width="5.28515625" style="55" customWidth="1"/>
    <col min="8717" max="8719" width="5.7109375" style="55" bestFit="1" customWidth="1"/>
    <col min="8720" max="8720" width="5.140625" style="55" bestFit="1" customWidth="1"/>
    <col min="8721" max="8721" width="4.85546875" style="55" bestFit="1" customWidth="1"/>
    <col min="8722" max="8722" width="5.28515625" style="55" customWidth="1"/>
    <col min="8723" max="8723" width="4.85546875" style="55" bestFit="1" customWidth="1"/>
    <col min="8724" max="8726" width="6.7109375" style="55" bestFit="1" customWidth="1"/>
    <col min="8727" max="8728" width="5.7109375" style="55" bestFit="1" customWidth="1"/>
    <col min="8729" max="8729" width="5.140625" style="55" bestFit="1" customWidth="1"/>
    <col min="8730" max="8734" width="5.7109375" style="55" bestFit="1" customWidth="1"/>
    <col min="8735" max="8735" width="5.140625" style="55" bestFit="1" customWidth="1"/>
    <col min="8736" max="8736" width="5.7109375" style="55" bestFit="1" customWidth="1"/>
    <col min="8737" max="8737" width="5.5703125" style="55" bestFit="1" customWidth="1"/>
    <col min="8738" max="8738" width="5.7109375" style="55" bestFit="1" customWidth="1"/>
    <col min="8739" max="8741" width="6.7109375" style="55" bestFit="1" customWidth="1"/>
    <col min="8742" max="8742" width="14.7109375" style="55" customWidth="1"/>
    <col min="8743" max="8961" width="9.140625" style="55"/>
    <col min="8962" max="8962" width="8.7109375" style="55" bestFit="1" customWidth="1"/>
    <col min="8963" max="8967" width="6.7109375" style="55" bestFit="1" customWidth="1"/>
    <col min="8968" max="8968" width="6" style="55" bestFit="1" customWidth="1"/>
    <col min="8969" max="8971" width="5.7109375" style="55" bestFit="1" customWidth="1"/>
    <col min="8972" max="8972" width="5.28515625" style="55" customWidth="1"/>
    <col min="8973" max="8975" width="5.7109375" style="55" bestFit="1" customWidth="1"/>
    <col min="8976" max="8976" width="5.140625" style="55" bestFit="1" customWidth="1"/>
    <col min="8977" max="8977" width="4.85546875" style="55" bestFit="1" customWidth="1"/>
    <col min="8978" max="8978" width="5.28515625" style="55" customWidth="1"/>
    <col min="8979" max="8979" width="4.85546875" style="55" bestFit="1" customWidth="1"/>
    <col min="8980" max="8982" width="6.7109375" style="55" bestFit="1" customWidth="1"/>
    <col min="8983" max="8984" width="5.7109375" style="55" bestFit="1" customWidth="1"/>
    <col min="8985" max="8985" width="5.140625" style="55" bestFit="1" customWidth="1"/>
    <col min="8986" max="8990" width="5.7109375" style="55" bestFit="1" customWidth="1"/>
    <col min="8991" max="8991" width="5.140625" style="55" bestFit="1" customWidth="1"/>
    <col min="8992" max="8992" width="5.7109375" style="55" bestFit="1" customWidth="1"/>
    <col min="8993" max="8993" width="5.5703125" style="55" bestFit="1" customWidth="1"/>
    <col min="8994" max="8994" width="5.7109375" style="55" bestFit="1" customWidth="1"/>
    <col min="8995" max="8997" width="6.7109375" style="55" bestFit="1" customWidth="1"/>
    <col min="8998" max="8998" width="14.7109375" style="55" customWidth="1"/>
    <col min="8999" max="9217" width="9.140625" style="55"/>
    <col min="9218" max="9218" width="8.7109375" style="55" bestFit="1" customWidth="1"/>
    <col min="9219" max="9223" width="6.7109375" style="55" bestFit="1" customWidth="1"/>
    <col min="9224" max="9224" width="6" style="55" bestFit="1" customWidth="1"/>
    <col min="9225" max="9227" width="5.7109375" style="55" bestFit="1" customWidth="1"/>
    <col min="9228" max="9228" width="5.28515625" style="55" customWidth="1"/>
    <col min="9229" max="9231" width="5.7109375" style="55" bestFit="1" customWidth="1"/>
    <col min="9232" max="9232" width="5.140625" style="55" bestFit="1" customWidth="1"/>
    <col min="9233" max="9233" width="4.85546875" style="55" bestFit="1" customWidth="1"/>
    <col min="9234" max="9234" width="5.28515625" style="55" customWidth="1"/>
    <col min="9235" max="9235" width="4.85546875" style="55" bestFit="1" customWidth="1"/>
    <col min="9236" max="9238" width="6.7109375" style="55" bestFit="1" customWidth="1"/>
    <col min="9239" max="9240" width="5.7109375" style="55" bestFit="1" customWidth="1"/>
    <col min="9241" max="9241" width="5.140625" style="55" bestFit="1" customWidth="1"/>
    <col min="9242" max="9246" width="5.7109375" style="55" bestFit="1" customWidth="1"/>
    <col min="9247" max="9247" width="5.140625" style="55" bestFit="1" customWidth="1"/>
    <col min="9248" max="9248" width="5.7109375" style="55" bestFit="1" customWidth="1"/>
    <col min="9249" max="9249" width="5.5703125" style="55" bestFit="1" customWidth="1"/>
    <col min="9250" max="9250" width="5.7109375" style="55" bestFit="1" customWidth="1"/>
    <col min="9251" max="9253" width="6.7109375" style="55" bestFit="1" customWidth="1"/>
    <col min="9254" max="9254" width="14.7109375" style="55" customWidth="1"/>
    <col min="9255" max="9473" width="9.140625" style="55"/>
    <col min="9474" max="9474" width="8.7109375" style="55" bestFit="1" customWidth="1"/>
    <col min="9475" max="9479" width="6.7109375" style="55" bestFit="1" customWidth="1"/>
    <col min="9480" max="9480" width="6" style="55" bestFit="1" customWidth="1"/>
    <col min="9481" max="9483" width="5.7109375" style="55" bestFit="1" customWidth="1"/>
    <col min="9484" max="9484" width="5.28515625" style="55" customWidth="1"/>
    <col min="9485" max="9487" width="5.7109375" style="55" bestFit="1" customWidth="1"/>
    <col min="9488" max="9488" width="5.140625" style="55" bestFit="1" customWidth="1"/>
    <col min="9489" max="9489" width="4.85546875" style="55" bestFit="1" customWidth="1"/>
    <col min="9490" max="9490" width="5.28515625" style="55" customWidth="1"/>
    <col min="9491" max="9491" width="4.85546875" style="55" bestFit="1" customWidth="1"/>
    <col min="9492" max="9494" width="6.7109375" style="55" bestFit="1" customWidth="1"/>
    <col min="9495" max="9496" width="5.7109375" style="55" bestFit="1" customWidth="1"/>
    <col min="9497" max="9497" width="5.140625" style="55" bestFit="1" customWidth="1"/>
    <col min="9498" max="9502" width="5.7109375" style="55" bestFit="1" customWidth="1"/>
    <col min="9503" max="9503" width="5.140625" style="55" bestFit="1" customWidth="1"/>
    <col min="9504" max="9504" width="5.7109375" style="55" bestFit="1" customWidth="1"/>
    <col min="9505" max="9505" width="5.5703125" style="55" bestFit="1" customWidth="1"/>
    <col min="9506" max="9506" width="5.7109375" style="55" bestFit="1" customWidth="1"/>
    <col min="9507" max="9509" width="6.7109375" style="55" bestFit="1" customWidth="1"/>
    <col min="9510" max="9510" width="14.7109375" style="55" customWidth="1"/>
    <col min="9511" max="9729" width="9.140625" style="55"/>
    <col min="9730" max="9730" width="8.7109375" style="55" bestFit="1" customWidth="1"/>
    <col min="9731" max="9735" width="6.7109375" style="55" bestFit="1" customWidth="1"/>
    <col min="9736" max="9736" width="6" style="55" bestFit="1" customWidth="1"/>
    <col min="9737" max="9739" width="5.7109375" style="55" bestFit="1" customWidth="1"/>
    <col min="9740" max="9740" width="5.28515625" style="55" customWidth="1"/>
    <col min="9741" max="9743" width="5.7109375" style="55" bestFit="1" customWidth="1"/>
    <col min="9744" max="9744" width="5.140625" style="55" bestFit="1" customWidth="1"/>
    <col min="9745" max="9745" width="4.85546875" style="55" bestFit="1" customWidth="1"/>
    <col min="9746" max="9746" width="5.28515625" style="55" customWidth="1"/>
    <col min="9747" max="9747" width="4.85546875" style="55" bestFit="1" customWidth="1"/>
    <col min="9748" max="9750" width="6.7109375" style="55" bestFit="1" customWidth="1"/>
    <col min="9751" max="9752" width="5.7109375" style="55" bestFit="1" customWidth="1"/>
    <col min="9753" max="9753" width="5.140625" style="55" bestFit="1" customWidth="1"/>
    <col min="9754" max="9758" width="5.7109375" style="55" bestFit="1" customWidth="1"/>
    <col min="9759" max="9759" width="5.140625" style="55" bestFit="1" customWidth="1"/>
    <col min="9760" max="9760" width="5.7109375" style="55" bestFit="1" customWidth="1"/>
    <col min="9761" max="9761" width="5.5703125" style="55" bestFit="1" customWidth="1"/>
    <col min="9762" max="9762" width="5.7109375" style="55" bestFit="1" customWidth="1"/>
    <col min="9763" max="9765" width="6.7109375" style="55" bestFit="1" customWidth="1"/>
    <col min="9766" max="9766" width="14.7109375" style="55" customWidth="1"/>
    <col min="9767" max="9985" width="9.140625" style="55"/>
    <col min="9986" max="9986" width="8.7109375" style="55" bestFit="1" customWidth="1"/>
    <col min="9987" max="9991" width="6.7109375" style="55" bestFit="1" customWidth="1"/>
    <col min="9992" max="9992" width="6" style="55" bestFit="1" customWidth="1"/>
    <col min="9993" max="9995" width="5.7109375" style="55" bestFit="1" customWidth="1"/>
    <col min="9996" max="9996" width="5.28515625" style="55" customWidth="1"/>
    <col min="9997" max="9999" width="5.7109375" style="55" bestFit="1" customWidth="1"/>
    <col min="10000" max="10000" width="5.140625" style="55" bestFit="1" customWidth="1"/>
    <col min="10001" max="10001" width="4.85546875" style="55" bestFit="1" customWidth="1"/>
    <col min="10002" max="10002" width="5.28515625" style="55" customWidth="1"/>
    <col min="10003" max="10003" width="4.85546875" style="55" bestFit="1" customWidth="1"/>
    <col min="10004" max="10006" width="6.7109375" style="55" bestFit="1" customWidth="1"/>
    <col min="10007" max="10008" width="5.7109375" style="55" bestFit="1" customWidth="1"/>
    <col min="10009" max="10009" width="5.140625" style="55" bestFit="1" customWidth="1"/>
    <col min="10010" max="10014" width="5.7109375" style="55" bestFit="1" customWidth="1"/>
    <col min="10015" max="10015" width="5.140625" style="55" bestFit="1" customWidth="1"/>
    <col min="10016" max="10016" width="5.7109375" style="55" bestFit="1" customWidth="1"/>
    <col min="10017" max="10017" width="5.5703125" style="55" bestFit="1" customWidth="1"/>
    <col min="10018" max="10018" width="5.7109375" style="55" bestFit="1" customWidth="1"/>
    <col min="10019" max="10021" width="6.7109375" style="55" bestFit="1" customWidth="1"/>
    <col min="10022" max="10022" width="14.7109375" style="55" customWidth="1"/>
    <col min="10023" max="10241" width="9.140625" style="55"/>
    <col min="10242" max="10242" width="8.7109375" style="55" bestFit="1" customWidth="1"/>
    <col min="10243" max="10247" width="6.7109375" style="55" bestFit="1" customWidth="1"/>
    <col min="10248" max="10248" width="6" style="55" bestFit="1" customWidth="1"/>
    <col min="10249" max="10251" width="5.7109375" style="55" bestFit="1" customWidth="1"/>
    <col min="10252" max="10252" width="5.28515625" style="55" customWidth="1"/>
    <col min="10253" max="10255" width="5.7109375" style="55" bestFit="1" customWidth="1"/>
    <col min="10256" max="10256" width="5.140625" style="55" bestFit="1" customWidth="1"/>
    <col min="10257" max="10257" width="4.85546875" style="55" bestFit="1" customWidth="1"/>
    <col min="10258" max="10258" width="5.28515625" style="55" customWidth="1"/>
    <col min="10259" max="10259" width="4.85546875" style="55" bestFit="1" customWidth="1"/>
    <col min="10260" max="10262" width="6.7109375" style="55" bestFit="1" customWidth="1"/>
    <col min="10263" max="10264" width="5.7109375" style="55" bestFit="1" customWidth="1"/>
    <col min="10265" max="10265" width="5.140625" style="55" bestFit="1" customWidth="1"/>
    <col min="10266" max="10270" width="5.7109375" style="55" bestFit="1" customWidth="1"/>
    <col min="10271" max="10271" width="5.140625" style="55" bestFit="1" customWidth="1"/>
    <col min="10272" max="10272" width="5.7109375" style="55" bestFit="1" customWidth="1"/>
    <col min="10273" max="10273" width="5.5703125" style="55" bestFit="1" customWidth="1"/>
    <col min="10274" max="10274" width="5.7109375" style="55" bestFit="1" customWidth="1"/>
    <col min="10275" max="10277" width="6.7109375" style="55" bestFit="1" customWidth="1"/>
    <col min="10278" max="10278" width="14.7109375" style="55" customWidth="1"/>
    <col min="10279" max="10497" width="9.140625" style="55"/>
    <col min="10498" max="10498" width="8.7109375" style="55" bestFit="1" customWidth="1"/>
    <col min="10499" max="10503" width="6.7109375" style="55" bestFit="1" customWidth="1"/>
    <col min="10504" max="10504" width="6" style="55" bestFit="1" customWidth="1"/>
    <col min="10505" max="10507" width="5.7109375" style="55" bestFit="1" customWidth="1"/>
    <col min="10508" max="10508" width="5.28515625" style="55" customWidth="1"/>
    <col min="10509" max="10511" width="5.7109375" style="55" bestFit="1" customWidth="1"/>
    <col min="10512" max="10512" width="5.140625" style="55" bestFit="1" customWidth="1"/>
    <col min="10513" max="10513" width="4.85546875" style="55" bestFit="1" customWidth="1"/>
    <col min="10514" max="10514" width="5.28515625" style="55" customWidth="1"/>
    <col min="10515" max="10515" width="4.85546875" style="55" bestFit="1" customWidth="1"/>
    <col min="10516" max="10518" width="6.7109375" style="55" bestFit="1" customWidth="1"/>
    <col min="10519" max="10520" width="5.7109375" style="55" bestFit="1" customWidth="1"/>
    <col min="10521" max="10521" width="5.140625" style="55" bestFit="1" customWidth="1"/>
    <col min="10522" max="10526" width="5.7109375" style="55" bestFit="1" customWidth="1"/>
    <col min="10527" max="10527" width="5.140625" style="55" bestFit="1" customWidth="1"/>
    <col min="10528" max="10528" width="5.7109375" style="55" bestFit="1" customWidth="1"/>
    <col min="10529" max="10529" width="5.5703125" style="55" bestFit="1" customWidth="1"/>
    <col min="10530" max="10530" width="5.7109375" style="55" bestFit="1" customWidth="1"/>
    <col min="10531" max="10533" width="6.7109375" style="55" bestFit="1" customWidth="1"/>
    <col min="10534" max="10534" width="14.7109375" style="55" customWidth="1"/>
    <col min="10535" max="10753" width="9.140625" style="55"/>
    <col min="10754" max="10754" width="8.7109375" style="55" bestFit="1" customWidth="1"/>
    <col min="10755" max="10759" width="6.7109375" style="55" bestFit="1" customWidth="1"/>
    <col min="10760" max="10760" width="6" style="55" bestFit="1" customWidth="1"/>
    <col min="10761" max="10763" width="5.7109375" style="55" bestFit="1" customWidth="1"/>
    <col min="10764" max="10764" width="5.28515625" style="55" customWidth="1"/>
    <col min="10765" max="10767" width="5.7109375" style="55" bestFit="1" customWidth="1"/>
    <col min="10768" max="10768" width="5.140625" style="55" bestFit="1" customWidth="1"/>
    <col min="10769" max="10769" width="4.85546875" style="55" bestFit="1" customWidth="1"/>
    <col min="10770" max="10770" width="5.28515625" style="55" customWidth="1"/>
    <col min="10771" max="10771" width="4.85546875" style="55" bestFit="1" customWidth="1"/>
    <col min="10772" max="10774" width="6.7109375" style="55" bestFit="1" customWidth="1"/>
    <col min="10775" max="10776" width="5.7109375" style="55" bestFit="1" customWidth="1"/>
    <col min="10777" max="10777" width="5.140625" style="55" bestFit="1" customWidth="1"/>
    <col min="10778" max="10782" width="5.7109375" style="55" bestFit="1" customWidth="1"/>
    <col min="10783" max="10783" width="5.140625" style="55" bestFit="1" customWidth="1"/>
    <col min="10784" max="10784" width="5.7109375" style="55" bestFit="1" customWidth="1"/>
    <col min="10785" max="10785" width="5.5703125" style="55" bestFit="1" customWidth="1"/>
    <col min="10786" max="10786" width="5.7109375" style="55" bestFit="1" customWidth="1"/>
    <col min="10787" max="10789" width="6.7109375" style="55" bestFit="1" customWidth="1"/>
    <col min="10790" max="10790" width="14.7109375" style="55" customWidth="1"/>
    <col min="10791" max="11009" width="9.140625" style="55"/>
    <col min="11010" max="11010" width="8.7109375" style="55" bestFit="1" customWidth="1"/>
    <col min="11011" max="11015" width="6.7109375" style="55" bestFit="1" customWidth="1"/>
    <col min="11016" max="11016" width="6" style="55" bestFit="1" customWidth="1"/>
    <col min="11017" max="11019" width="5.7109375" style="55" bestFit="1" customWidth="1"/>
    <col min="11020" max="11020" width="5.28515625" style="55" customWidth="1"/>
    <col min="11021" max="11023" width="5.7109375" style="55" bestFit="1" customWidth="1"/>
    <col min="11024" max="11024" width="5.140625" style="55" bestFit="1" customWidth="1"/>
    <col min="11025" max="11025" width="4.85546875" style="55" bestFit="1" customWidth="1"/>
    <col min="11026" max="11026" width="5.28515625" style="55" customWidth="1"/>
    <col min="11027" max="11027" width="4.85546875" style="55" bestFit="1" customWidth="1"/>
    <col min="11028" max="11030" width="6.7109375" style="55" bestFit="1" customWidth="1"/>
    <col min="11031" max="11032" width="5.7109375" style="55" bestFit="1" customWidth="1"/>
    <col min="11033" max="11033" width="5.140625" style="55" bestFit="1" customWidth="1"/>
    <col min="11034" max="11038" width="5.7109375" style="55" bestFit="1" customWidth="1"/>
    <col min="11039" max="11039" width="5.140625" style="55" bestFit="1" customWidth="1"/>
    <col min="11040" max="11040" width="5.7109375" style="55" bestFit="1" customWidth="1"/>
    <col min="11041" max="11041" width="5.5703125" style="55" bestFit="1" customWidth="1"/>
    <col min="11042" max="11042" width="5.7109375" style="55" bestFit="1" customWidth="1"/>
    <col min="11043" max="11045" width="6.7109375" style="55" bestFit="1" customWidth="1"/>
    <col min="11046" max="11046" width="14.7109375" style="55" customWidth="1"/>
    <col min="11047" max="11265" width="9.140625" style="55"/>
    <col min="11266" max="11266" width="8.7109375" style="55" bestFit="1" customWidth="1"/>
    <col min="11267" max="11271" width="6.7109375" style="55" bestFit="1" customWidth="1"/>
    <col min="11272" max="11272" width="6" style="55" bestFit="1" customWidth="1"/>
    <col min="11273" max="11275" width="5.7109375" style="55" bestFit="1" customWidth="1"/>
    <col min="11276" max="11276" width="5.28515625" style="55" customWidth="1"/>
    <col min="11277" max="11279" width="5.7109375" style="55" bestFit="1" customWidth="1"/>
    <col min="11280" max="11280" width="5.140625" style="55" bestFit="1" customWidth="1"/>
    <col min="11281" max="11281" width="4.85546875" style="55" bestFit="1" customWidth="1"/>
    <col min="11282" max="11282" width="5.28515625" style="55" customWidth="1"/>
    <col min="11283" max="11283" width="4.85546875" style="55" bestFit="1" customWidth="1"/>
    <col min="11284" max="11286" width="6.7109375" style="55" bestFit="1" customWidth="1"/>
    <col min="11287" max="11288" width="5.7109375" style="55" bestFit="1" customWidth="1"/>
    <col min="11289" max="11289" width="5.140625" style="55" bestFit="1" customWidth="1"/>
    <col min="11290" max="11294" width="5.7109375" style="55" bestFit="1" customWidth="1"/>
    <col min="11295" max="11295" width="5.140625" style="55" bestFit="1" customWidth="1"/>
    <col min="11296" max="11296" width="5.7109375" style="55" bestFit="1" customWidth="1"/>
    <col min="11297" max="11297" width="5.5703125" style="55" bestFit="1" customWidth="1"/>
    <col min="11298" max="11298" width="5.7109375" style="55" bestFit="1" customWidth="1"/>
    <col min="11299" max="11301" width="6.7109375" style="55" bestFit="1" customWidth="1"/>
    <col min="11302" max="11302" width="14.7109375" style="55" customWidth="1"/>
    <col min="11303" max="11521" width="9.140625" style="55"/>
    <col min="11522" max="11522" width="8.7109375" style="55" bestFit="1" customWidth="1"/>
    <col min="11523" max="11527" width="6.7109375" style="55" bestFit="1" customWidth="1"/>
    <col min="11528" max="11528" width="6" style="55" bestFit="1" customWidth="1"/>
    <col min="11529" max="11531" width="5.7109375" style="55" bestFit="1" customWidth="1"/>
    <col min="11532" max="11532" width="5.28515625" style="55" customWidth="1"/>
    <col min="11533" max="11535" width="5.7109375" style="55" bestFit="1" customWidth="1"/>
    <col min="11536" max="11536" width="5.140625" style="55" bestFit="1" customWidth="1"/>
    <col min="11537" max="11537" width="4.85546875" style="55" bestFit="1" customWidth="1"/>
    <col min="11538" max="11538" width="5.28515625" style="55" customWidth="1"/>
    <col min="11539" max="11539" width="4.85546875" style="55" bestFit="1" customWidth="1"/>
    <col min="11540" max="11542" width="6.7109375" style="55" bestFit="1" customWidth="1"/>
    <col min="11543" max="11544" width="5.7109375" style="55" bestFit="1" customWidth="1"/>
    <col min="11545" max="11545" width="5.140625" style="55" bestFit="1" customWidth="1"/>
    <col min="11546" max="11550" width="5.7109375" style="55" bestFit="1" customWidth="1"/>
    <col min="11551" max="11551" width="5.140625" style="55" bestFit="1" customWidth="1"/>
    <col min="11552" max="11552" width="5.7109375" style="55" bestFit="1" customWidth="1"/>
    <col min="11553" max="11553" width="5.5703125" style="55" bestFit="1" customWidth="1"/>
    <col min="11554" max="11554" width="5.7109375" style="55" bestFit="1" customWidth="1"/>
    <col min="11555" max="11557" width="6.7109375" style="55" bestFit="1" customWidth="1"/>
    <col min="11558" max="11558" width="14.7109375" style="55" customWidth="1"/>
    <col min="11559" max="11777" width="9.140625" style="55"/>
    <col min="11778" max="11778" width="8.7109375" style="55" bestFit="1" customWidth="1"/>
    <col min="11779" max="11783" width="6.7109375" style="55" bestFit="1" customWidth="1"/>
    <col min="11784" max="11784" width="6" style="55" bestFit="1" customWidth="1"/>
    <col min="11785" max="11787" width="5.7109375" style="55" bestFit="1" customWidth="1"/>
    <col min="11788" max="11788" width="5.28515625" style="55" customWidth="1"/>
    <col min="11789" max="11791" width="5.7109375" style="55" bestFit="1" customWidth="1"/>
    <col min="11792" max="11792" width="5.140625" style="55" bestFit="1" customWidth="1"/>
    <col min="11793" max="11793" width="4.85546875" style="55" bestFit="1" customWidth="1"/>
    <col min="11794" max="11794" width="5.28515625" style="55" customWidth="1"/>
    <col min="11795" max="11795" width="4.85546875" style="55" bestFit="1" customWidth="1"/>
    <col min="11796" max="11798" width="6.7109375" style="55" bestFit="1" customWidth="1"/>
    <col min="11799" max="11800" width="5.7109375" style="55" bestFit="1" customWidth="1"/>
    <col min="11801" max="11801" width="5.140625" style="55" bestFit="1" customWidth="1"/>
    <col min="11802" max="11806" width="5.7109375" style="55" bestFit="1" customWidth="1"/>
    <col min="11807" max="11807" width="5.140625" style="55" bestFit="1" customWidth="1"/>
    <col min="11808" max="11808" width="5.7109375" style="55" bestFit="1" customWidth="1"/>
    <col min="11809" max="11809" width="5.5703125" style="55" bestFit="1" customWidth="1"/>
    <col min="11810" max="11810" width="5.7109375" style="55" bestFit="1" customWidth="1"/>
    <col min="11811" max="11813" width="6.7109375" style="55" bestFit="1" customWidth="1"/>
    <col min="11814" max="11814" width="14.7109375" style="55" customWidth="1"/>
    <col min="11815" max="12033" width="9.140625" style="55"/>
    <col min="12034" max="12034" width="8.7109375" style="55" bestFit="1" customWidth="1"/>
    <col min="12035" max="12039" width="6.7109375" style="55" bestFit="1" customWidth="1"/>
    <col min="12040" max="12040" width="6" style="55" bestFit="1" customWidth="1"/>
    <col min="12041" max="12043" width="5.7109375" style="55" bestFit="1" customWidth="1"/>
    <col min="12044" max="12044" width="5.28515625" style="55" customWidth="1"/>
    <col min="12045" max="12047" width="5.7109375" style="55" bestFit="1" customWidth="1"/>
    <col min="12048" max="12048" width="5.140625" style="55" bestFit="1" customWidth="1"/>
    <col min="12049" max="12049" width="4.85546875" style="55" bestFit="1" customWidth="1"/>
    <col min="12050" max="12050" width="5.28515625" style="55" customWidth="1"/>
    <col min="12051" max="12051" width="4.85546875" style="55" bestFit="1" customWidth="1"/>
    <col min="12052" max="12054" width="6.7109375" style="55" bestFit="1" customWidth="1"/>
    <col min="12055" max="12056" width="5.7109375" style="55" bestFit="1" customWidth="1"/>
    <col min="12057" max="12057" width="5.140625" style="55" bestFit="1" customWidth="1"/>
    <col min="12058" max="12062" width="5.7109375" style="55" bestFit="1" customWidth="1"/>
    <col min="12063" max="12063" width="5.140625" style="55" bestFit="1" customWidth="1"/>
    <col min="12064" max="12064" width="5.7109375" style="55" bestFit="1" customWidth="1"/>
    <col min="12065" max="12065" width="5.5703125" style="55" bestFit="1" customWidth="1"/>
    <col min="12066" max="12066" width="5.7109375" style="55" bestFit="1" customWidth="1"/>
    <col min="12067" max="12069" width="6.7109375" style="55" bestFit="1" customWidth="1"/>
    <col min="12070" max="12070" width="14.7109375" style="55" customWidth="1"/>
    <col min="12071" max="12289" width="9.140625" style="55"/>
    <col min="12290" max="12290" width="8.7109375" style="55" bestFit="1" customWidth="1"/>
    <col min="12291" max="12295" width="6.7109375" style="55" bestFit="1" customWidth="1"/>
    <col min="12296" max="12296" width="6" style="55" bestFit="1" customWidth="1"/>
    <col min="12297" max="12299" width="5.7109375" style="55" bestFit="1" customWidth="1"/>
    <col min="12300" max="12300" width="5.28515625" style="55" customWidth="1"/>
    <col min="12301" max="12303" width="5.7109375" style="55" bestFit="1" customWidth="1"/>
    <col min="12304" max="12304" width="5.140625" style="55" bestFit="1" customWidth="1"/>
    <col min="12305" max="12305" width="4.85546875" style="55" bestFit="1" customWidth="1"/>
    <col min="12306" max="12306" width="5.28515625" style="55" customWidth="1"/>
    <col min="12307" max="12307" width="4.85546875" style="55" bestFit="1" customWidth="1"/>
    <col min="12308" max="12310" width="6.7109375" style="55" bestFit="1" customWidth="1"/>
    <col min="12311" max="12312" width="5.7109375" style="55" bestFit="1" customWidth="1"/>
    <col min="12313" max="12313" width="5.140625" style="55" bestFit="1" customWidth="1"/>
    <col min="12314" max="12318" width="5.7109375" style="55" bestFit="1" customWidth="1"/>
    <col min="12319" max="12319" width="5.140625" style="55" bestFit="1" customWidth="1"/>
    <col min="12320" max="12320" width="5.7109375" style="55" bestFit="1" customWidth="1"/>
    <col min="12321" max="12321" width="5.5703125" style="55" bestFit="1" customWidth="1"/>
    <col min="12322" max="12322" width="5.7109375" style="55" bestFit="1" customWidth="1"/>
    <col min="12323" max="12325" width="6.7109375" style="55" bestFit="1" customWidth="1"/>
    <col min="12326" max="12326" width="14.7109375" style="55" customWidth="1"/>
    <col min="12327" max="12545" width="9.140625" style="55"/>
    <col min="12546" max="12546" width="8.7109375" style="55" bestFit="1" customWidth="1"/>
    <col min="12547" max="12551" width="6.7109375" style="55" bestFit="1" customWidth="1"/>
    <col min="12552" max="12552" width="6" style="55" bestFit="1" customWidth="1"/>
    <col min="12553" max="12555" width="5.7109375" style="55" bestFit="1" customWidth="1"/>
    <col min="12556" max="12556" width="5.28515625" style="55" customWidth="1"/>
    <col min="12557" max="12559" width="5.7109375" style="55" bestFit="1" customWidth="1"/>
    <col min="12560" max="12560" width="5.140625" style="55" bestFit="1" customWidth="1"/>
    <col min="12561" max="12561" width="4.85546875" style="55" bestFit="1" customWidth="1"/>
    <col min="12562" max="12562" width="5.28515625" style="55" customWidth="1"/>
    <col min="12563" max="12563" width="4.85546875" style="55" bestFit="1" customWidth="1"/>
    <col min="12564" max="12566" width="6.7109375" style="55" bestFit="1" customWidth="1"/>
    <col min="12567" max="12568" width="5.7109375" style="55" bestFit="1" customWidth="1"/>
    <col min="12569" max="12569" width="5.140625" style="55" bestFit="1" customWidth="1"/>
    <col min="12570" max="12574" width="5.7109375" style="55" bestFit="1" customWidth="1"/>
    <col min="12575" max="12575" width="5.140625" style="55" bestFit="1" customWidth="1"/>
    <col min="12576" max="12576" width="5.7109375" style="55" bestFit="1" customWidth="1"/>
    <col min="12577" max="12577" width="5.5703125" style="55" bestFit="1" customWidth="1"/>
    <col min="12578" max="12578" width="5.7109375" style="55" bestFit="1" customWidth="1"/>
    <col min="12579" max="12581" width="6.7109375" style="55" bestFit="1" customWidth="1"/>
    <col min="12582" max="12582" width="14.7109375" style="55" customWidth="1"/>
    <col min="12583" max="12801" width="9.140625" style="55"/>
    <col min="12802" max="12802" width="8.7109375" style="55" bestFit="1" customWidth="1"/>
    <col min="12803" max="12807" width="6.7109375" style="55" bestFit="1" customWidth="1"/>
    <col min="12808" max="12808" width="6" style="55" bestFit="1" customWidth="1"/>
    <col min="12809" max="12811" width="5.7109375" style="55" bestFit="1" customWidth="1"/>
    <col min="12812" max="12812" width="5.28515625" style="55" customWidth="1"/>
    <col min="12813" max="12815" width="5.7109375" style="55" bestFit="1" customWidth="1"/>
    <col min="12816" max="12816" width="5.140625" style="55" bestFit="1" customWidth="1"/>
    <col min="12817" max="12817" width="4.85546875" style="55" bestFit="1" customWidth="1"/>
    <col min="12818" max="12818" width="5.28515625" style="55" customWidth="1"/>
    <col min="12819" max="12819" width="4.85546875" style="55" bestFit="1" customWidth="1"/>
    <col min="12820" max="12822" width="6.7109375" style="55" bestFit="1" customWidth="1"/>
    <col min="12823" max="12824" width="5.7109375" style="55" bestFit="1" customWidth="1"/>
    <col min="12825" max="12825" width="5.140625" style="55" bestFit="1" customWidth="1"/>
    <col min="12826" max="12830" width="5.7109375" style="55" bestFit="1" customWidth="1"/>
    <col min="12831" max="12831" width="5.140625" style="55" bestFit="1" customWidth="1"/>
    <col min="12832" max="12832" width="5.7109375" style="55" bestFit="1" customWidth="1"/>
    <col min="12833" max="12833" width="5.5703125" style="55" bestFit="1" customWidth="1"/>
    <col min="12834" max="12834" width="5.7109375" style="55" bestFit="1" customWidth="1"/>
    <col min="12835" max="12837" width="6.7109375" style="55" bestFit="1" customWidth="1"/>
    <col min="12838" max="12838" width="14.7109375" style="55" customWidth="1"/>
    <col min="12839" max="13057" width="9.140625" style="55"/>
    <col min="13058" max="13058" width="8.7109375" style="55" bestFit="1" customWidth="1"/>
    <col min="13059" max="13063" width="6.7109375" style="55" bestFit="1" customWidth="1"/>
    <col min="13064" max="13064" width="6" style="55" bestFit="1" customWidth="1"/>
    <col min="13065" max="13067" width="5.7109375" style="55" bestFit="1" customWidth="1"/>
    <col min="13068" max="13068" width="5.28515625" style="55" customWidth="1"/>
    <col min="13069" max="13071" width="5.7109375" style="55" bestFit="1" customWidth="1"/>
    <col min="13072" max="13072" width="5.140625" style="55" bestFit="1" customWidth="1"/>
    <col min="13073" max="13073" width="4.85546875" style="55" bestFit="1" customWidth="1"/>
    <col min="13074" max="13074" width="5.28515625" style="55" customWidth="1"/>
    <col min="13075" max="13075" width="4.85546875" style="55" bestFit="1" customWidth="1"/>
    <col min="13076" max="13078" width="6.7109375" style="55" bestFit="1" customWidth="1"/>
    <col min="13079" max="13080" width="5.7109375" style="55" bestFit="1" customWidth="1"/>
    <col min="13081" max="13081" width="5.140625" style="55" bestFit="1" customWidth="1"/>
    <col min="13082" max="13086" width="5.7109375" style="55" bestFit="1" customWidth="1"/>
    <col min="13087" max="13087" width="5.140625" style="55" bestFit="1" customWidth="1"/>
    <col min="13088" max="13088" width="5.7109375" style="55" bestFit="1" customWidth="1"/>
    <col min="13089" max="13089" width="5.5703125" style="55" bestFit="1" customWidth="1"/>
    <col min="13090" max="13090" width="5.7109375" style="55" bestFit="1" customWidth="1"/>
    <col min="13091" max="13093" width="6.7109375" style="55" bestFit="1" customWidth="1"/>
    <col min="13094" max="13094" width="14.7109375" style="55" customWidth="1"/>
    <col min="13095" max="13313" width="9.140625" style="55"/>
    <col min="13314" max="13314" width="8.7109375" style="55" bestFit="1" customWidth="1"/>
    <col min="13315" max="13319" width="6.7109375" style="55" bestFit="1" customWidth="1"/>
    <col min="13320" max="13320" width="6" style="55" bestFit="1" customWidth="1"/>
    <col min="13321" max="13323" width="5.7109375" style="55" bestFit="1" customWidth="1"/>
    <col min="13324" max="13324" width="5.28515625" style="55" customWidth="1"/>
    <col min="13325" max="13327" width="5.7109375" style="55" bestFit="1" customWidth="1"/>
    <col min="13328" max="13328" width="5.140625" style="55" bestFit="1" customWidth="1"/>
    <col min="13329" max="13329" width="4.85546875" style="55" bestFit="1" customWidth="1"/>
    <col min="13330" max="13330" width="5.28515625" style="55" customWidth="1"/>
    <col min="13331" max="13331" width="4.85546875" style="55" bestFit="1" customWidth="1"/>
    <col min="13332" max="13334" width="6.7109375" style="55" bestFit="1" customWidth="1"/>
    <col min="13335" max="13336" width="5.7109375" style="55" bestFit="1" customWidth="1"/>
    <col min="13337" max="13337" width="5.140625" style="55" bestFit="1" customWidth="1"/>
    <col min="13338" max="13342" width="5.7109375" style="55" bestFit="1" customWidth="1"/>
    <col min="13343" max="13343" width="5.140625" style="55" bestFit="1" customWidth="1"/>
    <col min="13344" max="13344" width="5.7109375" style="55" bestFit="1" customWidth="1"/>
    <col min="13345" max="13345" width="5.5703125" style="55" bestFit="1" customWidth="1"/>
    <col min="13346" max="13346" width="5.7109375" style="55" bestFit="1" customWidth="1"/>
    <col min="13347" max="13349" width="6.7109375" style="55" bestFit="1" customWidth="1"/>
    <col min="13350" max="13350" width="14.7109375" style="55" customWidth="1"/>
    <col min="13351" max="13569" width="9.140625" style="55"/>
    <col min="13570" max="13570" width="8.7109375" style="55" bestFit="1" customWidth="1"/>
    <col min="13571" max="13575" width="6.7109375" style="55" bestFit="1" customWidth="1"/>
    <col min="13576" max="13576" width="6" style="55" bestFit="1" customWidth="1"/>
    <col min="13577" max="13579" width="5.7109375" style="55" bestFit="1" customWidth="1"/>
    <col min="13580" max="13580" width="5.28515625" style="55" customWidth="1"/>
    <col min="13581" max="13583" width="5.7109375" style="55" bestFit="1" customWidth="1"/>
    <col min="13584" max="13584" width="5.140625" style="55" bestFit="1" customWidth="1"/>
    <col min="13585" max="13585" width="4.85546875" style="55" bestFit="1" customWidth="1"/>
    <col min="13586" max="13586" width="5.28515625" style="55" customWidth="1"/>
    <col min="13587" max="13587" width="4.85546875" style="55" bestFit="1" customWidth="1"/>
    <col min="13588" max="13590" width="6.7109375" style="55" bestFit="1" customWidth="1"/>
    <col min="13591" max="13592" width="5.7109375" style="55" bestFit="1" customWidth="1"/>
    <col min="13593" max="13593" width="5.140625" style="55" bestFit="1" customWidth="1"/>
    <col min="13594" max="13598" width="5.7109375" style="55" bestFit="1" customWidth="1"/>
    <col min="13599" max="13599" width="5.140625" style="55" bestFit="1" customWidth="1"/>
    <col min="13600" max="13600" width="5.7109375" style="55" bestFit="1" customWidth="1"/>
    <col min="13601" max="13601" width="5.5703125" style="55" bestFit="1" customWidth="1"/>
    <col min="13602" max="13602" width="5.7109375" style="55" bestFit="1" customWidth="1"/>
    <col min="13603" max="13605" width="6.7109375" style="55" bestFit="1" customWidth="1"/>
    <col min="13606" max="13606" width="14.7109375" style="55" customWidth="1"/>
    <col min="13607" max="13825" width="9.140625" style="55"/>
    <col min="13826" max="13826" width="8.7109375" style="55" bestFit="1" customWidth="1"/>
    <col min="13827" max="13831" width="6.7109375" style="55" bestFit="1" customWidth="1"/>
    <col min="13832" max="13832" width="6" style="55" bestFit="1" customWidth="1"/>
    <col min="13833" max="13835" width="5.7109375" style="55" bestFit="1" customWidth="1"/>
    <col min="13836" max="13836" width="5.28515625" style="55" customWidth="1"/>
    <col min="13837" max="13839" width="5.7109375" style="55" bestFit="1" customWidth="1"/>
    <col min="13840" max="13840" width="5.140625" style="55" bestFit="1" customWidth="1"/>
    <col min="13841" max="13841" width="4.85546875" style="55" bestFit="1" customWidth="1"/>
    <col min="13842" max="13842" width="5.28515625" style="55" customWidth="1"/>
    <col min="13843" max="13843" width="4.85546875" style="55" bestFit="1" customWidth="1"/>
    <col min="13844" max="13846" width="6.7109375" style="55" bestFit="1" customWidth="1"/>
    <col min="13847" max="13848" width="5.7109375" style="55" bestFit="1" customWidth="1"/>
    <col min="13849" max="13849" width="5.140625" style="55" bestFit="1" customWidth="1"/>
    <col min="13850" max="13854" width="5.7109375" style="55" bestFit="1" customWidth="1"/>
    <col min="13855" max="13855" width="5.140625" style="55" bestFit="1" customWidth="1"/>
    <col min="13856" max="13856" width="5.7109375" style="55" bestFit="1" customWidth="1"/>
    <col min="13857" max="13857" width="5.5703125" style="55" bestFit="1" customWidth="1"/>
    <col min="13858" max="13858" width="5.7109375" style="55" bestFit="1" customWidth="1"/>
    <col min="13859" max="13861" width="6.7109375" style="55" bestFit="1" customWidth="1"/>
    <col min="13862" max="13862" width="14.7109375" style="55" customWidth="1"/>
    <col min="13863" max="14081" width="9.140625" style="55"/>
    <col min="14082" max="14082" width="8.7109375" style="55" bestFit="1" customWidth="1"/>
    <col min="14083" max="14087" width="6.7109375" style="55" bestFit="1" customWidth="1"/>
    <col min="14088" max="14088" width="6" style="55" bestFit="1" customWidth="1"/>
    <col min="14089" max="14091" width="5.7109375" style="55" bestFit="1" customWidth="1"/>
    <col min="14092" max="14092" width="5.28515625" style="55" customWidth="1"/>
    <col min="14093" max="14095" width="5.7109375" style="55" bestFit="1" customWidth="1"/>
    <col min="14096" max="14096" width="5.140625" style="55" bestFit="1" customWidth="1"/>
    <col min="14097" max="14097" width="4.85546875" style="55" bestFit="1" customWidth="1"/>
    <col min="14098" max="14098" width="5.28515625" style="55" customWidth="1"/>
    <col min="14099" max="14099" width="4.85546875" style="55" bestFit="1" customWidth="1"/>
    <col min="14100" max="14102" width="6.7109375" style="55" bestFit="1" customWidth="1"/>
    <col min="14103" max="14104" width="5.7109375" style="55" bestFit="1" customWidth="1"/>
    <col min="14105" max="14105" width="5.140625" style="55" bestFit="1" customWidth="1"/>
    <col min="14106" max="14110" width="5.7109375" style="55" bestFit="1" customWidth="1"/>
    <col min="14111" max="14111" width="5.140625" style="55" bestFit="1" customWidth="1"/>
    <col min="14112" max="14112" width="5.7109375" style="55" bestFit="1" customWidth="1"/>
    <col min="14113" max="14113" width="5.5703125" style="55" bestFit="1" customWidth="1"/>
    <col min="14114" max="14114" width="5.7109375" style="55" bestFit="1" customWidth="1"/>
    <col min="14115" max="14117" width="6.7109375" style="55" bestFit="1" customWidth="1"/>
    <col min="14118" max="14118" width="14.7109375" style="55" customWidth="1"/>
    <col min="14119" max="14337" width="9.140625" style="55"/>
    <col min="14338" max="14338" width="8.7109375" style="55" bestFit="1" customWidth="1"/>
    <col min="14339" max="14343" width="6.7109375" style="55" bestFit="1" customWidth="1"/>
    <col min="14344" max="14344" width="6" style="55" bestFit="1" customWidth="1"/>
    <col min="14345" max="14347" width="5.7109375" style="55" bestFit="1" customWidth="1"/>
    <col min="14348" max="14348" width="5.28515625" style="55" customWidth="1"/>
    <col min="14349" max="14351" width="5.7109375" style="55" bestFit="1" customWidth="1"/>
    <col min="14352" max="14352" width="5.140625" style="55" bestFit="1" customWidth="1"/>
    <col min="14353" max="14353" width="4.85546875" style="55" bestFit="1" customWidth="1"/>
    <col min="14354" max="14354" width="5.28515625" style="55" customWidth="1"/>
    <col min="14355" max="14355" width="4.85546875" style="55" bestFit="1" customWidth="1"/>
    <col min="14356" max="14358" width="6.7109375" style="55" bestFit="1" customWidth="1"/>
    <col min="14359" max="14360" width="5.7109375" style="55" bestFit="1" customWidth="1"/>
    <col min="14361" max="14361" width="5.140625" style="55" bestFit="1" customWidth="1"/>
    <col min="14362" max="14366" width="5.7109375" style="55" bestFit="1" customWidth="1"/>
    <col min="14367" max="14367" width="5.140625" style="55" bestFit="1" customWidth="1"/>
    <col min="14368" max="14368" width="5.7109375" style="55" bestFit="1" customWidth="1"/>
    <col min="14369" max="14369" width="5.5703125" style="55" bestFit="1" customWidth="1"/>
    <col min="14370" max="14370" width="5.7109375" style="55" bestFit="1" customWidth="1"/>
    <col min="14371" max="14373" width="6.7109375" style="55" bestFit="1" customWidth="1"/>
    <col min="14374" max="14374" width="14.7109375" style="55" customWidth="1"/>
    <col min="14375" max="14593" width="9.140625" style="55"/>
    <col min="14594" max="14594" width="8.7109375" style="55" bestFit="1" customWidth="1"/>
    <col min="14595" max="14599" width="6.7109375" style="55" bestFit="1" customWidth="1"/>
    <col min="14600" max="14600" width="6" style="55" bestFit="1" customWidth="1"/>
    <col min="14601" max="14603" width="5.7109375" style="55" bestFit="1" customWidth="1"/>
    <col min="14604" max="14604" width="5.28515625" style="55" customWidth="1"/>
    <col min="14605" max="14607" width="5.7109375" style="55" bestFit="1" customWidth="1"/>
    <col min="14608" max="14608" width="5.140625" style="55" bestFit="1" customWidth="1"/>
    <col min="14609" max="14609" width="4.85546875" style="55" bestFit="1" customWidth="1"/>
    <col min="14610" max="14610" width="5.28515625" style="55" customWidth="1"/>
    <col min="14611" max="14611" width="4.85546875" style="55" bestFit="1" customWidth="1"/>
    <col min="14612" max="14614" width="6.7109375" style="55" bestFit="1" customWidth="1"/>
    <col min="14615" max="14616" width="5.7109375" style="55" bestFit="1" customWidth="1"/>
    <col min="14617" max="14617" width="5.140625" style="55" bestFit="1" customWidth="1"/>
    <col min="14618" max="14622" width="5.7109375" style="55" bestFit="1" customWidth="1"/>
    <col min="14623" max="14623" width="5.140625" style="55" bestFit="1" customWidth="1"/>
    <col min="14624" max="14624" width="5.7109375" style="55" bestFit="1" customWidth="1"/>
    <col min="14625" max="14625" width="5.5703125" style="55" bestFit="1" customWidth="1"/>
    <col min="14626" max="14626" width="5.7109375" style="55" bestFit="1" customWidth="1"/>
    <col min="14627" max="14629" width="6.7109375" style="55" bestFit="1" customWidth="1"/>
    <col min="14630" max="14630" width="14.7109375" style="55" customWidth="1"/>
    <col min="14631" max="14849" width="9.140625" style="55"/>
    <col min="14850" max="14850" width="8.7109375" style="55" bestFit="1" customWidth="1"/>
    <col min="14851" max="14855" width="6.7109375" style="55" bestFit="1" customWidth="1"/>
    <col min="14856" max="14856" width="6" style="55" bestFit="1" customWidth="1"/>
    <col min="14857" max="14859" width="5.7109375" style="55" bestFit="1" customWidth="1"/>
    <col min="14860" max="14860" width="5.28515625" style="55" customWidth="1"/>
    <col min="14861" max="14863" width="5.7109375" style="55" bestFit="1" customWidth="1"/>
    <col min="14864" max="14864" width="5.140625" style="55" bestFit="1" customWidth="1"/>
    <col min="14865" max="14865" width="4.85546875" style="55" bestFit="1" customWidth="1"/>
    <col min="14866" max="14866" width="5.28515625" style="55" customWidth="1"/>
    <col min="14867" max="14867" width="4.85546875" style="55" bestFit="1" customWidth="1"/>
    <col min="14868" max="14870" width="6.7109375" style="55" bestFit="1" customWidth="1"/>
    <col min="14871" max="14872" width="5.7109375" style="55" bestFit="1" customWidth="1"/>
    <col min="14873" max="14873" width="5.140625" style="55" bestFit="1" customWidth="1"/>
    <col min="14874" max="14878" width="5.7109375" style="55" bestFit="1" customWidth="1"/>
    <col min="14879" max="14879" width="5.140625" style="55" bestFit="1" customWidth="1"/>
    <col min="14880" max="14880" width="5.7109375" style="55" bestFit="1" customWidth="1"/>
    <col min="14881" max="14881" width="5.5703125" style="55" bestFit="1" customWidth="1"/>
    <col min="14882" max="14882" width="5.7109375" style="55" bestFit="1" customWidth="1"/>
    <col min="14883" max="14885" width="6.7109375" style="55" bestFit="1" customWidth="1"/>
    <col min="14886" max="14886" width="14.7109375" style="55" customWidth="1"/>
    <col min="14887" max="15105" width="9.140625" style="55"/>
    <col min="15106" max="15106" width="8.7109375" style="55" bestFit="1" customWidth="1"/>
    <col min="15107" max="15111" width="6.7109375" style="55" bestFit="1" customWidth="1"/>
    <col min="15112" max="15112" width="6" style="55" bestFit="1" customWidth="1"/>
    <col min="15113" max="15115" width="5.7109375" style="55" bestFit="1" customWidth="1"/>
    <col min="15116" max="15116" width="5.28515625" style="55" customWidth="1"/>
    <col min="15117" max="15119" width="5.7109375" style="55" bestFit="1" customWidth="1"/>
    <col min="15120" max="15120" width="5.140625" style="55" bestFit="1" customWidth="1"/>
    <col min="15121" max="15121" width="4.85546875" style="55" bestFit="1" customWidth="1"/>
    <col min="15122" max="15122" width="5.28515625" style="55" customWidth="1"/>
    <col min="15123" max="15123" width="4.85546875" style="55" bestFit="1" customWidth="1"/>
    <col min="15124" max="15126" width="6.7109375" style="55" bestFit="1" customWidth="1"/>
    <col min="15127" max="15128" width="5.7109375" style="55" bestFit="1" customWidth="1"/>
    <col min="15129" max="15129" width="5.140625" style="55" bestFit="1" customWidth="1"/>
    <col min="15130" max="15134" width="5.7109375" style="55" bestFit="1" customWidth="1"/>
    <col min="15135" max="15135" width="5.140625" style="55" bestFit="1" customWidth="1"/>
    <col min="15136" max="15136" width="5.7109375" style="55" bestFit="1" customWidth="1"/>
    <col min="15137" max="15137" width="5.5703125" style="55" bestFit="1" customWidth="1"/>
    <col min="15138" max="15138" width="5.7109375" style="55" bestFit="1" customWidth="1"/>
    <col min="15139" max="15141" width="6.7109375" style="55" bestFit="1" customWidth="1"/>
    <col min="15142" max="15142" width="14.7109375" style="55" customWidth="1"/>
    <col min="15143" max="15361" width="9.140625" style="55"/>
    <col min="15362" max="15362" width="8.7109375" style="55" bestFit="1" customWidth="1"/>
    <col min="15363" max="15367" width="6.7109375" style="55" bestFit="1" customWidth="1"/>
    <col min="15368" max="15368" width="6" style="55" bestFit="1" customWidth="1"/>
    <col min="15369" max="15371" width="5.7109375" style="55" bestFit="1" customWidth="1"/>
    <col min="15372" max="15372" width="5.28515625" style="55" customWidth="1"/>
    <col min="15373" max="15375" width="5.7109375" style="55" bestFit="1" customWidth="1"/>
    <col min="15376" max="15376" width="5.140625" style="55" bestFit="1" customWidth="1"/>
    <col min="15377" max="15377" width="4.85546875" style="55" bestFit="1" customWidth="1"/>
    <col min="15378" max="15378" width="5.28515625" style="55" customWidth="1"/>
    <col min="15379" max="15379" width="4.85546875" style="55" bestFit="1" customWidth="1"/>
    <col min="15380" max="15382" width="6.7109375" style="55" bestFit="1" customWidth="1"/>
    <col min="15383" max="15384" width="5.7109375" style="55" bestFit="1" customWidth="1"/>
    <col min="15385" max="15385" width="5.140625" style="55" bestFit="1" customWidth="1"/>
    <col min="15386" max="15390" width="5.7109375" style="55" bestFit="1" customWidth="1"/>
    <col min="15391" max="15391" width="5.140625" style="55" bestFit="1" customWidth="1"/>
    <col min="15392" max="15392" width="5.7109375" style="55" bestFit="1" customWidth="1"/>
    <col min="15393" max="15393" width="5.5703125" style="55" bestFit="1" customWidth="1"/>
    <col min="15394" max="15394" width="5.7109375" style="55" bestFit="1" customWidth="1"/>
    <col min="15395" max="15397" width="6.7109375" style="55" bestFit="1" customWidth="1"/>
    <col min="15398" max="15398" width="14.7109375" style="55" customWidth="1"/>
    <col min="15399" max="15617" width="9.140625" style="55"/>
    <col min="15618" max="15618" width="8.7109375" style="55" bestFit="1" customWidth="1"/>
    <col min="15619" max="15623" width="6.7109375" style="55" bestFit="1" customWidth="1"/>
    <col min="15624" max="15624" width="6" style="55" bestFit="1" customWidth="1"/>
    <col min="15625" max="15627" width="5.7109375" style="55" bestFit="1" customWidth="1"/>
    <col min="15628" max="15628" width="5.28515625" style="55" customWidth="1"/>
    <col min="15629" max="15631" width="5.7109375" style="55" bestFit="1" customWidth="1"/>
    <col min="15632" max="15632" width="5.140625" style="55" bestFit="1" customWidth="1"/>
    <col min="15633" max="15633" width="4.85546875" style="55" bestFit="1" customWidth="1"/>
    <col min="15634" max="15634" width="5.28515625" style="55" customWidth="1"/>
    <col min="15635" max="15635" width="4.85546875" style="55" bestFit="1" customWidth="1"/>
    <col min="15636" max="15638" width="6.7109375" style="55" bestFit="1" customWidth="1"/>
    <col min="15639" max="15640" width="5.7109375" style="55" bestFit="1" customWidth="1"/>
    <col min="15641" max="15641" width="5.140625" style="55" bestFit="1" customWidth="1"/>
    <col min="15642" max="15646" width="5.7109375" style="55" bestFit="1" customWidth="1"/>
    <col min="15647" max="15647" width="5.140625" style="55" bestFit="1" customWidth="1"/>
    <col min="15648" max="15648" width="5.7109375" style="55" bestFit="1" customWidth="1"/>
    <col min="15649" max="15649" width="5.5703125" style="55" bestFit="1" customWidth="1"/>
    <col min="15650" max="15650" width="5.7109375" style="55" bestFit="1" customWidth="1"/>
    <col min="15651" max="15653" width="6.7109375" style="55" bestFit="1" customWidth="1"/>
    <col min="15654" max="15654" width="14.7109375" style="55" customWidth="1"/>
    <col min="15655" max="15873" width="9.140625" style="55"/>
    <col min="15874" max="15874" width="8.7109375" style="55" bestFit="1" customWidth="1"/>
    <col min="15875" max="15879" width="6.7109375" style="55" bestFit="1" customWidth="1"/>
    <col min="15880" max="15880" width="6" style="55" bestFit="1" customWidth="1"/>
    <col min="15881" max="15883" width="5.7109375" style="55" bestFit="1" customWidth="1"/>
    <col min="15884" max="15884" width="5.28515625" style="55" customWidth="1"/>
    <col min="15885" max="15887" width="5.7109375" style="55" bestFit="1" customWidth="1"/>
    <col min="15888" max="15888" width="5.140625" style="55" bestFit="1" customWidth="1"/>
    <col min="15889" max="15889" width="4.85546875" style="55" bestFit="1" customWidth="1"/>
    <col min="15890" max="15890" width="5.28515625" style="55" customWidth="1"/>
    <col min="15891" max="15891" width="4.85546875" style="55" bestFit="1" customWidth="1"/>
    <col min="15892" max="15894" width="6.7109375" style="55" bestFit="1" customWidth="1"/>
    <col min="15895" max="15896" width="5.7109375" style="55" bestFit="1" customWidth="1"/>
    <col min="15897" max="15897" width="5.140625" style="55" bestFit="1" customWidth="1"/>
    <col min="15898" max="15902" width="5.7109375" style="55" bestFit="1" customWidth="1"/>
    <col min="15903" max="15903" width="5.140625" style="55" bestFit="1" customWidth="1"/>
    <col min="15904" max="15904" width="5.7109375" style="55" bestFit="1" customWidth="1"/>
    <col min="15905" max="15905" width="5.5703125" style="55" bestFit="1" customWidth="1"/>
    <col min="15906" max="15906" width="5.7109375" style="55" bestFit="1" customWidth="1"/>
    <col min="15907" max="15909" width="6.7109375" style="55" bestFit="1" customWidth="1"/>
    <col min="15910" max="15910" width="14.7109375" style="55" customWidth="1"/>
    <col min="15911" max="16129" width="9.140625" style="55"/>
    <col min="16130" max="16130" width="8.7109375" style="55" bestFit="1" customWidth="1"/>
    <col min="16131" max="16135" width="6.7109375" style="55" bestFit="1" customWidth="1"/>
    <col min="16136" max="16136" width="6" style="55" bestFit="1" customWidth="1"/>
    <col min="16137" max="16139" width="5.7109375" style="55" bestFit="1" customWidth="1"/>
    <col min="16140" max="16140" width="5.28515625" style="55" customWidth="1"/>
    <col min="16141" max="16143" width="5.7109375" style="55" bestFit="1" customWidth="1"/>
    <col min="16144" max="16144" width="5.140625" style="55" bestFit="1" customWidth="1"/>
    <col min="16145" max="16145" width="4.85546875" style="55" bestFit="1" customWidth="1"/>
    <col min="16146" max="16146" width="5.28515625" style="55" customWidth="1"/>
    <col min="16147" max="16147" width="4.85546875" style="55" bestFit="1" customWidth="1"/>
    <col min="16148" max="16150" width="6.7109375" style="55" bestFit="1" customWidth="1"/>
    <col min="16151" max="16152" width="5.7109375" style="55" bestFit="1" customWidth="1"/>
    <col min="16153" max="16153" width="5.140625" style="55" bestFit="1" customWidth="1"/>
    <col min="16154" max="16158" width="5.7109375" style="55" bestFit="1" customWidth="1"/>
    <col min="16159" max="16159" width="5.140625" style="55" bestFit="1" customWidth="1"/>
    <col min="16160" max="16160" width="5.7109375" style="55" bestFit="1" customWidth="1"/>
    <col min="16161" max="16161" width="5.5703125" style="55" bestFit="1" customWidth="1"/>
    <col min="16162" max="16162" width="5.7109375" style="55" bestFit="1" customWidth="1"/>
    <col min="16163" max="16165" width="6.7109375" style="55" bestFit="1" customWidth="1"/>
    <col min="16166" max="16166" width="14.7109375" style="55" customWidth="1"/>
    <col min="16167" max="16384" width="9.140625" style="55"/>
  </cols>
  <sheetData>
    <row r="1" spans="1:86" s="296" customFormat="1" ht="27.75" customHeight="1">
      <c r="A1" s="812" t="s">
        <v>721</v>
      </c>
      <c r="B1" s="812"/>
      <c r="C1" s="812"/>
      <c r="D1" s="812"/>
      <c r="E1" s="812"/>
      <c r="F1" s="812"/>
      <c r="G1" s="812"/>
      <c r="H1" s="812"/>
      <c r="I1" s="812"/>
      <c r="J1" s="812"/>
      <c r="K1" s="812"/>
      <c r="L1" s="812"/>
      <c r="M1" s="812"/>
      <c r="N1" s="812"/>
      <c r="O1" s="812"/>
      <c r="P1" s="812"/>
      <c r="Q1" s="812"/>
      <c r="R1" s="812"/>
      <c r="S1" s="812"/>
      <c r="T1" s="812"/>
      <c r="U1" s="812"/>
      <c r="V1" s="812"/>
      <c r="W1" s="812" t="s">
        <v>804</v>
      </c>
      <c r="X1" s="812"/>
      <c r="Y1" s="812"/>
      <c r="Z1" s="812"/>
      <c r="AA1" s="812"/>
      <c r="AB1" s="812"/>
      <c r="AC1" s="812"/>
      <c r="AD1" s="812"/>
      <c r="AE1" s="812"/>
      <c r="AF1" s="812"/>
      <c r="AG1" s="812"/>
      <c r="AH1" s="812"/>
      <c r="AI1" s="812"/>
      <c r="AJ1" s="812"/>
      <c r="AK1" s="812"/>
      <c r="AL1" s="812"/>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c r="CE1" s="299"/>
      <c r="CF1" s="299"/>
      <c r="CG1" s="299"/>
      <c r="CH1" s="299"/>
    </row>
    <row r="2" spans="1:86" s="36" customFormat="1" ht="18.7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row>
    <row r="3" spans="1:86" s="15" customFormat="1" thickBot="1">
      <c r="A3" s="100" t="s">
        <v>574</v>
      </c>
      <c r="AL3" s="15" t="s">
        <v>575</v>
      </c>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row>
    <row r="4" spans="1:86" s="162" customFormat="1" ht="24.75" customHeight="1" thickTop="1">
      <c r="A4" s="223" t="s">
        <v>786</v>
      </c>
      <c r="B4" s="159" t="s">
        <v>186</v>
      </c>
      <c r="C4" s="93"/>
      <c r="D4" s="93"/>
      <c r="E4" s="159" t="s">
        <v>187</v>
      </c>
      <c r="F4" s="93"/>
      <c r="G4" s="93"/>
      <c r="H4" s="913" t="s">
        <v>190</v>
      </c>
      <c r="I4" s="911"/>
      <c r="J4" s="912"/>
      <c r="K4" s="159" t="s">
        <v>192</v>
      </c>
      <c r="L4" s="93"/>
      <c r="M4" s="93"/>
      <c r="N4" s="913" t="s">
        <v>189</v>
      </c>
      <c r="O4" s="911"/>
      <c r="P4" s="912"/>
      <c r="Q4" s="910" t="s">
        <v>188</v>
      </c>
      <c r="R4" s="911"/>
      <c r="S4" s="912"/>
      <c r="T4" s="910" t="s">
        <v>191</v>
      </c>
      <c r="U4" s="911"/>
      <c r="V4" s="911"/>
      <c r="W4" s="910" t="s">
        <v>193</v>
      </c>
      <c r="X4" s="911"/>
      <c r="Y4" s="911"/>
      <c r="Z4" s="159" t="s">
        <v>194</v>
      </c>
      <c r="AA4" s="93"/>
      <c r="AB4" s="93"/>
      <c r="AC4" s="159" t="s">
        <v>706</v>
      </c>
      <c r="AD4" s="93"/>
      <c r="AE4" s="93"/>
      <c r="AF4" s="144" t="s">
        <v>195</v>
      </c>
      <c r="AG4" s="160"/>
      <c r="AH4" s="145"/>
      <c r="AI4" s="159" t="s">
        <v>196</v>
      </c>
      <c r="AJ4" s="93"/>
      <c r="AK4" s="93"/>
      <c r="AL4" s="213" t="s">
        <v>63</v>
      </c>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row>
    <row r="5" spans="1:86" s="162" customFormat="1">
      <c r="A5" s="221"/>
      <c r="B5" s="235" t="s">
        <v>197</v>
      </c>
      <c r="C5" s="235" t="s">
        <v>126</v>
      </c>
      <c r="D5" s="235" t="s">
        <v>118</v>
      </c>
      <c r="E5" s="235" t="s">
        <v>197</v>
      </c>
      <c r="F5" s="235" t="s">
        <v>126</v>
      </c>
      <c r="G5" s="235" t="s">
        <v>118</v>
      </c>
      <c r="H5" s="390" t="s">
        <v>197</v>
      </c>
      <c r="I5" s="397" t="s">
        <v>126</v>
      </c>
      <c r="J5" s="397" t="s">
        <v>118</v>
      </c>
      <c r="K5" s="396" t="s">
        <v>197</v>
      </c>
      <c r="L5" s="397" t="s">
        <v>126</v>
      </c>
      <c r="M5" s="397" t="s">
        <v>118</v>
      </c>
      <c r="N5" s="390" t="s">
        <v>197</v>
      </c>
      <c r="O5" s="397" t="s">
        <v>126</v>
      </c>
      <c r="P5" s="397" t="s">
        <v>118</v>
      </c>
      <c r="Q5" s="235" t="s">
        <v>197</v>
      </c>
      <c r="R5" s="235" t="s">
        <v>126</v>
      </c>
      <c r="S5" s="235" t="s">
        <v>118</v>
      </c>
      <c r="T5" s="235" t="s">
        <v>197</v>
      </c>
      <c r="U5" s="235" t="s">
        <v>126</v>
      </c>
      <c r="V5" s="236" t="s">
        <v>118</v>
      </c>
      <c r="W5" s="235" t="s">
        <v>197</v>
      </c>
      <c r="X5" s="235" t="s">
        <v>126</v>
      </c>
      <c r="Y5" s="236" t="s">
        <v>118</v>
      </c>
      <c r="Z5" s="235" t="s">
        <v>197</v>
      </c>
      <c r="AA5" s="235" t="s">
        <v>126</v>
      </c>
      <c r="AB5" s="235" t="s">
        <v>118</v>
      </c>
      <c r="AC5" s="235" t="s">
        <v>197</v>
      </c>
      <c r="AD5" s="235" t="s">
        <v>126</v>
      </c>
      <c r="AE5" s="235" t="s">
        <v>118</v>
      </c>
      <c r="AF5" s="235" t="s">
        <v>197</v>
      </c>
      <c r="AG5" s="235" t="s">
        <v>126</v>
      </c>
      <c r="AH5" s="236" t="s">
        <v>118</v>
      </c>
      <c r="AI5" s="235" t="s">
        <v>197</v>
      </c>
      <c r="AJ5" s="235" t="s">
        <v>126</v>
      </c>
      <c r="AK5" s="235" t="s">
        <v>118</v>
      </c>
      <c r="AL5" s="226"/>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row>
    <row r="6" spans="1:86" s="162" customFormat="1">
      <c r="A6" s="220" t="s">
        <v>69</v>
      </c>
      <c r="B6" s="44" t="s">
        <v>198</v>
      </c>
      <c r="C6" s="44" t="s">
        <v>120</v>
      </c>
      <c r="D6" s="44" t="s">
        <v>707</v>
      </c>
      <c r="E6" s="44" t="s">
        <v>198</v>
      </c>
      <c r="F6" s="44" t="s">
        <v>120</v>
      </c>
      <c r="G6" s="44" t="s">
        <v>707</v>
      </c>
      <c r="H6" s="391" t="s">
        <v>198</v>
      </c>
      <c r="I6" s="44" t="s">
        <v>120</v>
      </c>
      <c r="J6" s="44" t="s">
        <v>707</v>
      </c>
      <c r="K6" s="44" t="s">
        <v>198</v>
      </c>
      <c r="L6" s="44" t="s">
        <v>120</v>
      </c>
      <c r="M6" s="44" t="s">
        <v>707</v>
      </c>
      <c r="N6" s="391" t="s">
        <v>198</v>
      </c>
      <c r="O6" s="44" t="s">
        <v>120</v>
      </c>
      <c r="P6" s="44" t="s">
        <v>707</v>
      </c>
      <c r="Q6" s="44" t="s">
        <v>198</v>
      </c>
      <c r="R6" s="44" t="s">
        <v>120</v>
      </c>
      <c r="S6" s="44" t="s">
        <v>707</v>
      </c>
      <c r="T6" s="44" t="s">
        <v>198</v>
      </c>
      <c r="U6" s="44" t="s">
        <v>120</v>
      </c>
      <c r="V6" s="226" t="s">
        <v>707</v>
      </c>
      <c r="W6" s="44" t="s">
        <v>198</v>
      </c>
      <c r="X6" s="44" t="s">
        <v>120</v>
      </c>
      <c r="Y6" s="226" t="s">
        <v>707</v>
      </c>
      <c r="Z6" s="44" t="s">
        <v>198</v>
      </c>
      <c r="AA6" s="44" t="s">
        <v>120</v>
      </c>
      <c r="AB6" s="44" t="s">
        <v>707</v>
      </c>
      <c r="AC6" s="44" t="s">
        <v>198</v>
      </c>
      <c r="AD6" s="44" t="s">
        <v>120</v>
      </c>
      <c r="AE6" s="44" t="s">
        <v>707</v>
      </c>
      <c r="AF6" s="44" t="s">
        <v>198</v>
      </c>
      <c r="AG6" s="44" t="s">
        <v>120</v>
      </c>
      <c r="AH6" s="226" t="s">
        <v>707</v>
      </c>
      <c r="AI6" s="44" t="s">
        <v>198</v>
      </c>
      <c r="AJ6" s="44" t="s">
        <v>120</v>
      </c>
      <c r="AK6" s="44" t="s">
        <v>707</v>
      </c>
      <c r="AL6" s="226" t="s">
        <v>841</v>
      </c>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row>
    <row r="7" spans="1:86" s="162" customFormat="1">
      <c r="A7" s="211"/>
      <c r="B7" s="49" t="s">
        <v>199</v>
      </c>
      <c r="C7" s="49"/>
      <c r="D7" s="49" t="s">
        <v>200</v>
      </c>
      <c r="E7" s="49" t="s">
        <v>199</v>
      </c>
      <c r="F7" s="49"/>
      <c r="G7" s="49" t="s">
        <v>200</v>
      </c>
      <c r="H7" s="393" t="s">
        <v>199</v>
      </c>
      <c r="I7" s="49"/>
      <c r="J7" s="49" t="s">
        <v>200</v>
      </c>
      <c r="K7" s="49" t="s">
        <v>199</v>
      </c>
      <c r="L7" s="49"/>
      <c r="M7" s="49" t="s">
        <v>200</v>
      </c>
      <c r="N7" s="393" t="s">
        <v>199</v>
      </c>
      <c r="O7" s="49"/>
      <c r="P7" s="49" t="s">
        <v>200</v>
      </c>
      <c r="Q7" s="49" t="s">
        <v>199</v>
      </c>
      <c r="R7" s="49"/>
      <c r="S7" s="49" t="s">
        <v>200</v>
      </c>
      <c r="T7" s="49" t="s">
        <v>199</v>
      </c>
      <c r="U7" s="49"/>
      <c r="V7" s="210" t="s">
        <v>200</v>
      </c>
      <c r="W7" s="49" t="s">
        <v>199</v>
      </c>
      <c r="X7" s="49"/>
      <c r="Y7" s="210" t="s">
        <v>200</v>
      </c>
      <c r="Z7" s="49" t="s">
        <v>199</v>
      </c>
      <c r="AA7" s="49"/>
      <c r="AB7" s="49" t="s">
        <v>200</v>
      </c>
      <c r="AC7" s="49" t="s">
        <v>199</v>
      </c>
      <c r="AD7" s="49"/>
      <c r="AE7" s="49" t="s">
        <v>200</v>
      </c>
      <c r="AF7" s="49" t="s">
        <v>199</v>
      </c>
      <c r="AG7" s="49"/>
      <c r="AH7" s="210" t="s">
        <v>200</v>
      </c>
      <c r="AI7" s="49" t="s">
        <v>199</v>
      </c>
      <c r="AJ7" s="49"/>
      <c r="AK7" s="49" t="s">
        <v>200</v>
      </c>
      <c r="AL7" s="210"/>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row>
    <row r="8" spans="1:86" s="218" customFormat="1" ht="13.5">
      <c r="A8" s="16">
        <v>2015</v>
      </c>
      <c r="B8" s="170">
        <v>2068</v>
      </c>
      <c r="C8" s="364">
        <v>1134</v>
      </c>
      <c r="D8" s="364">
        <v>934</v>
      </c>
      <c r="E8" s="364">
        <v>293</v>
      </c>
      <c r="F8" s="364">
        <v>87</v>
      </c>
      <c r="G8" s="364">
        <v>206</v>
      </c>
      <c r="H8" s="364">
        <v>24</v>
      </c>
      <c r="I8" s="364">
        <v>13</v>
      </c>
      <c r="J8" s="364">
        <v>11</v>
      </c>
      <c r="K8" s="364">
        <v>576</v>
      </c>
      <c r="L8" s="364">
        <v>253</v>
      </c>
      <c r="M8" s="364">
        <v>323</v>
      </c>
      <c r="N8" s="364">
        <v>69</v>
      </c>
      <c r="O8" s="364">
        <v>1</v>
      </c>
      <c r="P8" s="364">
        <v>68</v>
      </c>
      <c r="Q8" s="364">
        <v>88</v>
      </c>
      <c r="R8" s="364">
        <v>34</v>
      </c>
      <c r="S8" s="364">
        <v>54</v>
      </c>
      <c r="T8" s="364">
        <v>7</v>
      </c>
      <c r="U8" s="364">
        <v>5</v>
      </c>
      <c r="V8" s="364">
        <v>2</v>
      </c>
      <c r="W8" s="364">
        <v>87</v>
      </c>
      <c r="X8" s="364">
        <v>83</v>
      </c>
      <c r="Y8" s="364">
        <v>4</v>
      </c>
      <c r="Z8" s="364">
        <v>42</v>
      </c>
      <c r="AA8" s="364">
        <v>26</v>
      </c>
      <c r="AB8" s="364">
        <v>16</v>
      </c>
      <c r="AC8" s="364">
        <v>22</v>
      </c>
      <c r="AD8" s="364">
        <v>17</v>
      </c>
      <c r="AE8" s="364">
        <v>5</v>
      </c>
      <c r="AF8" s="364">
        <v>52</v>
      </c>
      <c r="AG8" s="364">
        <v>51</v>
      </c>
      <c r="AH8" s="364">
        <v>1</v>
      </c>
      <c r="AI8" s="364">
        <v>808</v>
      </c>
      <c r="AJ8" s="364">
        <v>564</v>
      </c>
      <c r="AK8" s="364">
        <v>244</v>
      </c>
      <c r="AL8" s="18">
        <v>2015</v>
      </c>
    </row>
    <row r="9" spans="1:86" s="261" customFormat="1" ht="13.5">
      <c r="A9" s="16">
        <v>2016</v>
      </c>
      <c r="B9" s="170">
        <v>2384</v>
      </c>
      <c r="C9" s="364">
        <v>1365</v>
      </c>
      <c r="D9" s="364">
        <v>1019</v>
      </c>
      <c r="E9" s="364">
        <v>314</v>
      </c>
      <c r="F9" s="364">
        <v>104</v>
      </c>
      <c r="G9" s="364">
        <v>210</v>
      </c>
      <c r="H9" s="364">
        <v>24</v>
      </c>
      <c r="I9" s="364">
        <v>16</v>
      </c>
      <c r="J9" s="364">
        <v>8</v>
      </c>
      <c r="K9" s="364">
        <v>0</v>
      </c>
      <c r="L9" s="364">
        <v>0</v>
      </c>
      <c r="M9" s="364">
        <v>0</v>
      </c>
      <c r="N9" s="364">
        <v>69</v>
      </c>
      <c r="O9" s="364">
        <v>1</v>
      </c>
      <c r="P9" s="364">
        <v>68</v>
      </c>
      <c r="Q9" s="364">
        <v>102</v>
      </c>
      <c r="R9" s="364">
        <v>45</v>
      </c>
      <c r="S9" s="364">
        <v>57</v>
      </c>
      <c r="T9" s="364">
        <v>0</v>
      </c>
      <c r="U9" s="364">
        <v>0</v>
      </c>
      <c r="V9" s="364">
        <v>0</v>
      </c>
      <c r="W9" s="364">
        <v>0</v>
      </c>
      <c r="X9" s="364">
        <v>0</v>
      </c>
      <c r="Y9" s="364">
        <v>0</v>
      </c>
      <c r="Z9" s="364">
        <v>0</v>
      </c>
      <c r="AA9" s="364">
        <v>0</v>
      </c>
      <c r="AB9" s="364">
        <v>0</v>
      </c>
      <c r="AC9" s="364">
        <v>21</v>
      </c>
      <c r="AD9" s="364">
        <v>16</v>
      </c>
      <c r="AE9" s="364">
        <v>5</v>
      </c>
      <c r="AF9" s="364">
        <v>0</v>
      </c>
      <c r="AG9" s="364">
        <v>0</v>
      </c>
      <c r="AH9" s="364">
        <v>0</v>
      </c>
      <c r="AI9" s="364">
        <v>1854</v>
      </c>
      <c r="AJ9" s="364">
        <v>1183</v>
      </c>
      <c r="AK9" s="364">
        <v>671</v>
      </c>
      <c r="AL9" s="18">
        <v>2016</v>
      </c>
    </row>
    <row r="10" spans="1:86" s="313" customFormat="1" ht="13.5">
      <c r="A10" s="13">
        <v>2017</v>
      </c>
      <c r="B10" s="364">
        <v>2564</v>
      </c>
      <c r="C10" s="364">
        <v>1440</v>
      </c>
      <c r="D10" s="364">
        <v>1124</v>
      </c>
      <c r="E10" s="364">
        <v>279</v>
      </c>
      <c r="F10" s="364">
        <v>82</v>
      </c>
      <c r="G10" s="364">
        <v>199</v>
      </c>
      <c r="H10" s="364">
        <v>21</v>
      </c>
      <c r="I10" s="364">
        <v>13</v>
      </c>
      <c r="J10" s="364">
        <v>8</v>
      </c>
      <c r="K10" s="364">
        <v>863</v>
      </c>
      <c r="L10" s="364">
        <v>377</v>
      </c>
      <c r="M10" s="364">
        <v>486</v>
      </c>
      <c r="N10" s="364">
        <v>76</v>
      </c>
      <c r="O10" s="364">
        <v>1</v>
      </c>
      <c r="P10" s="364">
        <v>75</v>
      </c>
      <c r="Q10" s="364">
        <v>103</v>
      </c>
      <c r="R10" s="364">
        <v>43</v>
      </c>
      <c r="S10" s="364">
        <v>60</v>
      </c>
      <c r="T10" s="364">
        <v>8</v>
      </c>
      <c r="U10" s="364">
        <v>5</v>
      </c>
      <c r="V10" s="364">
        <v>3</v>
      </c>
      <c r="W10" s="364">
        <v>87</v>
      </c>
      <c r="X10" s="364">
        <v>84</v>
      </c>
      <c r="Y10" s="364">
        <v>3</v>
      </c>
      <c r="Z10" s="364">
        <v>44</v>
      </c>
      <c r="AA10" s="364">
        <v>27</v>
      </c>
      <c r="AB10" s="364">
        <v>17</v>
      </c>
      <c r="AC10" s="364">
        <v>23</v>
      </c>
      <c r="AD10" s="364">
        <v>17</v>
      </c>
      <c r="AE10" s="364">
        <v>6</v>
      </c>
      <c r="AF10" s="364">
        <v>49</v>
      </c>
      <c r="AG10" s="364">
        <v>46</v>
      </c>
      <c r="AH10" s="364">
        <v>3</v>
      </c>
      <c r="AI10" s="364">
        <v>1009</v>
      </c>
      <c r="AJ10" s="364">
        <v>745</v>
      </c>
      <c r="AK10" s="364">
        <v>264</v>
      </c>
      <c r="AL10" s="18">
        <v>2017</v>
      </c>
    </row>
    <row r="11" spans="1:86" s="314" customFormat="1" ht="13.5">
      <c r="A11" s="13">
        <v>2018</v>
      </c>
      <c r="B11" s="364">
        <v>2801</v>
      </c>
      <c r="C11" s="364">
        <v>1595</v>
      </c>
      <c r="D11" s="364">
        <v>1206</v>
      </c>
      <c r="E11" s="364">
        <v>274</v>
      </c>
      <c r="F11" s="364">
        <v>84</v>
      </c>
      <c r="G11" s="364">
        <v>190</v>
      </c>
      <c r="H11" s="364">
        <v>24</v>
      </c>
      <c r="I11" s="364">
        <v>15</v>
      </c>
      <c r="J11" s="364">
        <v>9</v>
      </c>
      <c r="K11" s="364">
        <v>1037</v>
      </c>
      <c r="L11" s="364">
        <v>481</v>
      </c>
      <c r="M11" s="364">
        <v>556</v>
      </c>
      <c r="N11" s="364">
        <v>77</v>
      </c>
      <c r="O11" s="364">
        <v>2</v>
      </c>
      <c r="P11" s="364">
        <v>75</v>
      </c>
      <c r="Q11" s="364">
        <v>109</v>
      </c>
      <c r="R11" s="364">
        <v>52</v>
      </c>
      <c r="S11" s="364">
        <v>57</v>
      </c>
      <c r="T11" s="364">
        <v>6</v>
      </c>
      <c r="U11" s="364">
        <v>4</v>
      </c>
      <c r="V11" s="364">
        <v>2</v>
      </c>
      <c r="W11" s="364">
        <v>87</v>
      </c>
      <c r="X11" s="364">
        <v>84</v>
      </c>
      <c r="Y11" s="364">
        <v>3</v>
      </c>
      <c r="Z11" s="364">
        <v>42</v>
      </c>
      <c r="AA11" s="364">
        <v>30</v>
      </c>
      <c r="AB11" s="364">
        <v>12</v>
      </c>
      <c r="AC11" s="364">
        <v>25</v>
      </c>
      <c r="AD11" s="364">
        <v>16</v>
      </c>
      <c r="AE11" s="364">
        <v>9</v>
      </c>
      <c r="AF11" s="364">
        <v>61</v>
      </c>
      <c r="AG11" s="364">
        <v>59</v>
      </c>
      <c r="AH11" s="364">
        <v>2</v>
      </c>
      <c r="AI11" s="364">
        <v>1059</v>
      </c>
      <c r="AJ11" s="364">
        <v>768</v>
      </c>
      <c r="AK11" s="364">
        <v>291</v>
      </c>
      <c r="AL11" s="18">
        <v>2018</v>
      </c>
    </row>
    <row r="12" spans="1:86" s="367" customFormat="1" ht="13.5">
      <c r="A12" s="13">
        <v>2019</v>
      </c>
      <c r="B12" s="364">
        <v>2781</v>
      </c>
      <c r="C12" s="364">
        <v>1650</v>
      </c>
      <c r="D12" s="364">
        <v>1131</v>
      </c>
      <c r="E12" s="364">
        <v>217</v>
      </c>
      <c r="F12" s="364">
        <v>81</v>
      </c>
      <c r="G12" s="364">
        <v>136</v>
      </c>
      <c r="H12" s="364">
        <v>28</v>
      </c>
      <c r="I12" s="364">
        <v>16</v>
      </c>
      <c r="J12" s="364">
        <v>12</v>
      </c>
      <c r="K12" s="364">
        <v>1038</v>
      </c>
      <c r="L12" s="364">
        <v>491</v>
      </c>
      <c r="M12" s="364">
        <v>547</v>
      </c>
      <c r="N12" s="364">
        <v>80</v>
      </c>
      <c r="O12" s="364">
        <v>2</v>
      </c>
      <c r="P12" s="364">
        <v>78</v>
      </c>
      <c r="Q12" s="364">
        <v>104</v>
      </c>
      <c r="R12" s="364">
        <v>52</v>
      </c>
      <c r="S12" s="364">
        <v>52</v>
      </c>
      <c r="T12" s="364">
        <v>5</v>
      </c>
      <c r="U12" s="364">
        <v>3</v>
      </c>
      <c r="V12" s="364">
        <v>2</v>
      </c>
      <c r="W12" s="364">
        <v>73</v>
      </c>
      <c r="X12" s="364">
        <v>70</v>
      </c>
      <c r="Y12" s="364">
        <v>3</v>
      </c>
      <c r="Z12" s="364">
        <v>52</v>
      </c>
      <c r="AA12" s="364">
        <v>37</v>
      </c>
      <c r="AB12" s="364">
        <v>15</v>
      </c>
      <c r="AC12" s="364">
        <v>24</v>
      </c>
      <c r="AD12" s="364">
        <v>16</v>
      </c>
      <c r="AE12" s="364">
        <v>8</v>
      </c>
      <c r="AF12" s="364">
        <v>73</v>
      </c>
      <c r="AG12" s="364">
        <v>67</v>
      </c>
      <c r="AH12" s="364">
        <v>6</v>
      </c>
      <c r="AI12" s="364">
        <v>1087</v>
      </c>
      <c r="AJ12" s="364">
        <v>815</v>
      </c>
      <c r="AK12" s="364">
        <v>272</v>
      </c>
      <c r="AL12" s="18">
        <v>2019</v>
      </c>
    </row>
    <row r="13" spans="1:86" s="367" customFormat="1" ht="13.5">
      <c r="A13" s="19">
        <v>2020</v>
      </c>
      <c r="B13" s="366">
        <v>2638</v>
      </c>
      <c r="C13" s="366">
        <v>1565</v>
      </c>
      <c r="D13" s="366">
        <v>1073</v>
      </c>
      <c r="E13" s="366">
        <v>170</v>
      </c>
      <c r="F13" s="366">
        <v>63</v>
      </c>
      <c r="G13" s="366">
        <v>107</v>
      </c>
      <c r="H13" s="366">
        <v>27</v>
      </c>
      <c r="I13" s="366">
        <v>14</v>
      </c>
      <c r="J13" s="366">
        <v>13</v>
      </c>
      <c r="K13" s="366">
        <v>990</v>
      </c>
      <c r="L13" s="366">
        <v>454</v>
      </c>
      <c r="M13" s="366">
        <v>536</v>
      </c>
      <c r="N13" s="366">
        <v>79</v>
      </c>
      <c r="O13" s="366">
        <v>3</v>
      </c>
      <c r="P13" s="366">
        <v>76</v>
      </c>
      <c r="Q13" s="366">
        <v>96</v>
      </c>
      <c r="R13" s="366">
        <v>49</v>
      </c>
      <c r="S13" s="366">
        <v>47</v>
      </c>
      <c r="T13" s="366">
        <v>8</v>
      </c>
      <c r="U13" s="366">
        <v>6</v>
      </c>
      <c r="V13" s="366">
        <v>2</v>
      </c>
      <c r="W13" s="366">
        <v>56</v>
      </c>
      <c r="X13" s="366">
        <v>53</v>
      </c>
      <c r="Y13" s="366">
        <v>3</v>
      </c>
      <c r="Z13" s="366">
        <v>49</v>
      </c>
      <c r="AA13" s="366">
        <v>35</v>
      </c>
      <c r="AB13" s="366">
        <v>14</v>
      </c>
      <c r="AC13" s="366">
        <v>25</v>
      </c>
      <c r="AD13" s="366">
        <v>16</v>
      </c>
      <c r="AE13" s="366">
        <v>9</v>
      </c>
      <c r="AF13" s="366">
        <v>72</v>
      </c>
      <c r="AG13" s="366">
        <v>67</v>
      </c>
      <c r="AH13" s="366">
        <v>5</v>
      </c>
      <c r="AI13" s="366">
        <v>1066</v>
      </c>
      <c r="AJ13" s="366">
        <v>805</v>
      </c>
      <c r="AK13" s="366">
        <v>261</v>
      </c>
      <c r="AL13" s="20">
        <v>2020</v>
      </c>
    </row>
    <row r="14" spans="1:86" s="58" customFormat="1" ht="13.5">
      <c r="A14" s="21" t="s">
        <v>78</v>
      </c>
      <c r="B14" s="366">
        <v>179</v>
      </c>
      <c r="C14" s="366">
        <v>91</v>
      </c>
      <c r="D14" s="366">
        <v>88</v>
      </c>
      <c r="E14" s="364">
        <v>19</v>
      </c>
      <c r="F14" s="74">
        <v>8</v>
      </c>
      <c r="G14" s="74">
        <v>11</v>
      </c>
      <c r="H14" s="364">
        <v>5</v>
      </c>
      <c r="I14" s="74">
        <v>2</v>
      </c>
      <c r="J14" s="74">
        <v>3</v>
      </c>
      <c r="K14" s="364">
        <v>45</v>
      </c>
      <c r="L14" s="74">
        <v>11</v>
      </c>
      <c r="M14" s="74">
        <v>34</v>
      </c>
      <c r="N14" s="364">
        <v>8</v>
      </c>
      <c r="O14" s="74">
        <v>1</v>
      </c>
      <c r="P14" s="74">
        <v>7</v>
      </c>
      <c r="Q14" s="364">
        <v>16</v>
      </c>
      <c r="R14" s="74">
        <v>11</v>
      </c>
      <c r="S14" s="74">
        <v>5</v>
      </c>
      <c r="T14" s="364">
        <v>1</v>
      </c>
      <c r="U14" s="364">
        <v>1</v>
      </c>
      <c r="V14" s="364">
        <v>0</v>
      </c>
      <c r="W14" s="364">
        <v>6</v>
      </c>
      <c r="X14" s="364">
        <v>6</v>
      </c>
      <c r="Y14" s="364">
        <v>0</v>
      </c>
      <c r="Z14" s="364">
        <v>2</v>
      </c>
      <c r="AA14" s="74">
        <v>0</v>
      </c>
      <c r="AB14" s="74">
        <v>2</v>
      </c>
      <c r="AC14" s="364">
        <v>5</v>
      </c>
      <c r="AD14" s="74">
        <v>3</v>
      </c>
      <c r="AE14" s="74">
        <v>2</v>
      </c>
      <c r="AF14" s="364">
        <v>0</v>
      </c>
      <c r="AG14" s="364">
        <v>0</v>
      </c>
      <c r="AH14" s="364">
        <v>0</v>
      </c>
      <c r="AI14" s="364">
        <v>72</v>
      </c>
      <c r="AJ14" s="364">
        <v>48</v>
      </c>
      <c r="AK14" s="364">
        <v>24</v>
      </c>
      <c r="AL14" s="172" t="s">
        <v>79</v>
      </c>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row>
    <row r="15" spans="1:86" ht="13.5">
      <c r="A15" s="21" t="s">
        <v>147</v>
      </c>
      <c r="B15" s="366">
        <v>60</v>
      </c>
      <c r="C15" s="366">
        <v>42</v>
      </c>
      <c r="D15" s="366">
        <v>18</v>
      </c>
      <c r="E15" s="364">
        <v>0</v>
      </c>
      <c r="F15" s="74">
        <v>0</v>
      </c>
      <c r="G15" s="74">
        <v>0</v>
      </c>
      <c r="H15" s="364">
        <v>0</v>
      </c>
      <c r="I15" s="74">
        <v>0</v>
      </c>
      <c r="J15" s="74">
        <v>0</v>
      </c>
      <c r="K15" s="364">
        <v>8</v>
      </c>
      <c r="L15" s="74">
        <v>0</v>
      </c>
      <c r="M15" s="74">
        <v>8</v>
      </c>
      <c r="N15" s="364">
        <v>5</v>
      </c>
      <c r="O15" s="74">
        <v>0</v>
      </c>
      <c r="P15" s="74">
        <v>5</v>
      </c>
      <c r="Q15" s="364">
        <v>5</v>
      </c>
      <c r="R15" s="74">
        <v>4</v>
      </c>
      <c r="S15" s="74">
        <v>1</v>
      </c>
      <c r="T15" s="364">
        <v>0</v>
      </c>
      <c r="U15" s="364">
        <v>0</v>
      </c>
      <c r="V15" s="364">
        <v>0</v>
      </c>
      <c r="W15" s="364">
        <v>6</v>
      </c>
      <c r="X15" s="364">
        <v>6</v>
      </c>
      <c r="Y15" s="364">
        <v>0</v>
      </c>
      <c r="Z15" s="364">
        <v>0</v>
      </c>
      <c r="AA15" s="74">
        <v>0</v>
      </c>
      <c r="AB15" s="74">
        <v>0</v>
      </c>
      <c r="AC15" s="364">
        <v>0</v>
      </c>
      <c r="AD15" s="74">
        <v>0</v>
      </c>
      <c r="AE15" s="74">
        <v>0</v>
      </c>
      <c r="AF15" s="364">
        <v>7</v>
      </c>
      <c r="AG15" s="364">
        <v>7</v>
      </c>
      <c r="AH15" s="364">
        <v>0</v>
      </c>
      <c r="AI15" s="364">
        <v>29</v>
      </c>
      <c r="AJ15" s="364">
        <v>25</v>
      </c>
      <c r="AK15" s="364">
        <v>4</v>
      </c>
      <c r="AL15" s="77" t="s">
        <v>80</v>
      </c>
    </row>
    <row r="16" spans="1:86" ht="13.5">
      <c r="A16" s="21" t="s">
        <v>81</v>
      </c>
      <c r="B16" s="366">
        <v>73</v>
      </c>
      <c r="C16" s="366">
        <v>56</v>
      </c>
      <c r="D16" s="366">
        <v>17</v>
      </c>
      <c r="E16" s="364">
        <v>2</v>
      </c>
      <c r="F16" s="74">
        <v>1</v>
      </c>
      <c r="G16" s="74">
        <v>1</v>
      </c>
      <c r="H16" s="364">
        <v>0</v>
      </c>
      <c r="I16" s="74">
        <v>0</v>
      </c>
      <c r="J16" s="74">
        <v>0</v>
      </c>
      <c r="K16" s="364">
        <v>17</v>
      </c>
      <c r="L16" s="74">
        <v>10</v>
      </c>
      <c r="M16" s="74">
        <v>7</v>
      </c>
      <c r="N16" s="364">
        <v>4</v>
      </c>
      <c r="O16" s="74">
        <v>0</v>
      </c>
      <c r="P16" s="74">
        <v>4</v>
      </c>
      <c r="Q16" s="364">
        <v>1</v>
      </c>
      <c r="R16" s="74">
        <v>0</v>
      </c>
      <c r="S16" s="74">
        <v>1</v>
      </c>
      <c r="T16" s="364">
        <v>0</v>
      </c>
      <c r="U16" s="364">
        <v>0</v>
      </c>
      <c r="V16" s="364">
        <v>0</v>
      </c>
      <c r="W16" s="364">
        <v>3</v>
      </c>
      <c r="X16" s="364">
        <v>3</v>
      </c>
      <c r="Y16" s="364">
        <v>0</v>
      </c>
      <c r="Z16" s="364">
        <v>1</v>
      </c>
      <c r="AA16" s="74">
        <v>1</v>
      </c>
      <c r="AB16" s="74">
        <v>0</v>
      </c>
      <c r="AC16" s="364">
        <v>0</v>
      </c>
      <c r="AD16" s="74">
        <v>0</v>
      </c>
      <c r="AE16" s="74">
        <v>0</v>
      </c>
      <c r="AF16" s="364">
        <v>14</v>
      </c>
      <c r="AG16" s="364">
        <v>13</v>
      </c>
      <c r="AH16" s="364">
        <v>1</v>
      </c>
      <c r="AI16" s="364">
        <v>31</v>
      </c>
      <c r="AJ16" s="364">
        <v>28</v>
      </c>
      <c r="AK16" s="364">
        <v>3</v>
      </c>
      <c r="AL16" s="77" t="s">
        <v>82</v>
      </c>
    </row>
    <row r="17" spans="1:86" ht="13.5">
      <c r="A17" s="21" t="s">
        <v>83</v>
      </c>
      <c r="B17" s="366">
        <v>41</v>
      </c>
      <c r="C17" s="366">
        <v>29</v>
      </c>
      <c r="D17" s="366">
        <v>12</v>
      </c>
      <c r="E17" s="364">
        <v>1</v>
      </c>
      <c r="F17" s="74">
        <v>0</v>
      </c>
      <c r="G17" s="74">
        <v>1</v>
      </c>
      <c r="H17" s="364">
        <v>0</v>
      </c>
      <c r="I17" s="74">
        <v>0</v>
      </c>
      <c r="J17" s="74">
        <v>0</v>
      </c>
      <c r="K17" s="364">
        <v>10</v>
      </c>
      <c r="L17" s="74">
        <v>3</v>
      </c>
      <c r="M17" s="74">
        <v>7</v>
      </c>
      <c r="N17" s="364">
        <v>1</v>
      </c>
      <c r="O17" s="74">
        <v>0</v>
      </c>
      <c r="P17" s="74">
        <v>1</v>
      </c>
      <c r="Q17" s="364">
        <v>2</v>
      </c>
      <c r="R17" s="74">
        <v>0</v>
      </c>
      <c r="S17" s="74">
        <v>2</v>
      </c>
      <c r="T17" s="364">
        <v>0</v>
      </c>
      <c r="U17" s="364">
        <v>0</v>
      </c>
      <c r="V17" s="364">
        <v>0</v>
      </c>
      <c r="W17" s="364">
        <v>0</v>
      </c>
      <c r="X17" s="364">
        <v>0</v>
      </c>
      <c r="Y17" s="364">
        <v>0</v>
      </c>
      <c r="Z17" s="364">
        <v>0</v>
      </c>
      <c r="AA17" s="74">
        <v>0</v>
      </c>
      <c r="AB17" s="74">
        <v>0</v>
      </c>
      <c r="AC17" s="364">
        <v>0</v>
      </c>
      <c r="AD17" s="74">
        <v>0</v>
      </c>
      <c r="AE17" s="74">
        <v>0</v>
      </c>
      <c r="AF17" s="364">
        <v>3</v>
      </c>
      <c r="AG17" s="364">
        <v>3</v>
      </c>
      <c r="AH17" s="364">
        <v>0</v>
      </c>
      <c r="AI17" s="364">
        <v>24</v>
      </c>
      <c r="AJ17" s="364">
        <v>23</v>
      </c>
      <c r="AK17" s="364">
        <v>1</v>
      </c>
      <c r="AL17" s="77" t="s">
        <v>84</v>
      </c>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row>
    <row r="18" spans="1:86" ht="13.5">
      <c r="A18" s="21" t="s">
        <v>85</v>
      </c>
      <c r="B18" s="366">
        <v>39</v>
      </c>
      <c r="C18" s="366">
        <v>20</v>
      </c>
      <c r="D18" s="366">
        <v>19</v>
      </c>
      <c r="E18" s="364">
        <v>9</v>
      </c>
      <c r="F18" s="74">
        <v>7</v>
      </c>
      <c r="G18" s="74">
        <v>2</v>
      </c>
      <c r="H18" s="364">
        <v>0</v>
      </c>
      <c r="I18" s="74">
        <v>0</v>
      </c>
      <c r="J18" s="74">
        <v>0</v>
      </c>
      <c r="K18" s="364">
        <v>17</v>
      </c>
      <c r="L18" s="74">
        <v>4</v>
      </c>
      <c r="M18" s="74">
        <v>13</v>
      </c>
      <c r="N18" s="364">
        <v>0</v>
      </c>
      <c r="O18" s="74">
        <v>0</v>
      </c>
      <c r="P18" s="74">
        <v>0</v>
      </c>
      <c r="Q18" s="364">
        <v>0</v>
      </c>
      <c r="R18" s="74">
        <v>0</v>
      </c>
      <c r="S18" s="74">
        <v>0</v>
      </c>
      <c r="T18" s="364">
        <v>0</v>
      </c>
      <c r="U18" s="364">
        <v>0</v>
      </c>
      <c r="V18" s="364">
        <v>0</v>
      </c>
      <c r="W18" s="364">
        <v>0</v>
      </c>
      <c r="X18" s="364">
        <v>0</v>
      </c>
      <c r="Y18" s="364">
        <v>0</v>
      </c>
      <c r="Z18" s="364">
        <v>0</v>
      </c>
      <c r="AA18" s="74">
        <v>0</v>
      </c>
      <c r="AB18" s="74">
        <v>0</v>
      </c>
      <c r="AC18" s="364">
        <v>0</v>
      </c>
      <c r="AD18" s="74">
        <v>0</v>
      </c>
      <c r="AE18" s="74">
        <v>0</v>
      </c>
      <c r="AF18" s="364">
        <v>4</v>
      </c>
      <c r="AG18" s="364">
        <v>4</v>
      </c>
      <c r="AH18" s="364">
        <v>0</v>
      </c>
      <c r="AI18" s="364">
        <v>9</v>
      </c>
      <c r="AJ18" s="364">
        <v>5</v>
      </c>
      <c r="AK18" s="364">
        <v>4</v>
      </c>
      <c r="AL18" s="77" t="s">
        <v>86</v>
      </c>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row>
    <row r="19" spans="1:86" ht="13.5">
      <c r="A19" s="21" t="s">
        <v>156</v>
      </c>
      <c r="B19" s="366">
        <v>53</v>
      </c>
      <c r="C19" s="366">
        <v>29</v>
      </c>
      <c r="D19" s="366">
        <v>24</v>
      </c>
      <c r="E19" s="364">
        <v>1</v>
      </c>
      <c r="F19" s="74">
        <v>0</v>
      </c>
      <c r="G19" s="74">
        <v>1</v>
      </c>
      <c r="H19" s="364">
        <v>0</v>
      </c>
      <c r="I19" s="74">
        <v>0</v>
      </c>
      <c r="J19" s="74">
        <v>0</v>
      </c>
      <c r="K19" s="364">
        <v>14</v>
      </c>
      <c r="L19" s="74">
        <v>1</v>
      </c>
      <c r="M19" s="74">
        <v>13</v>
      </c>
      <c r="N19" s="364">
        <v>1</v>
      </c>
      <c r="O19" s="74">
        <v>0</v>
      </c>
      <c r="P19" s="74">
        <v>1</v>
      </c>
      <c r="Q19" s="364">
        <v>2</v>
      </c>
      <c r="R19" s="74">
        <v>0</v>
      </c>
      <c r="S19" s="74">
        <v>2</v>
      </c>
      <c r="T19" s="364">
        <v>0</v>
      </c>
      <c r="U19" s="364">
        <v>0</v>
      </c>
      <c r="V19" s="364">
        <v>0</v>
      </c>
      <c r="W19" s="364">
        <v>0</v>
      </c>
      <c r="X19" s="364">
        <v>0</v>
      </c>
      <c r="Y19" s="364">
        <v>0</v>
      </c>
      <c r="Z19" s="364">
        <v>1</v>
      </c>
      <c r="AA19" s="74">
        <v>0</v>
      </c>
      <c r="AB19" s="74">
        <v>1</v>
      </c>
      <c r="AC19" s="364">
        <v>0</v>
      </c>
      <c r="AD19" s="74">
        <v>0</v>
      </c>
      <c r="AE19" s="74">
        <v>0</v>
      </c>
      <c r="AF19" s="364">
        <v>2</v>
      </c>
      <c r="AG19" s="364">
        <v>2</v>
      </c>
      <c r="AH19" s="364">
        <v>0</v>
      </c>
      <c r="AI19" s="364">
        <v>32</v>
      </c>
      <c r="AJ19" s="364">
        <v>26</v>
      </c>
      <c r="AK19" s="364">
        <v>6</v>
      </c>
      <c r="AL19" s="77" t="s">
        <v>87</v>
      </c>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row>
    <row r="20" spans="1:86" ht="13.5">
      <c r="A20" s="21" t="s">
        <v>88</v>
      </c>
      <c r="B20" s="366">
        <v>120</v>
      </c>
      <c r="C20" s="366">
        <v>74</v>
      </c>
      <c r="D20" s="366">
        <v>46</v>
      </c>
      <c r="E20" s="364">
        <v>3</v>
      </c>
      <c r="F20" s="74">
        <v>2</v>
      </c>
      <c r="G20" s="74">
        <v>1</v>
      </c>
      <c r="H20" s="364">
        <v>0</v>
      </c>
      <c r="I20" s="74">
        <v>0</v>
      </c>
      <c r="J20" s="74">
        <v>0</v>
      </c>
      <c r="K20" s="364">
        <v>88</v>
      </c>
      <c r="L20" s="74">
        <v>55</v>
      </c>
      <c r="M20" s="74">
        <v>33</v>
      </c>
      <c r="N20" s="364">
        <v>3</v>
      </c>
      <c r="O20" s="74">
        <v>0</v>
      </c>
      <c r="P20" s="74">
        <v>3</v>
      </c>
      <c r="Q20" s="364">
        <v>4</v>
      </c>
      <c r="R20" s="74">
        <v>1</v>
      </c>
      <c r="S20" s="74">
        <v>3</v>
      </c>
      <c r="T20" s="364">
        <v>0</v>
      </c>
      <c r="U20" s="364">
        <v>0</v>
      </c>
      <c r="V20" s="364">
        <v>0</v>
      </c>
      <c r="W20" s="364">
        <v>1</v>
      </c>
      <c r="X20" s="364">
        <v>0</v>
      </c>
      <c r="Y20" s="364">
        <v>1</v>
      </c>
      <c r="Z20" s="364">
        <v>0</v>
      </c>
      <c r="AA20" s="74">
        <v>0</v>
      </c>
      <c r="AB20" s="74">
        <v>0</v>
      </c>
      <c r="AC20" s="364">
        <v>0</v>
      </c>
      <c r="AD20" s="74">
        <v>0</v>
      </c>
      <c r="AE20" s="74">
        <v>0</v>
      </c>
      <c r="AF20" s="364">
        <v>0</v>
      </c>
      <c r="AG20" s="364">
        <v>0</v>
      </c>
      <c r="AH20" s="364">
        <v>0</v>
      </c>
      <c r="AI20" s="364">
        <v>21</v>
      </c>
      <c r="AJ20" s="364">
        <v>16</v>
      </c>
      <c r="AK20" s="364">
        <v>5</v>
      </c>
      <c r="AL20" s="77" t="s">
        <v>89</v>
      </c>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row>
    <row r="21" spans="1:86" ht="13.5">
      <c r="A21" s="21" t="s">
        <v>90</v>
      </c>
      <c r="B21" s="366">
        <v>50</v>
      </c>
      <c r="C21" s="366">
        <v>44</v>
      </c>
      <c r="D21" s="366">
        <v>6</v>
      </c>
      <c r="E21" s="364">
        <v>6</v>
      </c>
      <c r="F21" s="74">
        <v>5</v>
      </c>
      <c r="G21" s="74">
        <v>1</v>
      </c>
      <c r="H21" s="364">
        <v>0</v>
      </c>
      <c r="I21" s="74">
        <v>0</v>
      </c>
      <c r="J21" s="74">
        <v>0</v>
      </c>
      <c r="K21" s="364">
        <v>4</v>
      </c>
      <c r="L21" s="74">
        <v>2</v>
      </c>
      <c r="M21" s="74">
        <v>2</v>
      </c>
      <c r="N21" s="364">
        <v>0</v>
      </c>
      <c r="O21" s="74">
        <v>0</v>
      </c>
      <c r="P21" s="74">
        <v>0</v>
      </c>
      <c r="Q21" s="364">
        <v>10</v>
      </c>
      <c r="R21" s="74">
        <v>8</v>
      </c>
      <c r="S21" s="74">
        <v>2</v>
      </c>
      <c r="T21" s="364">
        <v>0</v>
      </c>
      <c r="U21" s="364">
        <v>0</v>
      </c>
      <c r="V21" s="364">
        <v>0</v>
      </c>
      <c r="W21" s="364">
        <v>0</v>
      </c>
      <c r="X21" s="364">
        <v>0</v>
      </c>
      <c r="Y21" s="364">
        <v>0</v>
      </c>
      <c r="Z21" s="364">
        <v>0</v>
      </c>
      <c r="AA21" s="74">
        <v>0</v>
      </c>
      <c r="AB21" s="74">
        <v>0</v>
      </c>
      <c r="AC21" s="364">
        <v>0</v>
      </c>
      <c r="AD21" s="74">
        <v>0</v>
      </c>
      <c r="AE21" s="74">
        <v>0</v>
      </c>
      <c r="AF21" s="364">
        <v>2</v>
      </c>
      <c r="AG21" s="364">
        <v>2</v>
      </c>
      <c r="AH21" s="364">
        <v>0</v>
      </c>
      <c r="AI21" s="364">
        <v>28</v>
      </c>
      <c r="AJ21" s="364">
        <v>27</v>
      </c>
      <c r="AK21" s="364">
        <v>1</v>
      </c>
      <c r="AL21" s="77" t="s">
        <v>91</v>
      </c>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row>
    <row r="22" spans="1:86" ht="13.5">
      <c r="A22" s="21" t="s">
        <v>162</v>
      </c>
      <c r="B22" s="366">
        <v>341</v>
      </c>
      <c r="C22" s="366">
        <v>291</v>
      </c>
      <c r="D22" s="366">
        <v>60</v>
      </c>
      <c r="E22" s="364">
        <v>3</v>
      </c>
      <c r="F22" s="74">
        <v>1</v>
      </c>
      <c r="G22" s="74">
        <v>2</v>
      </c>
      <c r="H22" s="364">
        <v>0</v>
      </c>
      <c r="I22" s="74">
        <v>0</v>
      </c>
      <c r="J22" s="74">
        <v>0</v>
      </c>
      <c r="K22" s="364">
        <v>69</v>
      </c>
      <c r="L22" s="74">
        <v>48</v>
      </c>
      <c r="M22" s="74">
        <v>21</v>
      </c>
      <c r="N22" s="364">
        <v>2</v>
      </c>
      <c r="O22" s="74">
        <v>0</v>
      </c>
      <c r="P22" s="74">
        <v>2</v>
      </c>
      <c r="Q22" s="364">
        <v>5</v>
      </c>
      <c r="R22" s="74">
        <v>3</v>
      </c>
      <c r="S22" s="74">
        <v>2</v>
      </c>
      <c r="T22" s="364">
        <v>0</v>
      </c>
      <c r="U22" s="364">
        <v>0</v>
      </c>
      <c r="V22" s="364">
        <v>0</v>
      </c>
      <c r="W22" s="364">
        <v>1</v>
      </c>
      <c r="X22" s="364">
        <v>1</v>
      </c>
      <c r="Y22" s="364">
        <v>0</v>
      </c>
      <c r="Z22" s="364">
        <v>5</v>
      </c>
      <c r="AA22" s="74">
        <v>5</v>
      </c>
      <c r="AB22" s="74">
        <v>0</v>
      </c>
      <c r="AC22" s="364">
        <v>0</v>
      </c>
      <c r="AD22" s="74">
        <v>0</v>
      </c>
      <c r="AE22" s="74">
        <v>0</v>
      </c>
      <c r="AF22" s="364">
        <v>0</v>
      </c>
      <c r="AG22" s="364">
        <v>0</v>
      </c>
      <c r="AH22" s="364">
        <v>0</v>
      </c>
      <c r="AI22" s="364">
        <v>256</v>
      </c>
      <c r="AJ22" s="364">
        <v>223</v>
      </c>
      <c r="AK22" s="364">
        <v>33</v>
      </c>
      <c r="AL22" s="77" t="s">
        <v>93</v>
      </c>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row>
    <row r="23" spans="1:86" ht="13.5">
      <c r="A23" s="21" t="s">
        <v>94</v>
      </c>
      <c r="B23" s="366">
        <v>50</v>
      </c>
      <c r="C23" s="366">
        <v>30</v>
      </c>
      <c r="D23" s="366">
        <v>20</v>
      </c>
      <c r="E23" s="364">
        <v>0</v>
      </c>
      <c r="F23" s="74">
        <v>0</v>
      </c>
      <c r="G23" s="74">
        <v>0</v>
      </c>
      <c r="H23" s="364">
        <v>1</v>
      </c>
      <c r="I23" s="74">
        <v>1</v>
      </c>
      <c r="J23" s="74">
        <v>0</v>
      </c>
      <c r="K23" s="364">
        <v>11</v>
      </c>
      <c r="L23" s="74">
        <v>4</v>
      </c>
      <c r="M23" s="74">
        <v>7</v>
      </c>
      <c r="N23" s="364">
        <v>2</v>
      </c>
      <c r="O23" s="74">
        <v>0</v>
      </c>
      <c r="P23" s="74">
        <v>2</v>
      </c>
      <c r="Q23" s="364">
        <v>3</v>
      </c>
      <c r="R23" s="74">
        <v>2</v>
      </c>
      <c r="S23" s="74">
        <v>1</v>
      </c>
      <c r="T23" s="364">
        <v>0</v>
      </c>
      <c r="U23" s="364">
        <v>0</v>
      </c>
      <c r="V23" s="364">
        <v>0</v>
      </c>
      <c r="W23" s="364">
        <v>0</v>
      </c>
      <c r="X23" s="364">
        <v>0</v>
      </c>
      <c r="Y23" s="364">
        <v>0</v>
      </c>
      <c r="Z23" s="364">
        <v>0</v>
      </c>
      <c r="AA23" s="74">
        <v>0</v>
      </c>
      <c r="AB23" s="74">
        <v>0</v>
      </c>
      <c r="AC23" s="364">
        <v>0</v>
      </c>
      <c r="AD23" s="74">
        <v>0</v>
      </c>
      <c r="AE23" s="74">
        <v>0</v>
      </c>
      <c r="AF23" s="364">
        <v>0</v>
      </c>
      <c r="AG23" s="364">
        <v>0</v>
      </c>
      <c r="AH23" s="364">
        <v>0</v>
      </c>
      <c r="AI23" s="364">
        <v>33</v>
      </c>
      <c r="AJ23" s="364">
        <v>23</v>
      </c>
      <c r="AK23" s="364">
        <v>10</v>
      </c>
      <c r="AL23" s="77" t="s">
        <v>95</v>
      </c>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row>
    <row r="24" spans="1:86" ht="13.5">
      <c r="A24" s="21" t="s">
        <v>96</v>
      </c>
      <c r="B24" s="366">
        <v>63</v>
      </c>
      <c r="C24" s="366">
        <v>43</v>
      </c>
      <c r="D24" s="366">
        <v>20</v>
      </c>
      <c r="E24" s="364">
        <v>4</v>
      </c>
      <c r="F24" s="74">
        <v>1</v>
      </c>
      <c r="G24" s="74">
        <v>3</v>
      </c>
      <c r="H24" s="364">
        <v>0</v>
      </c>
      <c r="I24" s="74">
        <v>0</v>
      </c>
      <c r="J24" s="74">
        <v>0</v>
      </c>
      <c r="K24" s="364">
        <v>12</v>
      </c>
      <c r="L24" s="74">
        <v>6</v>
      </c>
      <c r="M24" s="74">
        <v>6</v>
      </c>
      <c r="N24" s="364">
        <v>2</v>
      </c>
      <c r="O24" s="74">
        <v>0</v>
      </c>
      <c r="P24" s="74">
        <v>2</v>
      </c>
      <c r="Q24" s="364">
        <v>2</v>
      </c>
      <c r="R24" s="74">
        <v>0</v>
      </c>
      <c r="S24" s="74">
        <v>2</v>
      </c>
      <c r="T24" s="364">
        <v>0</v>
      </c>
      <c r="U24" s="364">
        <v>0</v>
      </c>
      <c r="V24" s="364">
        <v>0</v>
      </c>
      <c r="W24" s="364">
        <v>0</v>
      </c>
      <c r="X24" s="364">
        <v>0</v>
      </c>
      <c r="Y24" s="364">
        <v>0</v>
      </c>
      <c r="Z24" s="364">
        <v>0</v>
      </c>
      <c r="AA24" s="74">
        <v>0</v>
      </c>
      <c r="AB24" s="74">
        <v>0</v>
      </c>
      <c r="AC24" s="364">
        <v>0</v>
      </c>
      <c r="AD24" s="74">
        <v>0</v>
      </c>
      <c r="AE24" s="74">
        <v>0</v>
      </c>
      <c r="AF24" s="364">
        <v>7</v>
      </c>
      <c r="AG24" s="364">
        <v>7</v>
      </c>
      <c r="AH24" s="364">
        <v>0</v>
      </c>
      <c r="AI24" s="364">
        <v>36</v>
      </c>
      <c r="AJ24" s="364">
        <v>29</v>
      </c>
      <c r="AK24" s="364">
        <v>7</v>
      </c>
      <c r="AL24" s="77" t="s">
        <v>97</v>
      </c>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row>
    <row r="25" spans="1:86" ht="13.5">
      <c r="A25" s="21" t="s">
        <v>98</v>
      </c>
      <c r="B25" s="366">
        <v>29</v>
      </c>
      <c r="C25" s="366">
        <v>19</v>
      </c>
      <c r="D25" s="366">
        <v>10</v>
      </c>
      <c r="E25" s="364">
        <v>0</v>
      </c>
      <c r="F25" s="74">
        <v>0</v>
      </c>
      <c r="G25" s="74">
        <v>0</v>
      </c>
      <c r="H25" s="364">
        <v>0</v>
      </c>
      <c r="I25" s="74">
        <v>0</v>
      </c>
      <c r="J25" s="74">
        <v>0</v>
      </c>
      <c r="K25" s="364">
        <v>10</v>
      </c>
      <c r="L25" s="74">
        <v>3</v>
      </c>
      <c r="M25" s="74">
        <v>7</v>
      </c>
      <c r="N25" s="364">
        <v>0</v>
      </c>
      <c r="O25" s="74">
        <v>0</v>
      </c>
      <c r="P25" s="74">
        <v>0</v>
      </c>
      <c r="Q25" s="364">
        <v>5</v>
      </c>
      <c r="R25" s="74">
        <v>4</v>
      </c>
      <c r="S25" s="74">
        <v>1</v>
      </c>
      <c r="T25" s="364">
        <v>0</v>
      </c>
      <c r="U25" s="364">
        <v>0</v>
      </c>
      <c r="V25" s="364">
        <v>0</v>
      </c>
      <c r="W25" s="364">
        <v>0</v>
      </c>
      <c r="X25" s="364">
        <v>0</v>
      </c>
      <c r="Y25" s="364">
        <v>0</v>
      </c>
      <c r="Z25" s="364">
        <v>5</v>
      </c>
      <c r="AA25" s="74">
        <v>5</v>
      </c>
      <c r="AB25" s="74">
        <v>0</v>
      </c>
      <c r="AC25" s="364">
        <v>0</v>
      </c>
      <c r="AD25" s="74">
        <v>0</v>
      </c>
      <c r="AE25" s="74">
        <v>0</v>
      </c>
      <c r="AF25" s="364">
        <v>0</v>
      </c>
      <c r="AG25" s="364">
        <v>0</v>
      </c>
      <c r="AH25" s="364">
        <v>0</v>
      </c>
      <c r="AI25" s="364">
        <v>9</v>
      </c>
      <c r="AJ25" s="364">
        <v>7</v>
      </c>
      <c r="AK25" s="364">
        <v>2</v>
      </c>
      <c r="AL25" s="77" t="s">
        <v>99</v>
      </c>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row>
    <row r="26" spans="1:86" ht="13.5">
      <c r="A26" s="21" t="s">
        <v>100</v>
      </c>
      <c r="B26" s="366">
        <v>95</v>
      </c>
      <c r="C26" s="366">
        <v>76</v>
      </c>
      <c r="D26" s="366">
        <v>19</v>
      </c>
      <c r="E26" s="364">
        <v>6</v>
      </c>
      <c r="F26" s="74">
        <v>1</v>
      </c>
      <c r="G26" s="74">
        <v>5</v>
      </c>
      <c r="H26" s="364">
        <v>0</v>
      </c>
      <c r="I26" s="74">
        <v>0</v>
      </c>
      <c r="J26" s="74">
        <v>0</v>
      </c>
      <c r="K26" s="364">
        <v>12</v>
      </c>
      <c r="L26" s="74">
        <v>5</v>
      </c>
      <c r="M26" s="74">
        <v>7</v>
      </c>
      <c r="N26" s="364">
        <v>4</v>
      </c>
      <c r="O26" s="74">
        <v>0</v>
      </c>
      <c r="P26" s="74">
        <v>4</v>
      </c>
      <c r="Q26" s="364">
        <v>1</v>
      </c>
      <c r="R26" s="74">
        <v>1</v>
      </c>
      <c r="S26" s="74">
        <v>0</v>
      </c>
      <c r="T26" s="364">
        <v>0</v>
      </c>
      <c r="U26" s="364">
        <v>0</v>
      </c>
      <c r="V26" s="364">
        <v>0</v>
      </c>
      <c r="W26" s="364">
        <v>0</v>
      </c>
      <c r="X26" s="364">
        <v>0</v>
      </c>
      <c r="Y26" s="364">
        <v>0</v>
      </c>
      <c r="Z26" s="364">
        <v>3</v>
      </c>
      <c r="AA26" s="74">
        <v>3</v>
      </c>
      <c r="AB26" s="74">
        <v>0</v>
      </c>
      <c r="AC26" s="364">
        <v>0</v>
      </c>
      <c r="AD26" s="74">
        <v>0</v>
      </c>
      <c r="AE26" s="74">
        <v>0</v>
      </c>
      <c r="AF26" s="364">
        <v>8</v>
      </c>
      <c r="AG26" s="364">
        <v>8</v>
      </c>
      <c r="AH26" s="364">
        <v>0</v>
      </c>
      <c r="AI26" s="364">
        <v>61</v>
      </c>
      <c r="AJ26" s="364">
        <v>58</v>
      </c>
      <c r="AK26" s="364">
        <v>3</v>
      </c>
      <c r="AL26" s="77" t="s">
        <v>168</v>
      </c>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row>
    <row r="27" spans="1:86" ht="13.5">
      <c r="A27" s="21" t="s">
        <v>101</v>
      </c>
      <c r="B27" s="366">
        <v>135</v>
      </c>
      <c r="C27" s="366">
        <v>41</v>
      </c>
      <c r="D27" s="366">
        <v>94</v>
      </c>
      <c r="E27" s="364">
        <v>20</v>
      </c>
      <c r="F27" s="74">
        <v>6</v>
      </c>
      <c r="G27" s="74">
        <v>14</v>
      </c>
      <c r="H27" s="364">
        <v>0</v>
      </c>
      <c r="I27" s="74">
        <v>0</v>
      </c>
      <c r="J27" s="74">
        <v>0</v>
      </c>
      <c r="K27" s="364">
        <v>50</v>
      </c>
      <c r="L27" s="74">
        <v>9</v>
      </c>
      <c r="M27" s="74">
        <v>41</v>
      </c>
      <c r="N27" s="364">
        <v>12</v>
      </c>
      <c r="O27" s="74">
        <v>1</v>
      </c>
      <c r="P27" s="74">
        <v>11</v>
      </c>
      <c r="Q27" s="364">
        <v>4</v>
      </c>
      <c r="R27" s="74">
        <v>0</v>
      </c>
      <c r="S27" s="74">
        <v>4</v>
      </c>
      <c r="T27" s="364">
        <v>0</v>
      </c>
      <c r="U27" s="364">
        <v>0</v>
      </c>
      <c r="V27" s="364">
        <v>0</v>
      </c>
      <c r="W27" s="364">
        <v>0</v>
      </c>
      <c r="X27" s="364">
        <v>0</v>
      </c>
      <c r="Y27" s="364">
        <v>0</v>
      </c>
      <c r="Z27" s="364">
        <v>1</v>
      </c>
      <c r="AA27" s="74">
        <v>0</v>
      </c>
      <c r="AB27" s="74">
        <v>1</v>
      </c>
      <c r="AC27" s="364">
        <v>2</v>
      </c>
      <c r="AD27" s="74">
        <v>2</v>
      </c>
      <c r="AE27" s="74">
        <v>0</v>
      </c>
      <c r="AF27" s="364">
        <v>0</v>
      </c>
      <c r="AG27" s="364">
        <v>0</v>
      </c>
      <c r="AH27" s="364">
        <v>0</v>
      </c>
      <c r="AI27" s="364">
        <v>46</v>
      </c>
      <c r="AJ27" s="364">
        <v>23</v>
      </c>
      <c r="AK27" s="364">
        <v>23</v>
      </c>
      <c r="AL27" s="77" t="s">
        <v>102</v>
      </c>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row>
    <row r="28" spans="1:86" ht="13.5">
      <c r="A28" s="21" t="s">
        <v>103</v>
      </c>
      <c r="B28" s="366">
        <v>65</v>
      </c>
      <c r="C28" s="366">
        <v>29</v>
      </c>
      <c r="D28" s="366">
        <v>36</v>
      </c>
      <c r="E28" s="364">
        <v>4</v>
      </c>
      <c r="F28" s="74">
        <v>0</v>
      </c>
      <c r="G28" s="74">
        <v>4</v>
      </c>
      <c r="H28" s="364">
        <v>4</v>
      </c>
      <c r="I28" s="74">
        <v>2</v>
      </c>
      <c r="J28" s="74">
        <v>2</v>
      </c>
      <c r="K28" s="364">
        <v>24</v>
      </c>
      <c r="L28" s="74">
        <v>6</v>
      </c>
      <c r="M28" s="74">
        <v>18</v>
      </c>
      <c r="N28" s="364">
        <v>6</v>
      </c>
      <c r="O28" s="74">
        <v>0</v>
      </c>
      <c r="P28" s="74">
        <v>6</v>
      </c>
      <c r="Q28" s="364">
        <v>1</v>
      </c>
      <c r="R28" s="74">
        <v>1</v>
      </c>
      <c r="S28" s="74">
        <v>0</v>
      </c>
      <c r="T28" s="364">
        <v>1</v>
      </c>
      <c r="U28" s="364">
        <v>1</v>
      </c>
      <c r="V28" s="364">
        <v>0</v>
      </c>
      <c r="W28" s="364">
        <v>0</v>
      </c>
      <c r="X28" s="364">
        <v>0</v>
      </c>
      <c r="Y28" s="364">
        <v>0</v>
      </c>
      <c r="Z28" s="364">
        <v>1</v>
      </c>
      <c r="AA28" s="74">
        <v>1</v>
      </c>
      <c r="AB28" s="74">
        <v>0</v>
      </c>
      <c r="AC28" s="364">
        <v>1</v>
      </c>
      <c r="AD28" s="74">
        <v>0</v>
      </c>
      <c r="AE28" s="74">
        <v>1</v>
      </c>
      <c r="AF28" s="364">
        <v>0</v>
      </c>
      <c r="AG28" s="364">
        <v>0</v>
      </c>
      <c r="AH28" s="364">
        <v>0</v>
      </c>
      <c r="AI28" s="364">
        <v>23</v>
      </c>
      <c r="AJ28" s="364">
        <v>18</v>
      </c>
      <c r="AK28" s="364">
        <v>5</v>
      </c>
      <c r="AL28" s="77" t="s">
        <v>104</v>
      </c>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row>
    <row r="29" spans="1:86" ht="13.5">
      <c r="A29" s="21" t="s">
        <v>169</v>
      </c>
      <c r="B29" s="366">
        <v>57</v>
      </c>
      <c r="C29" s="366">
        <v>20</v>
      </c>
      <c r="D29" s="366">
        <v>37</v>
      </c>
      <c r="E29" s="364">
        <v>5</v>
      </c>
      <c r="F29" s="74">
        <v>1</v>
      </c>
      <c r="G29" s="74">
        <v>4</v>
      </c>
      <c r="H29" s="364">
        <v>0</v>
      </c>
      <c r="I29" s="74">
        <v>0</v>
      </c>
      <c r="J29" s="74">
        <v>0</v>
      </c>
      <c r="K29" s="364">
        <v>25</v>
      </c>
      <c r="L29" s="74">
        <v>9</v>
      </c>
      <c r="M29" s="74">
        <v>16</v>
      </c>
      <c r="N29" s="364">
        <v>5</v>
      </c>
      <c r="O29" s="74">
        <v>0</v>
      </c>
      <c r="P29" s="74">
        <v>5</v>
      </c>
      <c r="Q29" s="364">
        <v>2</v>
      </c>
      <c r="R29" s="74">
        <v>0</v>
      </c>
      <c r="S29" s="74">
        <v>2</v>
      </c>
      <c r="T29" s="364">
        <v>1</v>
      </c>
      <c r="U29" s="364">
        <v>1</v>
      </c>
      <c r="V29" s="364">
        <v>0</v>
      </c>
      <c r="W29" s="364">
        <v>0</v>
      </c>
      <c r="X29" s="364">
        <v>0</v>
      </c>
      <c r="Y29" s="364">
        <v>0</v>
      </c>
      <c r="Z29" s="364">
        <v>1</v>
      </c>
      <c r="AA29" s="74">
        <v>0</v>
      </c>
      <c r="AB29" s="74">
        <v>1</v>
      </c>
      <c r="AC29" s="364">
        <v>0</v>
      </c>
      <c r="AD29" s="74">
        <v>0</v>
      </c>
      <c r="AE29" s="74">
        <v>0</v>
      </c>
      <c r="AF29" s="364">
        <v>0</v>
      </c>
      <c r="AG29" s="364">
        <v>0</v>
      </c>
      <c r="AH29" s="364">
        <v>0</v>
      </c>
      <c r="AI29" s="364">
        <v>18</v>
      </c>
      <c r="AJ29" s="364">
        <v>9</v>
      </c>
      <c r="AK29" s="364">
        <v>9</v>
      </c>
      <c r="AL29" s="77" t="s">
        <v>105</v>
      </c>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row>
    <row r="30" spans="1:86" ht="13.5">
      <c r="A30" s="21" t="s">
        <v>106</v>
      </c>
      <c r="B30" s="366">
        <v>614</v>
      </c>
      <c r="C30" s="366">
        <v>319</v>
      </c>
      <c r="D30" s="366">
        <v>295</v>
      </c>
      <c r="E30" s="364">
        <v>35</v>
      </c>
      <c r="F30" s="74">
        <v>12</v>
      </c>
      <c r="G30" s="74">
        <v>23</v>
      </c>
      <c r="H30" s="364">
        <v>4</v>
      </c>
      <c r="I30" s="74">
        <v>2</v>
      </c>
      <c r="J30" s="74">
        <v>2</v>
      </c>
      <c r="K30" s="364">
        <v>436</v>
      </c>
      <c r="L30" s="74">
        <v>234</v>
      </c>
      <c r="M30" s="74">
        <v>202</v>
      </c>
      <c r="N30" s="364">
        <v>5</v>
      </c>
      <c r="O30" s="74">
        <v>0</v>
      </c>
      <c r="P30" s="74">
        <v>5</v>
      </c>
      <c r="Q30" s="364">
        <v>8</v>
      </c>
      <c r="R30" s="74">
        <v>1</v>
      </c>
      <c r="S30" s="74">
        <v>7</v>
      </c>
      <c r="T30" s="364">
        <v>1</v>
      </c>
      <c r="U30" s="364">
        <v>0</v>
      </c>
      <c r="V30" s="364">
        <v>1</v>
      </c>
      <c r="W30" s="364">
        <v>1</v>
      </c>
      <c r="X30" s="364">
        <v>1</v>
      </c>
      <c r="Y30" s="364">
        <v>0</v>
      </c>
      <c r="Z30" s="364">
        <v>15</v>
      </c>
      <c r="AA30" s="74">
        <v>12</v>
      </c>
      <c r="AB30" s="74">
        <v>3</v>
      </c>
      <c r="AC30" s="364">
        <v>8</v>
      </c>
      <c r="AD30" s="74">
        <v>5</v>
      </c>
      <c r="AE30" s="74">
        <v>3</v>
      </c>
      <c r="AF30" s="364">
        <v>0</v>
      </c>
      <c r="AG30" s="364">
        <v>0</v>
      </c>
      <c r="AH30" s="364">
        <v>0</v>
      </c>
      <c r="AI30" s="364">
        <v>101</v>
      </c>
      <c r="AJ30" s="364">
        <v>52</v>
      </c>
      <c r="AK30" s="364">
        <v>49</v>
      </c>
      <c r="AL30" s="77" t="s">
        <v>107</v>
      </c>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row>
    <row r="31" spans="1:86" ht="13.5">
      <c r="A31" s="21" t="s">
        <v>108</v>
      </c>
      <c r="B31" s="366">
        <v>71</v>
      </c>
      <c r="C31" s="366">
        <v>23</v>
      </c>
      <c r="D31" s="366">
        <v>48</v>
      </c>
      <c r="E31" s="364">
        <v>6</v>
      </c>
      <c r="F31" s="74">
        <v>2</v>
      </c>
      <c r="G31" s="74">
        <v>4</v>
      </c>
      <c r="H31" s="364">
        <v>0</v>
      </c>
      <c r="I31" s="74">
        <v>0</v>
      </c>
      <c r="J31" s="74">
        <v>0</v>
      </c>
      <c r="K31" s="364">
        <v>19</v>
      </c>
      <c r="L31" s="74">
        <v>1</v>
      </c>
      <c r="M31" s="74">
        <v>18</v>
      </c>
      <c r="N31" s="364">
        <v>5</v>
      </c>
      <c r="O31" s="74">
        <v>0</v>
      </c>
      <c r="P31" s="74">
        <v>5</v>
      </c>
      <c r="Q31" s="364">
        <v>5</v>
      </c>
      <c r="R31" s="74">
        <v>3</v>
      </c>
      <c r="S31" s="74">
        <v>2</v>
      </c>
      <c r="T31" s="364">
        <v>0</v>
      </c>
      <c r="U31" s="364">
        <v>0</v>
      </c>
      <c r="V31" s="364">
        <v>0</v>
      </c>
      <c r="W31" s="364">
        <v>0</v>
      </c>
      <c r="X31" s="364">
        <v>0</v>
      </c>
      <c r="Y31" s="364">
        <v>0</v>
      </c>
      <c r="Z31" s="364">
        <v>1</v>
      </c>
      <c r="AA31" s="74">
        <v>0</v>
      </c>
      <c r="AB31" s="74">
        <v>1</v>
      </c>
      <c r="AC31" s="364">
        <v>2</v>
      </c>
      <c r="AD31" s="74">
        <v>2</v>
      </c>
      <c r="AE31" s="74">
        <v>0</v>
      </c>
      <c r="AF31" s="364">
        <v>0</v>
      </c>
      <c r="AG31" s="364">
        <v>0</v>
      </c>
      <c r="AH31" s="364">
        <v>0</v>
      </c>
      <c r="AI31" s="364">
        <v>33</v>
      </c>
      <c r="AJ31" s="364">
        <v>15</v>
      </c>
      <c r="AK31" s="364">
        <v>18</v>
      </c>
      <c r="AL31" s="77" t="s">
        <v>109</v>
      </c>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row>
    <row r="32" spans="1:86" ht="13.5">
      <c r="A32" s="21" t="s">
        <v>110</v>
      </c>
      <c r="B32" s="366">
        <v>284</v>
      </c>
      <c r="C32" s="366">
        <v>221</v>
      </c>
      <c r="D32" s="366">
        <v>63</v>
      </c>
      <c r="E32" s="364">
        <v>4</v>
      </c>
      <c r="F32" s="74">
        <v>3</v>
      </c>
      <c r="G32" s="74">
        <v>1</v>
      </c>
      <c r="H32" s="364">
        <v>0</v>
      </c>
      <c r="I32" s="74">
        <v>0</v>
      </c>
      <c r="J32" s="74">
        <v>0</v>
      </c>
      <c r="K32" s="364">
        <v>53</v>
      </c>
      <c r="L32" s="74">
        <v>24</v>
      </c>
      <c r="M32" s="74">
        <v>29</v>
      </c>
      <c r="N32" s="364">
        <v>1</v>
      </c>
      <c r="O32" s="74">
        <v>0</v>
      </c>
      <c r="P32" s="74">
        <v>1</v>
      </c>
      <c r="Q32" s="364">
        <v>12</v>
      </c>
      <c r="R32" s="74">
        <v>10</v>
      </c>
      <c r="S32" s="74">
        <v>2</v>
      </c>
      <c r="T32" s="364">
        <v>0</v>
      </c>
      <c r="U32" s="364">
        <v>0</v>
      </c>
      <c r="V32" s="364">
        <v>0</v>
      </c>
      <c r="W32" s="364">
        <v>36</v>
      </c>
      <c r="X32" s="364">
        <v>36</v>
      </c>
      <c r="Y32" s="364">
        <v>0</v>
      </c>
      <c r="Z32" s="364">
        <v>7</v>
      </c>
      <c r="AA32" s="74">
        <v>7</v>
      </c>
      <c r="AB32" s="74">
        <v>0</v>
      </c>
      <c r="AC32" s="364">
        <v>0</v>
      </c>
      <c r="AD32" s="74">
        <v>0</v>
      </c>
      <c r="AE32" s="74">
        <v>0</v>
      </c>
      <c r="AF32" s="364">
        <v>25</v>
      </c>
      <c r="AG32" s="364">
        <v>21</v>
      </c>
      <c r="AH32" s="364">
        <v>4</v>
      </c>
      <c r="AI32" s="364">
        <v>146</v>
      </c>
      <c r="AJ32" s="364">
        <v>120</v>
      </c>
      <c r="AK32" s="364">
        <v>26</v>
      </c>
      <c r="AL32" s="77" t="s">
        <v>111</v>
      </c>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row>
    <row r="33" spans="1:86" ht="13.5">
      <c r="A33" s="33" t="s">
        <v>170</v>
      </c>
      <c r="B33" s="501">
        <v>219</v>
      </c>
      <c r="C33" s="501">
        <v>78</v>
      </c>
      <c r="D33" s="501">
        <v>141</v>
      </c>
      <c r="E33" s="363">
        <v>42</v>
      </c>
      <c r="F33" s="76">
        <v>13</v>
      </c>
      <c r="G33" s="76">
        <v>29</v>
      </c>
      <c r="H33" s="363">
        <v>13</v>
      </c>
      <c r="I33" s="76">
        <v>7</v>
      </c>
      <c r="J33" s="76">
        <v>6</v>
      </c>
      <c r="K33" s="363">
        <v>66</v>
      </c>
      <c r="L33" s="76">
        <v>19</v>
      </c>
      <c r="M33" s="76">
        <v>47</v>
      </c>
      <c r="N33" s="363">
        <v>13</v>
      </c>
      <c r="O33" s="76">
        <v>1</v>
      </c>
      <c r="P33" s="76">
        <v>12</v>
      </c>
      <c r="Q33" s="363">
        <v>8</v>
      </c>
      <c r="R33" s="76">
        <v>0</v>
      </c>
      <c r="S33" s="76">
        <v>8</v>
      </c>
      <c r="T33" s="363">
        <v>4</v>
      </c>
      <c r="U33" s="363">
        <v>3</v>
      </c>
      <c r="V33" s="363">
        <v>1</v>
      </c>
      <c r="W33" s="363">
        <v>2</v>
      </c>
      <c r="X33" s="363">
        <v>0</v>
      </c>
      <c r="Y33" s="363">
        <v>2</v>
      </c>
      <c r="Z33" s="363">
        <v>6</v>
      </c>
      <c r="AA33" s="76">
        <v>1</v>
      </c>
      <c r="AB33" s="76">
        <v>5</v>
      </c>
      <c r="AC33" s="363">
        <v>7</v>
      </c>
      <c r="AD33" s="76">
        <v>4</v>
      </c>
      <c r="AE33" s="76">
        <v>3</v>
      </c>
      <c r="AF33" s="363">
        <v>0</v>
      </c>
      <c r="AG33" s="363">
        <v>0</v>
      </c>
      <c r="AH33" s="363">
        <v>0</v>
      </c>
      <c r="AI33" s="363">
        <v>58</v>
      </c>
      <c r="AJ33" s="363">
        <v>30</v>
      </c>
      <c r="AK33" s="363">
        <v>28</v>
      </c>
      <c r="AL33" s="171" t="s">
        <v>673</v>
      </c>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row>
    <row r="34" spans="1:86">
      <c r="A34" s="163" t="s">
        <v>57</v>
      </c>
      <c r="AH34" s="57"/>
      <c r="AI34" s="57"/>
      <c r="AJ34" s="57"/>
      <c r="AK34" s="57"/>
      <c r="AL34" s="237" t="s">
        <v>58</v>
      </c>
      <c r="AM34" s="215"/>
      <c r="AN34" s="21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row>
    <row r="35" spans="1:86" ht="12" customHeight="1">
      <c r="A35" s="217"/>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row>
    <row r="36" spans="1:86">
      <c r="A36" s="217"/>
      <c r="B36" s="108"/>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row>
  </sheetData>
  <mergeCells count="7">
    <mergeCell ref="A1:V1"/>
    <mergeCell ref="W1:AL1"/>
    <mergeCell ref="Q4:S4"/>
    <mergeCell ref="T4:V4"/>
    <mergeCell ref="W4:Y4"/>
    <mergeCell ref="H4:J4"/>
    <mergeCell ref="N4:P4"/>
  </mergeCells>
  <phoneticPr fontId="7" type="noConversion"/>
  <printOptions horizontalCentered="1"/>
  <pageMargins left="0.59055118110236227" right="0.59055118110236227" top="0.98425196850393704" bottom="0.59055118110236227" header="0.43307086614173229" footer="0"/>
  <pageSetup paperSize="9" scale="49" fitToHeight="0" pageOrder="overThenDown" orientation="landscape" r:id="rId1"/>
  <headerFooter alignWithMargins="0">
    <oddHeader>&amp;L&amp;12&amp;F</oddHeader>
  </headerFooter>
  <colBreaks count="1" manualBreakCount="1">
    <brk id="3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view="pageBreakPreview" zoomScaleNormal="85" zoomScaleSheetLayoutView="100" workbookViewId="0">
      <selection activeCell="E12" sqref="E12"/>
    </sheetView>
  </sheetViews>
  <sheetFormatPr defaultRowHeight="12"/>
  <cols>
    <col min="1" max="1" width="9.140625" style="55"/>
    <col min="2" max="2" width="32.28515625" style="55" customWidth="1"/>
    <col min="3" max="3" width="36.140625" style="55" customWidth="1"/>
    <col min="4" max="4" width="31" style="55" customWidth="1"/>
    <col min="5" max="5" width="38.5703125" style="55" customWidth="1"/>
    <col min="6" max="6" width="14.7109375" style="55" customWidth="1"/>
    <col min="7" max="51" width="9.140625" style="108"/>
    <col min="52" max="248" width="9.140625" style="55"/>
    <col min="249" max="258" width="13.28515625" style="55" customWidth="1"/>
    <col min="259" max="259" width="14.7109375" style="55" customWidth="1"/>
    <col min="260" max="504" width="9.140625" style="55"/>
    <col min="505" max="514" width="13.28515625" style="55" customWidth="1"/>
    <col min="515" max="515" width="14.7109375" style="55" customWidth="1"/>
    <col min="516" max="760" width="9.140625" style="55"/>
    <col min="761" max="770" width="13.28515625" style="55" customWidth="1"/>
    <col min="771" max="771" width="14.7109375" style="55" customWidth="1"/>
    <col min="772" max="1016" width="9.140625" style="55"/>
    <col min="1017" max="1026" width="13.28515625" style="55" customWidth="1"/>
    <col min="1027" max="1027" width="14.7109375" style="55" customWidth="1"/>
    <col min="1028" max="1272" width="9.140625" style="55"/>
    <col min="1273" max="1282" width="13.28515625" style="55" customWidth="1"/>
    <col min="1283" max="1283" width="14.7109375" style="55" customWidth="1"/>
    <col min="1284" max="1528" width="9.140625" style="55"/>
    <col min="1529" max="1538" width="13.28515625" style="55" customWidth="1"/>
    <col min="1539" max="1539" width="14.7109375" style="55" customWidth="1"/>
    <col min="1540" max="1784" width="9.140625" style="55"/>
    <col min="1785" max="1794" width="13.28515625" style="55" customWidth="1"/>
    <col min="1795" max="1795" width="14.7109375" style="55" customWidth="1"/>
    <col min="1796" max="2040" width="9.140625" style="55"/>
    <col min="2041" max="2050" width="13.28515625" style="55" customWidth="1"/>
    <col min="2051" max="2051" width="14.7109375" style="55" customWidth="1"/>
    <col min="2052" max="2296" width="9.140625" style="55"/>
    <col min="2297" max="2306" width="13.28515625" style="55" customWidth="1"/>
    <col min="2307" max="2307" width="14.7109375" style="55" customWidth="1"/>
    <col min="2308" max="2552" width="9.140625" style="55"/>
    <col min="2553" max="2562" width="13.28515625" style="55" customWidth="1"/>
    <col min="2563" max="2563" width="14.7109375" style="55" customWidth="1"/>
    <col min="2564" max="2808" width="9.140625" style="55"/>
    <col min="2809" max="2818" width="13.28515625" style="55" customWidth="1"/>
    <col min="2819" max="2819" width="14.7109375" style="55" customWidth="1"/>
    <col min="2820" max="3064" width="9.140625" style="55"/>
    <col min="3065" max="3074" width="13.28515625" style="55" customWidth="1"/>
    <col min="3075" max="3075" width="14.7109375" style="55" customWidth="1"/>
    <col min="3076" max="3320" width="9.140625" style="55"/>
    <col min="3321" max="3330" width="13.28515625" style="55" customWidth="1"/>
    <col min="3331" max="3331" width="14.7109375" style="55" customWidth="1"/>
    <col min="3332" max="3576" width="9.140625" style="55"/>
    <col min="3577" max="3586" width="13.28515625" style="55" customWidth="1"/>
    <col min="3587" max="3587" width="14.7109375" style="55" customWidth="1"/>
    <col min="3588" max="3832" width="9.140625" style="55"/>
    <col min="3833" max="3842" width="13.28515625" style="55" customWidth="1"/>
    <col min="3843" max="3843" width="14.7109375" style="55" customWidth="1"/>
    <col min="3844" max="4088" width="9.140625" style="55"/>
    <col min="4089" max="4098" width="13.28515625" style="55" customWidth="1"/>
    <col min="4099" max="4099" width="14.7109375" style="55" customWidth="1"/>
    <col min="4100" max="4344" width="9.140625" style="55"/>
    <col min="4345" max="4354" width="13.28515625" style="55" customWidth="1"/>
    <col min="4355" max="4355" width="14.7109375" style="55" customWidth="1"/>
    <col min="4356" max="4600" width="9.140625" style="55"/>
    <col min="4601" max="4610" width="13.28515625" style="55" customWidth="1"/>
    <col min="4611" max="4611" width="14.7109375" style="55" customWidth="1"/>
    <col min="4612" max="4856" width="9.140625" style="55"/>
    <col min="4857" max="4866" width="13.28515625" style="55" customWidth="1"/>
    <col min="4867" max="4867" width="14.7109375" style="55" customWidth="1"/>
    <col min="4868" max="5112" width="9.140625" style="55"/>
    <col min="5113" max="5122" width="13.28515625" style="55" customWidth="1"/>
    <col min="5123" max="5123" width="14.7109375" style="55" customWidth="1"/>
    <col min="5124" max="5368" width="9.140625" style="55"/>
    <col min="5369" max="5378" width="13.28515625" style="55" customWidth="1"/>
    <col min="5379" max="5379" width="14.7109375" style="55" customWidth="1"/>
    <col min="5380" max="5624" width="9.140625" style="55"/>
    <col min="5625" max="5634" width="13.28515625" style="55" customWidth="1"/>
    <col min="5635" max="5635" width="14.7109375" style="55" customWidth="1"/>
    <col min="5636" max="5880" width="9.140625" style="55"/>
    <col min="5881" max="5890" width="13.28515625" style="55" customWidth="1"/>
    <col min="5891" max="5891" width="14.7109375" style="55" customWidth="1"/>
    <col min="5892" max="6136" width="9.140625" style="55"/>
    <col min="6137" max="6146" width="13.28515625" style="55" customWidth="1"/>
    <col min="6147" max="6147" width="14.7109375" style="55" customWidth="1"/>
    <col min="6148" max="6392" width="9.140625" style="55"/>
    <col min="6393" max="6402" width="13.28515625" style="55" customWidth="1"/>
    <col min="6403" max="6403" width="14.7109375" style="55" customWidth="1"/>
    <col min="6404" max="6648" width="9.140625" style="55"/>
    <col min="6649" max="6658" width="13.28515625" style="55" customWidth="1"/>
    <col min="6659" max="6659" width="14.7109375" style="55" customWidth="1"/>
    <col min="6660" max="6904" width="9.140625" style="55"/>
    <col min="6905" max="6914" width="13.28515625" style="55" customWidth="1"/>
    <col min="6915" max="6915" width="14.7109375" style="55" customWidth="1"/>
    <col min="6916" max="7160" width="9.140625" style="55"/>
    <col min="7161" max="7170" width="13.28515625" style="55" customWidth="1"/>
    <col min="7171" max="7171" width="14.7109375" style="55" customWidth="1"/>
    <col min="7172" max="7416" width="9.140625" style="55"/>
    <col min="7417" max="7426" width="13.28515625" style="55" customWidth="1"/>
    <col min="7427" max="7427" width="14.7109375" style="55" customWidth="1"/>
    <col min="7428" max="7672" width="9.140625" style="55"/>
    <col min="7673" max="7682" width="13.28515625" style="55" customWidth="1"/>
    <col min="7683" max="7683" width="14.7109375" style="55" customWidth="1"/>
    <col min="7684" max="7928" width="9.140625" style="55"/>
    <col min="7929" max="7938" width="13.28515625" style="55" customWidth="1"/>
    <col min="7939" max="7939" width="14.7109375" style="55" customWidth="1"/>
    <col min="7940" max="8184" width="9.140625" style="55"/>
    <col min="8185" max="8194" width="13.28515625" style="55" customWidth="1"/>
    <col min="8195" max="8195" width="14.7109375" style="55" customWidth="1"/>
    <col min="8196" max="8440" width="9.140625" style="55"/>
    <col min="8441" max="8450" width="13.28515625" style="55" customWidth="1"/>
    <col min="8451" max="8451" width="14.7109375" style="55" customWidth="1"/>
    <col min="8452" max="8696" width="9.140625" style="55"/>
    <col min="8697" max="8706" width="13.28515625" style="55" customWidth="1"/>
    <col min="8707" max="8707" width="14.7109375" style="55" customWidth="1"/>
    <col min="8708" max="8952" width="9.140625" style="55"/>
    <col min="8953" max="8962" width="13.28515625" style="55" customWidth="1"/>
    <col min="8963" max="8963" width="14.7109375" style="55" customWidth="1"/>
    <col min="8964" max="9208" width="9.140625" style="55"/>
    <col min="9209" max="9218" width="13.28515625" style="55" customWidth="1"/>
    <col min="9219" max="9219" width="14.7109375" style="55" customWidth="1"/>
    <col min="9220" max="9464" width="9.140625" style="55"/>
    <col min="9465" max="9474" width="13.28515625" style="55" customWidth="1"/>
    <col min="9475" max="9475" width="14.7109375" style="55" customWidth="1"/>
    <col min="9476" max="9720" width="9.140625" style="55"/>
    <col min="9721" max="9730" width="13.28515625" style="55" customWidth="1"/>
    <col min="9731" max="9731" width="14.7109375" style="55" customWidth="1"/>
    <col min="9732" max="9976" width="9.140625" style="55"/>
    <col min="9977" max="9986" width="13.28515625" style="55" customWidth="1"/>
    <col min="9987" max="9987" width="14.7109375" style="55" customWidth="1"/>
    <col min="9988" max="10232" width="9.140625" style="55"/>
    <col min="10233" max="10242" width="13.28515625" style="55" customWidth="1"/>
    <col min="10243" max="10243" width="14.7109375" style="55" customWidth="1"/>
    <col min="10244" max="10488" width="9.140625" style="55"/>
    <col min="10489" max="10498" width="13.28515625" style="55" customWidth="1"/>
    <col min="10499" max="10499" width="14.7109375" style="55" customWidth="1"/>
    <col min="10500" max="10744" width="9.140625" style="55"/>
    <col min="10745" max="10754" width="13.28515625" style="55" customWidth="1"/>
    <col min="10755" max="10755" width="14.7109375" style="55" customWidth="1"/>
    <col min="10756" max="11000" width="9.140625" style="55"/>
    <col min="11001" max="11010" width="13.28515625" style="55" customWidth="1"/>
    <col min="11011" max="11011" width="14.7109375" style="55" customWidth="1"/>
    <col min="11012" max="11256" width="9.140625" style="55"/>
    <col min="11257" max="11266" width="13.28515625" style="55" customWidth="1"/>
    <col min="11267" max="11267" width="14.7109375" style="55" customWidth="1"/>
    <col min="11268" max="11512" width="9.140625" style="55"/>
    <col min="11513" max="11522" width="13.28515625" style="55" customWidth="1"/>
    <col min="11523" max="11523" width="14.7109375" style="55" customWidth="1"/>
    <col min="11524" max="11768" width="9.140625" style="55"/>
    <col min="11769" max="11778" width="13.28515625" style="55" customWidth="1"/>
    <col min="11779" max="11779" width="14.7109375" style="55" customWidth="1"/>
    <col min="11780" max="12024" width="9.140625" style="55"/>
    <col min="12025" max="12034" width="13.28515625" style="55" customWidth="1"/>
    <col min="12035" max="12035" width="14.7109375" style="55" customWidth="1"/>
    <col min="12036" max="12280" width="9.140625" style="55"/>
    <col min="12281" max="12290" width="13.28515625" style="55" customWidth="1"/>
    <col min="12291" max="12291" width="14.7109375" style="55" customWidth="1"/>
    <col min="12292" max="12536" width="9.140625" style="55"/>
    <col min="12537" max="12546" width="13.28515625" style="55" customWidth="1"/>
    <col min="12547" max="12547" width="14.7109375" style="55" customWidth="1"/>
    <col min="12548" max="12792" width="9.140625" style="55"/>
    <col min="12793" max="12802" width="13.28515625" style="55" customWidth="1"/>
    <col min="12803" max="12803" width="14.7109375" style="55" customWidth="1"/>
    <col min="12804" max="13048" width="9.140625" style="55"/>
    <col min="13049" max="13058" width="13.28515625" style="55" customWidth="1"/>
    <col min="13059" max="13059" width="14.7109375" style="55" customWidth="1"/>
    <col min="13060" max="13304" width="9.140625" style="55"/>
    <col min="13305" max="13314" width="13.28515625" style="55" customWidth="1"/>
    <col min="13315" max="13315" width="14.7109375" style="55" customWidth="1"/>
    <col min="13316" max="13560" width="9.140625" style="55"/>
    <col min="13561" max="13570" width="13.28515625" style="55" customWidth="1"/>
    <col min="13571" max="13571" width="14.7109375" style="55" customWidth="1"/>
    <col min="13572" max="13816" width="9.140625" style="55"/>
    <col min="13817" max="13826" width="13.28515625" style="55" customWidth="1"/>
    <col min="13827" max="13827" width="14.7109375" style="55" customWidth="1"/>
    <col min="13828" max="14072" width="9.140625" style="55"/>
    <col min="14073" max="14082" width="13.28515625" style="55" customWidth="1"/>
    <col min="14083" max="14083" width="14.7109375" style="55" customWidth="1"/>
    <col min="14084" max="14328" width="9.140625" style="55"/>
    <col min="14329" max="14338" width="13.28515625" style="55" customWidth="1"/>
    <col min="14339" max="14339" width="14.7109375" style="55" customWidth="1"/>
    <col min="14340" max="14584" width="9.140625" style="55"/>
    <col min="14585" max="14594" width="13.28515625" style="55" customWidth="1"/>
    <col min="14595" max="14595" width="14.7109375" style="55" customWidth="1"/>
    <col min="14596" max="14840" width="9.140625" style="55"/>
    <col min="14841" max="14850" width="13.28515625" style="55" customWidth="1"/>
    <col min="14851" max="14851" width="14.7109375" style="55" customWidth="1"/>
    <col min="14852" max="15096" width="9.140625" style="55"/>
    <col min="15097" max="15106" width="13.28515625" style="55" customWidth="1"/>
    <col min="15107" max="15107" width="14.7109375" style="55" customWidth="1"/>
    <col min="15108" max="15352" width="9.140625" style="55"/>
    <col min="15353" max="15362" width="13.28515625" style="55" customWidth="1"/>
    <col min="15363" max="15363" width="14.7109375" style="55" customWidth="1"/>
    <col min="15364" max="15608" width="9.140625" style="55"/>
    <col min="15609" max="15618" width="13.28515625" style="55" customWidth="1"/>
    <col min="15619" max="15619" width="14.7109375" style="55" customWidth="1"/>
    <col min="15620" max="15864" width="9.140625" style="55"/>
    <col min="15865" max="15874" width="13.28515625" style="55" customWidth="1"/>
    <col min="15875" max="15875" width="14.7109375" style="55" customWidth="1"/>
    <col min="15876" max="16120" width="9.140625" style="55"/>
    <col min="16121" max="16130" width="13.28515625" style="55" customWidth="1"/>
    <col min="16131" max="16131" width="14.7109375" style="55" customWidth="1"/>
    <col min="16132" max="16384" width="9.140625" style="55"/>
  </cols>
  <sheetData>
    <row r="1" spans="1:51" s="135" customFormat="1" ht="22.5">
      <c r="A1" s="812" t="s">
        <v>805</v>
      </c>
      <c r="B1" s="812"/>
      <c r="C1" s="812"/>
      <c r="D1" s="812"/>
      <c r="E1" s="812"/>
      <c r="F1" s="812"/>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row>
    <row r="2" spans="1:51" s="36" customFormat="1" ht="18.75">
      <c r="A2" s="38"/>
      <c r="B2" s="38"/>
      <c r="C2" s="38"/>
      <c r="D2" s="38"/>
      <c r="E2" s="38"/>
      <c r="F2" s="3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row>
    <row r="3" spans="1:51" s="15" customFormat="1" thickBot="1">
      <c r="A3" s="100" t="s">
        <v>573</v>
      </c>
      <c r="B3" s="100"/>
      <c r="C3" s="100"/>
      <c r="D3" s="100"/>
      <c r="E3" s="100"/>
      <c r="F3" s="15" t="s">
        <v>708</v>
      </c>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row>
    <row r="4" spans="1:51" s="162" customFormat="1" ht="12.75" customHeight="1" thickTop="1">
      <c r="A4" s="394" t="s">
        <v>201</v>
      </c>
      <c r="B4" s="41" t="s">
        <v>771</v>
      </c>
      <c r="C4" s="400" t="s">
        <v>774</v>
      </c>
      <c r="D4" s="400" t="s">
        <v>776</v>
      </c>
      <c r="E4" s="400" t="s">
        <v>778</v>
      </c>
      <c r="F4" s="389" t="s">
        <v>63</v>
      </c>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row>
    <row r="5" spans="1:51" s="162" customFormat="1" ht="19.5" customHeight="1">
      <c r="A5" s="164"/>
      <c r="B5" s="150" t="s">
        <v>772</v>
      </c>
      <c r="C5" s="150" t="s">
        <v>773</v>
      </c>
      <c r="D5" s="150" t="s">
        <v>775</v>
      </c>
      <c r="E5" s="150" t="s">
        <v>777</v>
      </c>
      <c r="F5" s="392"/>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row>
    <row r="6" spans="1:51" s="367" customFormat="1" ht="17.25" customHeight="1">
      <c r="A6" s="169">
        <v>2020</v>
      </c>
      <c r="B6" s="703">
        <v>488</v>
      </c>
      <c r="C6" s="703">
        <v>26</v>
      </c>
      <c r="D6" s="703">
        <v>447</v>
      </c>
      <c r="E6" s="703">
        <v>4</v>
      </c>
      <c r="F6" s="401">
        <v>2020</v>
      </c>
    </row>
    <row r="7" spans="1:51" s="367" customFormat="1" ht="37.5" customHeight="1">
      <c r="A7" s="914" t="s">
        <v>780</v>
      </c>
      <c r="B7" s="915"/>
      <c r="C7" s="915"/>
      <c r="D7" s="915"/>
      <c r="E7" s="915"/>
      <c r="F7" s="399"/>
    </row>
    <row r="8" spans="1:51" s="367" customFormat="1" ht="17.25" customHeight="1">
      <c r="A8" s="917" t="s">
        <v>779</v>
      </c>
      <c r="B8" s="917"/>
      <c r="C8" s="917"/>
      <c r="D8" s="916" t="s">
        <v>753</v>
      </c>
      <c r="E8" s="916"/>
      <c r="F8" s="916"/>
    </row>
    <row r="9" spans="1:51" s="367" customFormat="1" ht="17.25" customHeight="1">
      <c r="A9" s="398"/>
      <c r="B9" s="398"/>
      <c r="C9" s="398"/>
      <c r="D9" s="398"/>
      <c r="E9" s="398"/>
      <c r="F9" s="399"/>
    </row>
  </sheetData>
  <mergeCells count="4">
    <mergeCell ref="A1:F1"/>
    <mergeCell ref="A7:E7"/>
    <mergeCell ref="D8:F8"/>
    <mergeCell ref="A8:C8"/>
  </mergeCells>
  <phoneticPr fontId="7" type="noConversion"/>
  <printOptions horizontalCentered="1"/>
  <pageMargins left="0.59055118110236227" right="0.59055118110236227" top="0.98425196850393704" bottom="0.59055118110236227" header="0.43307086614173229" footer="0"/>
  <pageSetup paperSize="9" scale="62" pageOrder="overThenDown" orientation="landscape" r:id="rId1"/>
  <headerFooter alignWithMargins="0">
    <oddHeader>&amp;L&amp;12&amp;F</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view="pageBreakPreview" zoomScaleNormal="100" zoomScaleSheetLayoutView="100" workbookViewId="0">
      <selection activeCell="D12" sqref="D12"/>
    </sheetView>
  </sheetViews>
  <sheetFormatPr defaultRowHeight="12.75"/>
  <cols>
    <col min="1" max="1" width="15.140625" style="1" customWidth="1"/>
    <col min="2" max="2" width="25.7109375" style="1" customWidth="1"/>
    <col min="3" max="5" width="18.7109375" style="1" customWidth="1"/>
    <col min="6" max="6" width="16.5703125" style="2" customWidth="1"/>
    <col min="7" max="16384" width="9.140625" style="1"/>
  </cols>
  <sheetData>
    <row r="1" spans="1:8" s="9" customFormat="1" ht="24.95" customHeight="1">
      <c r="B1" s="10"/>
      <c r="C1" s="12"/>
      <c r="F1" s="11"/>
      <c r="H1" s="10"/>
    </row>
    <row r="2" spans="1:8" s="300" customFormat="1" ht="24.95" customHeight="1">
      <c r="A2" s="925" t="s">
        <v>722</v>
      </c>
      <c r="B2" s="925"/>
      <c r="C2" s="925"/>
      <c r="D2" s="925"/>
      <c r="E2" s="925"/>
      <c r="F2" s="925"/>
    </row>
    <row r="3" spans="1:8" s="301" customFormat="1" ht="24.75" customHeight="1">
      <c r="A3" s="926" t="s">
        <v>27</v>
      </c>
      <c r="B3" s="926"/>
      <c r="C3" s="926"/>
      <c r="D3" s="926"/>
      <c r="E3" s="926"/>
      <c r="F3" s="926"/>
    </row>
    <row r="4" spans="1:8" s="3" customFormat="1" ht="15" customHeight="1" thickBot="1">
      <c r="A4" s="165" t="s">
        <v>26</v>
      </c>
      <c r="F4" s="166" t="s">
        <v>25</v>
      </c>
    </row>
    <row r="5" spans="1:8" s="6" customFormat="1" ht="32.25" customHeight="1">
      <c r="A5" s="919" t="s">
        <v>24</v>
      </c>
      <c r="B5" s="8" t="s">
        <v>23</v>
      </c>
      <c r="C5" s="8" t="s">
        <v>22</v>
      </c>
      <c r="D5" s="8" t="s">
        <v>21</v>
      </c>
      <c r="E5" s="8" t="s">
        <v>20</v>
      </c>
      <c r="F5" s="922" t="s">
        <v>19</v>
      </c>
    </row>
    <row r="6" spans="1:8" s="6" customFormat="1" ht="18" hidden="1" customHeight="1">
      <c r="A6" s="920"/>
      <c r="B6" s="7"/>
      <c r="C6" s="7"/>
      <c r="D6" s="7"/>
      <c r="E6" s="7"/>
      <c r="F6" s="923"/>
    </row>
    <row r="7" spans="1:8" s="6" customFormat="1" ht="18" hidden="1" customHeight="1">
      <c r="A7" s="920"/>
      <c r="B7" s="7"/>
      <c r="C7" s="7"/>
      <c r="D7" s="7"/>
      <c r="E7" s="7"/>
      <c r="F7" s="923"/>
    </row>
    <row r="8" spans="1:8" s="6" customFormat="1" ht="18" hidden="1" customHeight="1">
      <c r="A8" s="920"/>
      <c r="B8" s="7"/>
      <c r="C8" s="7"/>
      <c r="D8" s="7"/>
      <c r="E8" s="7"/>
      <c r="F8" s="923"/>
    </row>
    <row r="9" spans="1:8" s="6" customFormat="1" ht="21" customHeight="1" thickBot="1">
      <c r="A9" s="921"/>
      <c r="B9" s="167" t="s">
        <v>18</v>
      </c>
      <c r="C9" s="168" t="s">
        <v>17</v>
      </c>
      <c r="D9" s="167" t="s">
        <v>16</v>
      </c>
      <c r="E9" s="168" t="s">
        <v>15</v>
      </c>
      <c r="F9" s="924"/>
    </row>
    <row r="10" spans="1:8" s="6" customFormat="1" ht="33" customHeight="1">
      <c r="A10" s="195">
        <v>2010</v>
      </c>
      <c r="B10" s="201">
        <v>31795</v>
      </c>
      <c r="C10" s="202">
        <v>10438</v>
      </c>
      <c r="D10" s="203">
        <v>21357</v>
      </c>
      <c r="E10" s="204">
        <v>32.829061173140431</v>
      </c>
      <c r="F10" s="323">
        <v>2010</v>
      </c>
    </row>
    <row r="11" spans="1:8" s="6" customFormat="1" ht="33" customHeight="1">
      <c r="A11" s="491">
        <v>2015</v>
      </c>
      <c r="B11" s="492">
        <v>38085</v>
      </c>
      <c r="C11" s="493">
        <v>13407</v>
      </c>
      <c r="D11" s="493">
        <v>24678</v>
      </c>
      <c r="E11" s="494">
        <f>C11/B11*100</f>
        <v>35.202835762111064</v>
      </c>
      <c r="F11" s="495">
        <v>2015</v>
      </c>
    </row>
    <row r="12" spans="1:8" s="5" customFormat="1" ht="33" customHeight="1">
      <c r="A12" s="196">
        <v>2020</v>
      </c>
      <c r="B12" s="704">
        <v>48497</v>
      </c>
      <c r="C12" s="705">
        <v>17777</v>
      </c>
      <c r="D12" s="205">
        <v>30720</v>
      </c>
      <c r="E12" s="706">
        <v>36.700000000000003</v>
      </c>
      <c r="F12" s="329">
        <v>2020</v>
      </c>
    </row>
    <row r="13" spans="1:8" s="3" customFormat="1" ht="50.25" customHeight="1">
      <c r="A13" s="927" t="s">
        <v>14</v>
      </c>
      <c r="B13" s="927"/>
      <c r="C13" s="927"/>
      <c r="D13" s="927"/>
      <c r="E13" s="927"/>
      <c r="F13" s="927"/>
    </row>
    <row r="14" spans="1:8" s="3" customFormat="1" ht="25.5" customHeight="1">
      <c r="A14" s="4" t="s">
        <v>610</v>
      </c>
      <c r="C14" s="918" t="s">
        <v>717</v>
      </c>
      <c r="D14" s="918"/>
      <c r="E14" s="918"/>
      <c r="F14" s="918"/>
    </row>
    <row r="30" spans="4:4">
      <c r="D30" s="194"/>
    </row>
  </sheetData>
  <mergeCells count="6">
    <mergeCell ref="C14:F14"/>
    <mergeCell ref="A5:A9"/>
    <mergeCell ref="F5:F9"/>
    <mergeCell ref="A2:F2"/>
    <mergeCell ref="A3:F3"/>
    <mergeCell ref="A13:F13"/>
  </mergeCells>
  <phoneticPr fontId="7" type="noConversion"/>
  <printOptions horizontalCentered="1" gridLinesSet="0"/>
  <pageMargins left="0.39370078740157483" right="0.39370078740157483" top="0.55118110236220474" bottom="0.55118110236220474" header="0.51181102362204722" footer="0.51181102362204722"/>
  <pageSetup paperSize="9" scale="93" fitToHeight="0"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view="pageBreakPreview" zoomScaleNormal="100" zoomScaleSheetLayoutView="100" workbookViewId="0">
      <selection activeCell="B11" sqref="B11"/>
    </sheetView>
  </sheetViews>
  <sheetFormatPr defaultRowHeight="12.75"/>
  <cols>
    <col min="1" max="1" width="15.140625" style="1" customWidth="1"/>
    <col min="2" max="5" width="9.7109375" style="1" customWidth="1"/>
    <col min="6" max="6" width="9.7109375" style="2" customWidth="1"/>
    <col min="7" max="17" width="9.7109375" style="1" customWidth="1"/>
    <col min="18" max="16384" width="9.140625" style="1"/>
  </cols>
  <sheetData>
    <row r="1" spans="1:17" s="9" customFormat="1" ht="24.95" customHeight="1">
      <c r="B1" s="10"/>
      <c r="C1" s="12"/>
      <c r="F1" s="11"/>
      <c r="H1" s="10"/>
    </row>
    <row r="2" spans="1:17" s="300" customFormat="1" ht="24.95" customHeight="1">
      <c r="A2" s="925" t="s">
        <v>734</v>
      </c>
      <c r="B2" s="925"/>
      <c r="C2" s="925"/>
      <c r="D2" s="925"/>
      <c r="E2" s="925"/>
      <c r="F2" s="925"/>
      <c r="G2" s="925"/>
      <c r="H2" s="925"/>
      <c r="I2" s="929" t="s">
        <v>782</v>
      </c>
      <c r="J2" s="929"/>
      <c r="K2" s="929"/>
      <c r="L2" s="929"/>
      <c r="M2" s="929"/>
      <c r="N2" s="929"/>
      <c r="O2" s="929"/>
      <c r="P2" s="929"/>
      <c r="Q2" s="929"/>
    </row>
    <row r="3" spans="1:17" s="301" customFormat="1" ht="24.75" customHeight="1">
      <c r="A3" s="926"/>
      <c r="B3" s="926"/>
      <c r="C3" s="926"/>
      <c r="D3" s="926"/>
      <c r="E3" s="926"/>
      <c r="F3" s="926"/>
    </row>
    <row r="4" spans="1:17" s="3" customFormat="1" ht="15" customHeight="1">
      <c r="A4" s="324" t="s">
        <v>723</v>
      </c>
      <c r="B4" s="325"/>
      <c r="C4" s="326"/>
      <c r="D4" s="326"/>
      <c r="E4" s="327"/>
      <c r="F4" s="326"/>
      <c r="G4" s="326"/>
      <c r="H4" s="326"/>
      <c r="I4" s="326"/>
      <c r="J4" s="326"/>
      <c r="K4" s="326"/>
      <c r="L4" s="326"/>
      <c r="M4" s="326"/>
      <c r="N4" s="326"/>
      <c r="O4" s="326"/>
      <c r="P4" s="326"/>
      <c r="Q4" s="328" t="s">
        <v>724</v>
      </c>
    </row>
    <row r="5" spans="1:17" s="6" customFormat="1" ht="32.25" customHeight="1">
      <c r="A5" s="930" t="s">
        <v>735</v>
      </c>
      <c r="B5" s="380" t="s">
        <v>736</v>
      </c>
      <c r="C5" s="933" t="s">
        <v>737</v>
      </c>
      <c r="D5" s="934"/>
      <c r="E5" s="934"/>
      <c r="F5" s="930" t="s">
        <v>739</v>
      </c>
      <c r="G5" s="934"/>
      <c r="H5" s="934"/>
      <c r="I5" s="930" t="s">
        <v>740</v>
      </c>
      <c r="J5" s="934"/>
      <c r="K5" s="934"/>
      <c r="L5" s="933" t="s">
        <v>741</v>
      </c>
      <c r="M5" s="934"/>
      <c r="N5" s="934"/>
      <c r="O5" s="930" t="s">
        <v>738</v>
      </c>
      <c r="P5" s="934"/>
      <c r="Q5" s="934"/>
    </row>
    <row r="6" spans="1:17" s="6" customFormat="1" ht="18" hidden="1" customHeight="1">
      <c r="A6" s="931"/>
      <c r="B6" s="381" t="s">
        <v>725</v>
      </c>
      <c r="C6" s="938" t="s">
        <v>70</v>
      </c>
      <c r="D6" s="939"/>
      <c r="E6" s="939"/>
      <c r="F6" s="940" t="s">
        <v>726</v>
      </c>
      <c r="G6" s="939"/>
      <c r="H6" s="939"/>
      <c r="I6" s="940" t="s">
        <v>727</v>
      </c>
      <c r="J6" s="939"/>
      <c r="K6" s="939"/>
      <c r="L6" s="938" t="s">
        <v>728</v>
      </c>
      <c r="M6" s="939"/>
      <c r="N6" s="939"/>
      <c r="O6" s="940" t="s">
        <v>729</v>
      </c>
      <c r="P6" s="939"/>
      <c r="Q6" s="939"/>
    </row>
    <row r="7" spans="1:17" s="6" customFormat="1" ht="18" hidden="1" customHeight="1">
      <c r="A7" s="931"/>
      <c r="B7" s="381" t="s">
        <v>730</v>
      </c>
      <c r="C7" s="935"/>
      <c r="D7" s="937" t="s">
        <v>731</v>
      </c>
      <c r="E7" s="936" t="s">
        <v>732</v>
      </c>
      <c r="F7" s="935"/>
      <c r="G7" s="937" t="s">
        <v>731</v>
      </c>
      <c r="H7" s="936" t="s">
        <v>732</v>
      </c>
      <c r="I7" s="935"/>
      <c r="J7" s="937" t="s">
        <v>731</v>
      </c>
      <c r="K7" s="936" t="s">
        <v>732</v>
      </c>
      <c r="L7" s="935"/>
      <c r="M7" s="937" t="s">
        <v>731</v>
      </c>
      <c r="N7" s="936" t="s">
        <v>732</v>
      </c>
      <c r="O7" s="935"/>
      <c r="P7" s="937" t="s">
        <v>731</v>
      </c>
      <c r="Q7" s="936" t="s">
        <v>732</v>
      </c>
    </row>
    <row r="8" spans="1:17" s="6" customFormat="1" ht="18" hidden="1" customHeight="1">
      <c r="A8" s="932"/>
      <c r="B8" s="382" t="s">
        <v>18</v>
      </c>
      <c r="C8" s="936"/>
      <c r="D8" s="937"/>
      <c r="E8" s="936"/>
      <c r="F8" s="936"/>
      <c r="G8" s="937"/>
      <c r="H8" s="936"/>
      <c r="I8" s="936"/>
      <c r="J8" s="937"/>
      <c r="K8" s="936"/>
      <c r="L8" s="936"/>
      <c r="M8" s="937"/>
      <c r="N8" s="936"/>
      <c r="O8" s="936"/>
      <c r="P8" s="937"/>
      <c r="Q8" s="936"/>
    </row>
    <row r="9" spans="1:17" s="6" customFormat="1" ht="32.25" customHeight="1">
      <c r="A9" s="384">
        <v>2018</v>
      </c>
      <c r="B9" s="383">
        <v>908</v>
      </c>
      <c r="C9" s="941">
        <v>3109</v>
      </c>
      <c r="D9" s="941"/>
      <c r="E9" s="941"/>
      <c r="F9" s="941">
        <v>2211</v>
      </c>
      <c r="G9" s="941"/>
      <c r="H9" s="941"/>
      <c r="I9" s="941">
        <v>399</v>
      </c>
      <c r="J9" s="941"/>
      <c r="K9" s="941"/>
      <c r="L9" s="941">
        <v>417</v>
      </c>
      <c r="M9" s="941"/>
      <c r="N9" s="941"/>
      <c r="O9" s="941">
        <v>82</v>
      </c>
      <c r="P9" s="941"/>
      <c r="Q9" s="941"/>
    </row>
    <row r="10" spans="1:17" s="6" customFormat="1" ht="32.25" customHeight="1">
      <c r="A10" s="496">
        <v>2019</v>
      </c>
      <c r="B10" s="489">
        <v>974</v>
      </c>
      <c r="C10" s="928">
        <v>3310</v>
      </c>
      <c r="D10" s="928"/>
      <c r="E10" s="928"/>
      <c r="F10" s="928">
        <v>2322</v>
      </c>
      <c r="G10" s="928"/>
      <c r="H10" s="928"/>
      <c r="I10" s="928">
        <v>438</v>
      </c>
      <c r="J10" s="928"/>
      <c r="K10" s="928"/>
      <c r="L10" s="928">
        <v>443</v>
      </c>
      <c r="M10" s="928"/>
      <c r="N10" s="928"/>
      <c r="O10" s="928">
        <v>107</v>
      </c>
      <c r="P10" s="928"/>
      <c r="Q10" s="928"/>
    </row>
    <row r="11" spans="1:17" s="6" customFormat="1" ht="32.25" customHeight="1">
      <c r="A11" s="386">
        <v>2020</v>
      </c>
      <c r="B11" s="387">
        <v>1014</v>
      </c>
      <c r="C11" s="945">
        <v>3426</v>
      </c>
      <c r="D11" s="945"/>
      <c r="E11" s="945"/>
      <c r="F11" s="945">
        <v>2394</v>
      </c>
      <c r="G11" s="945"/>
      <c r="H11" s="945"/>
      <c r="I11" s="945">
        <v>484</v>
      </c>
      <c r="J11" s="945"/>
      <c r="K11" s="945"/>
      <c r="L11" s="945">
        <v>455</v>
      </c>
      <c r="M11" s="945"/>
      <c r="N11" s="945"/>
      <c r="O11" s="945">
        <v>93</v>
      </c>
      <c r="P11" s="945"/>
      <c r="Q11" s="946"/>
    </row>
    <row r="12" spans="1:17" s="5" customFormat="1" ht="45.75" customHeight="1">
      <c r="A12" s="942" t="s">
        <v>733</v>
      </c>
      <c r="B12" s="943"/>
      <c r="C12" s="943"/>
      <c r="D12" s="943"/>
      <c r="E12" s="943"/>
      <c r="F12" s="943"/>
      <c r="G12" s="943"/>
      <c r="H12" s="943"/>
      <c r="I12" s="943" t="s">
        <v>781</v>
      </c>
      <c r="J12" s="943"/>
      <c r="K12" s="943"/>
      <c r="L12" s="943"/>
      <c r="M12" s="943"/>
      <c r="N12" s="943"/>
      <c r="O12" s="943"/>
      <c r="P12" s="943"/>
      <c r="Q12" s="944"/>
    </row>
    <row r="13" spans="1:17" s="3" customFormat="1" ht="25.5" customHeight="1">
      <c r="A13" s="4" t="s">
        <v>783</v>
      </c>
      <c r="N13" s="918" t="s">
        <v>717</v>
      </c>
      <c r="O13" s="918"/>
      <c r="P13" s="918"/>
      <c r="Q13" s="918"/>
    </row>
    <row r="29" spans="4:4">
      <c r="D29" s="194"/>
    </row>
  </sheetData>
  <mergeCells count="47">
    <mergeCell ref="A12:H12"/>
    <mergeCell ref="I12:Q12"/>
    <mergeCell ref="C11:E11"/>
    <mergeCell ref="F11:H11"/>
    <mergeCell ref="I11:K11"/>
    <mergeCell ref="L11:N11"/>
    <mergeCell ref="O11:Q11"/>
    <mergeCell ref="C9:E9"/>
    <mergeCell ref="F9:H9"/>
    <mergeCell ref="I9:K9"/>
    <mergeCell ref="L9:N9"/>
    <mergeCell ref="O9:Q9"/>
    <mergeCell ref="L6:N6"/>
    <mergeCell ref="O6:Q6"/>
    <mergeCell ref="Q7:Q8"/>
    <mergeCell ref="F7:F8"/>
    <mergeCell ref="G7:G8"/>
    <mergeCell ref="H7:H8"/>
    <mergeCell ref="I7:I8"/>
    <mergeCell ref="J7:J8"/>
    <mergeCell ref="K7:K8"/>
    <mergeCell ref="L7:L8"/>
    <mergeCell ref="M7:M8"/>
    <mergeCell ref="N7:N8"/>
    <mergeCell ref="O7:O8"/>
    <mergeCell ref="P7:P8"/>
    <mergeCell ref="I2:Q2"/>
    <mergeCell ref="A2:H2"/>
    <mergeCell ref="A3:F3"/>
    <mergeCell ref="N13:Q13"/>
    <mergeCell ref="A5:A8"/>
    <mergeCell ref="C5:E5"/>
    <mergeCell ref="F5:H5"/>
    <mergeCell ref="C7:C8"/>
    <mergeCell ref="D7:D8"/>
    <mergeCell ref="E7:E8"/>
    <mergeCell ref="I5:K5"/>
    <mergeCell ref="L5:N5"/>
    <mergeCell ref="O5:Q5"/>
    <mergeCell ref="C6:E6"/>
    <mergeCell ref="F6:H6"/>
    <mergeCell ref="I6:K6"/>
    <mergeCell ref="C10:E10"/>
    <mergeCell ref="F10:H10"/>
    <mergeCell ref="I10:K10"/>
    <mergeCell ref="L10:N10"/>
    <mergeCell ref="O10:Q10"/>
  </mergeCells>
  <phoneticPr fontId="44" type="noConversion"/>
  <printOptions horizontalCentered="1" gridLinesSet="0"/>
  <pageMargins left="0.39370078740157483" right="0.39370078740157483" top="0.55118110236220474" bottom="0.55118110236220474" header="0.51181102362204722" footer="0.51181102362204722"/>
  <pageSetup paperSize="9" scale="91" fitToHeight="0" orientation="landscape"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1"/>
  <sheetViews>
    <sheetView tabSelected="1" view="pageBreakPreview" topLeftCell="D6" zoomScaleNormal="100" zoomScaleSheetLayoutView="100" workbookViewId="0">
      <selection activeCell="Q30" sqref="Q30"/>
    </sheetView>
  </sheetViews>
  <sheetFormatPr defaultRowHeight="12"/>
  <cols>
    <col min="2" max="2" width="12" customWidth="1"/>
    <col min="12" max="12" width="9.140625" customWidth="1"/>
    <col min="17" max="17" width="37.28515625" customWidth="1"/>
  </cols>
  <sheetData>
    <row r="3" spans="1:17" ht="26.25">
      <c r="A3" s="925" t="s">
        <v>746</v>
      </c>
      <c r="B3" s="925"/>
      <c r="C3" s="925"/>
      <c r="D3" s="925"/>
      <c r="E3" s="925"/>
      <c r="F3" s="925"/>
      <c r="G3" s="925"/>
      <c r="H3" s="925"/>
      <c r="I3" s="925"/>
      <c r="J3" s="925"/>
    </row>
    <row r="4" spans="1:17" ht="22.5">
      <c r="A4" s="926" t="s">
        <v>744</v>
      </c>
      <c r="B4" s="926"/>
      <c r="C4" s="926"/>
      <c r="D4" s="926"/>
      <c r="E4" s="926"/>
      <c r="F4" s="926"/>
      <c r="G4" s="926"/>
      <c r="H4" s="926"/>
      <c r="I4" s="926"/>
      <c r="J4" s="926"/>
    </row>
    <row r="6" spans="1:17" ht="14.25">
      <c r="A6" s="330" t="s">
        <v>742</v>
      </c>
      <c r="B6" s="330"/>
      <c r="C6" s="331"/>
      <c r="D6" s="331"/>
      <c r="E6" s="332"/>
      <c r="F6" s="331"/>
      <c r="G6" s="331"/>
      <c r="H6" s="331"/>
      <c r="I6" s="331"/>
      <c r="J6" s="331"/>
      <c r="K6" s="331"/>
      <c r="L6" s="331"/>
      <c r="M6" s="331"/>
      <c r="N6" s="331"/>
      <c r="O6" s="331"/>
      <c r="P6" s="331"/>
      <c r="Q6" s="333" t="s">
        <v>724</v>
      </c>
    </row>
    <row r="7" spans="1:17">
      <c r="A7" s="963" t="s">
        <v>745</v>
      </c>
      <c r="B7" s="930" t="s">
        <v>830</v>
      </c>
      <c r="C7" s="966" t="s">
        <v>768</v>
      </c>
      <c r="D7" s="956"/>
      <c r="E7" s="956"/>
      <c r="F7" s="956"/>
      <c r="G7" s="956"/>
      <c r="H7" s="956"/>
      <c r="I7" s="956"/>
      <c r="J7" s="956"/>
      <c r="K7" s="956"/>
      <c r="L7" s="956"/>
      <c r="M7" s="956"/>
      <c r="N7" s="956"/>
      <c r="O7" s="956"/>
      <c r="P7" s="956"/>
      <c r="Q7" s="956" t="s">
        <v>743</v>
      </c>
    </row>
    <row r="8" spans="1:17">
      <c r="A8" s="964"/>
      <c r="B8" s="931"/>
      <c r="C8" s="967"/>
      <c r="D8" s="957"/>
      <c r="E8" s="957"/>
      <c r="F8" s="957"/>
      <c r="G8" s="957"/>
      <c r="H8" s="957"/>
      <c r="I8" s="957"/>
      <c r="J8" s="957"/>
      <c r="K8" s="957"/>
      <c r="L8" s="957"/>
      <c r="M8" s="957"/>
      <c r="N8" s="957"/>
      <c r="O8" s="957"/>
      <c r="P8" s="957"/>
      <c r="Q8" s="957"/>
    </row>
    <row r="9" spans="1:17">
      <c r="A9" s="964"/>
      <c r="B9" s="931"/>
      <c r="C9" s="958" t="s">
        <v>831</v>
      </c>
      <c r="D9" s="958"/>
      <c r="E9" s="958" t="s">
        <v>832</v>
      </c>
      <c r="F9" s="958"/>
      <c r="G9" s="958" t="s">
        <v>833</v>
      </c>
      <c r="H9" s="958"/>
      <c r="I9" s="958" t="s">
        <v>834</v>
      </c>
      <c r="J9" s="958"/>
      <c r="K9" s="958" t="s">
        <v>835</v>
      </c>
      <c r="L9" s="958"/>
      <c r="M9" s="958" t="s">
        <v>836</v>
      </c>
      <c r="N9" s="958"/>
      <c r="O9" s="958" t="s">
        <v>837</v>
      </c>
      <c r="P9" s="958"/>
      <c r="Q9" s="959" t="s">
        <v>838</v>
      </c>
    </row>
    <row r="10" spans="1:17" ht="29.25" customHeight="1">
      <c r="A10" s="965"/>
      <c r="B10" s="932"/>
      <c r="C10" s="935"/>
      <c r="D10" s="935"/>
      <c r="E10" s="935"/>
      <c r="F10" s="935"/>
      <c r="G10" s="935"/>
      <c r="H10" s="935"/>
      <c r="I10" s="935"/>
      <c r="J10" s="935"/>
      <c r="K10" s="935"/>
      <c r="L10" s="935"/>
      <c r="M10" s="935"/>
      <c r="N10" s="935"/>
      <c r="O10" s="935"/>
      <c r="P10" s="935"/>
      <c r="Q10" s="960"/>
    </row>
    <row r="11" spans="1:17">
      <c r="A11" s="961">
        <v>2018</v>
      </c>
      <c r="B11" s="948">
        <v>45864</v>
      </c>
      <c r="C11" s="948">
        <v>16460</v>
      </c>
      <c r="D11" s="948"/>
      <c r="E11" s="948">
        <v>14328</v>
      </c>
      <c r="F11" s="948"/>
      <c r="G11" s="948">
        <v>7618</v>
      </c>
      <c r="H11" s="948"/>
      <c r="I11" s="948">
        <v>5239</v>
      </c>
      <c r="J11" s="948"/>
      <c r="K11" s="948">
        <v>1699</v>
      </c>
      <c r="L11" s="948"/>
      <c r="M11" s="948">
        <v>390</v>
      </c>
      <c r="N11" s="948"/>
      <c r="O11" s="948">
        <v>130</v>
      </c>
      <c r="P11" s="948"/>
      <c r="Q11" s="947">
        <v>2.2000000000000002</v>
      </c>
    </row>
    <row r="12" spans="1:17">
      <c r="A12" s="962"/>
      <c r="B12" s="948"/>
      <c r="C12" s="948"/>
      <c r="D12" s="948"/>
      <c r="E12" s="948"/>
      <c r="F12" s="948"/>
      <c r="G12" s="948"/>
      <c r="H12" s="948"/>
      <c r="I12" s="948"/>
      <c r="J12" s="948"/>
      <c r="K12" s="948"/>
      <c r="L12" s="948"/>
      <c r="M12" s="948"/>
      <c r="N12" s="948"/>
      <c r="O12" s="948"/>
      <c r="P12" s="948"/>
      <c r="Q12" s="947"/>
    </row>
    <row r="13" spans="1:17">
      <c r="A13" s="488">
        <v>2019</v>
      </c>
      <c r="B13" s="489">
        <v>46928</v>
      </c>
      <c r="C13" s="948">
        <v>16880</v>
      </c>
      <c r="D13" s="948"/>
      <c r="E13" s="948">
        <v>14876</v>
      </c>
      <c r="F13" s="948"/>
      <c r="G13" s="948">
        <v>7813</v>
      </c>
      <c r="H13" s="948"/>
      <c r="I13" s="948">
        <v>5238</v>
      </c>
      <c r="J13" s="948"/>
      <c r="K13" s="948">
        <v>1650</v>
      </c>
      <c r="L13" s="948"/>
      <c r="M13" s="948">
        <v>359</v>
      </c>
      <c r="N13" s="948"/>
      <c r="O13" s="949">
        <v>112</v>
      </c>
      <c r="P13" s="949"/>
      <c r="Q13" s="490">
        <v>2.2000000000000002</v>
      </c>
    </row>
    <row r="14" spans="1:17" ht="18.75" customHeight="1">
      <c r="A14" s="385">
        <v>2020</v>
      </c>
      <c r="B14" s="387">
        <v>48497</v>
      </c>
      <c r="C14" s="955">
        <v>17978</v>
      </c>
      <c r="D14" s="955"/>
      <c r="E14" s="955">
        <v>15288</v>
      </c>
      <c r="F14" s="955"/>
      <c r="G14" s="955">
        <v>7824</v>
      </c>
      <c r="H14" s="955"/>
      <c r="I14" s="955">
        <v>5393</v>
      </c>
      <c r="J14" s="955"/>
      <c r="K14" s="955">
        <v>1641</v>
      </c>
      <c r="L14" s="955"/>
      <c r="M14" s="955">
        <v>288</v>
      </c>
      <c r="N14" s="955"/>
      <c r="O14" s="955">
        <v>85</v>
      </c>
      <c r="P14" s="955"/>
      <c r="Q14" s="434">
        <v>3.2</v>
      </c>
    </row>
    <row r="15" spans="1:17" ht="14.25" customHeight="1">
      <c r="A15" s="325" t="s">
        <v>748</v>
      </c>
      <c r="B15" s="334"/>
      <c r="C15" s="334"/>
      <c r="D15" s="334"/>
      <c r="E15" s="334"/>
      <c r="F15" s="334"/>
      <c r="G15" s="334"/>
      <c r="H15" s="334"/>
      <c r="I15" s="334"/>
      <c r="J15" s="334"/>
      <c r="K15" s="951" t="s">
        <v>752</v>
      </c>
      <c r="L15" s="951"/>
      <c r="M15" s="951"/>
      <c r="N15" s="951"/>
      <c r="O15" s="951"/>
      <c r="P15" s="951"/>
      <c r="Q15" s="951"/>
    </row>
    <row r="16" spans="1:17">
      <c r="A16" s="950" t="s">
        <v>747</v>
      </c>
      <c r="B16" s="950"/>
      <c r="C16" s="950"/>
      <c r="D16" s="950"/>
      <c r="E16" s="950"/>
      <c r="F16" s="950"/>
      <c r="G16" s="950"/>
      <c r="H16" s="950"/>
      <c r="I16" s="950"/>
      <c r="K16" s="952"/>
      <c r="L16" s="952"/>
      <c r="M16" s="952"/>
      <c r="N16" s="952"/>
      <c r="O16" s="952"/>
      <c r="P16" s="952"/>
      <c r="Q16" s="952"/>
    </row>
    <row r="17" spans="1:17">
      <c r="A17" s="953" t="s">
        <v>749</v>
      </c>
      <c r="B17" s="953"/>
      <c r="C17" s="953"/>
      <c r="D17" s="953"/>
      <c r="E17" s="953"/>
      <c r="F17" s="953"/>
      <c r="G17" s="953"/>
      <c r="H17" s="953"/>
      <c r="K17" s="952"/>
      <c r="L17" s="952"/>
      <c r="M17" s="952"/>
      <c r="N17" s="952"/>
      <c r="O17" s="952"/>
      <c r="P17" s="952"/>
      <c r="Q17" s="952"/>
    </row>
    <row r="18" spans="1:17">
      <c r="A18" s="954" t="s">
        <v>839</v>
      </c>
      <c r="B18" s="954"/>
      <c r="C18" s="954"/>
      <c r="D18" s="954"/>
      <c r="E18" s="954"/>
      <c r="F18" s="954"/>
      <c r="G18" s="954"/>
      <c r="H18" s="954"/>
      <c r="I18" s="954"/>
      <c r="J18" s="954"/>
      <c r="K18" s="954"/>
    </row>
    <row r="19" spans="1:17">
      <c r="A19" s="950" t="s">
        <v>750</v>
      </c>
      <c r="B19" s="950"/>
      <c r="C19" s="950"/>
      <c r="D19" s="950"/>
      <c r="E19" s="950"/>
      <c r="F19" s="950"/>
      <c r="G19" s="950"/>
      <c r="H19" s="950"/>
      <c r="I19" s="950"/>
    </row>
    <row r="21" spans="1:17" ht="13.5">
      <c r="A21" s="335" t="s">
        <v>751</v>
      </c>
      <c r="B21" s="335"/>
      <c r="C21" s="335"/>
      <c r="D21" s="335"/>
      <c r="Q21" t="s">
        <v>753</v>
      </c>
    </row>
  </sheetData>
  <mergeCells count="43">
    <mergeCell ref="C13:D13"/>
    <mergeCell ref="E13:F13"/>
    <mergeCell ref="G13:H13"/>
    <mergeCell ref="I13:J13"/>
    <mergeCell ref="K13:L13"/>
    <mergeCell ref="A3:J3"/>
    <mergeCell ref="A4:J4"/>
    <mergeCell ref="C11:D12"/>
    <mergeCell ref="E11:F12"/>
    <mergeCell ref="G11:H12"/>
    <mergeCell ref="I11:J12"/>
    <mergeCell ref="A11:A12"/>
    <mergeCell ref="A7:A10"/>
    <mergeCell ref="B7:B10"/>
    <mergeCell ref="C7:P8"/>
    <mergeCell ref="B11:B12"/>
    <mergeCell ref="M11:N12"/>
    <mergeCell ref="O11:P12"/>
    <mergeCell ref="Q7:Q8"/>
    <mergeCell ref="C9:D10"/>
    <mergeCell ref="E9:F10"/>
    <mergeCell ref="G9:H10"/>
    <mergeCell ref="I9:J10"/>
    <mergeCell ref="K9:L10"/>
    <mergeCell ref="M9:N10"/>
    <mergeCell ref="O9:P10"/>
    <mergeCell ref="Q9:Q10"/>
    <mergeCell ref="Q11:Q12"/>
    <mergeCell ref="K11:L12"/>
    <mergeCell ref="M13:N13"/>
    <mergeCell ref="O13:P13"/>
    <mergeCell ref="A19:I19"/>
    <mergeCell ref="K15:Q17"/>
    <mergeCell ref="A16:I16"/>
    <mergeCell ref="A17:H17"/>
    <mergeCell ref="A18:K18"/>
    <mergeCell ref="C14:D14"/>
    <mergeCell ref="E14:F14"/>
    <mergeCell ref="G14:H14"/>
    <mergeCell ref="I14:J14"/>
    <mergeCell ref="K14:L14"/>
    <mergeCell ref="M14:N14"/>
    <mergeCell ref="O14:P14"/>
  </mergeCells>
  <phoneticPr fontId="7" type="noConversion"/>
  <pageMargins left="0.7" right="0.7" top="0.75" bottom="0.75" header="0.3" footer="0.3"/>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view="pageBreakPreview" topLeftCell="A7" zoomScale="130" zoomScaleNormal="85" zoomScaleSheetLayoutView="130" workbookViewId="0">
      <selection activeCell="C32" sqref="C32"/>
    </sheetView>
  </sheetViews>
  <sheetFormatPr defaultColWidth="7" defaultRowHeight="12"/>
  <cols>
    <col min="1" max="1" width="10.85546875" style="55" customWidth="1"/>
    <col min="2" max="2" width="11.28515625" style="55" customWidth="1"/>
    <col min="3" max="3" width="10.7109375" style="55" customWidth="1"/>
    <col min="4" max="4" width="10.42578125" style="55" customWidth="1"/>
    <col min="5" max="5" width="10.85546875" style="55" customWidth="1"/>
    <col min="6" max="6" width="10.7109375" style="55" customWidth="1"/>
    <col min="7" max="7" width="10.5703125" style="55" customWidth="1"/>
    <col min="8" max="8" width="10.42578125" style="55" customWidth="1"/>
    <col min="9" max="10" width="10.7109375" style="55" customWidth="1"/>
    <col min="11" max="11" width="9.85546875" style="55" customWidth="1"/>
    <col min="12" max="12" width="11.28515625" style="55" customWidth="1"/>
    <col min="13" max="13" width="5.85546875" style="55" customWidth="1"/>
    <col min="14" max="14" width="2.7109375" style="55" customWidth="1"/>
    <col min="15" max="15" width="3.5703125" style="55" customWidth="1"/>
    <col min="16" max="16" width="9.7109375" style="55" customWidth="1"/>
    <col min="17" max="17" width="10.42578125" style="55" customWidth="1"/>
    <col min="18" max="18" width="11.85546875" style="55" customWidth="1"/>
    <col min="19" max="19" width="21" style="55" customWidth="1"/>
    <col min="20" max="20" width="16.7109375" style="55" customWidth="1"/>
    <col min="21" max="16384" width="7" style="55"/>
  </cols>
  <sheetData>
    <row r="1" spans="1:19" s="91" customFormat="1" ht="36.75" customHeight="1">
      <c r="A1" s="812" t="s">
        <v>59</v>
      </c>
      <c r="B1" s="812"/>
      <c r="C1" s="812"/>
      <c r="D1" s="812"/>
      <c r="E1" s="812"/>
      <c r="F1" s="812"/>
      <c r="G1" s="812"/>
      <c r="H1" s="812"/>
      <c r="I1" s="812"/>
      <c r="J1" s="812" t="s">
        <v>813</v>
      </c>
      <c r="K1" s="812"/>
      <c r="L1" s="812"/>
      <c r="M1" s="812"/>
      <c r="N1" s="812"/>
      <c r="O1" s="812"/>
      <c r="P1" s="812"/>
      <c r="Q1" s="812"/>
      <c r="R1" s="812"/>
      <c r="S1" s="812"/>
    </row>
    <row r="2" spans="1:19" s="36" customFormat="1" ht="18.75" customHeight="1">
      <c r="A2" s="255"/>
      <c r="B2" s="255"/>
      <c r="C2" s="255"/>
      <c r="D2" s="255"/>
      <c r="E2" s="255"/>
      <c r="F2" s="255"/>
      <c r="G2" s="255"/>
      <c r="H2" s="255"/>
      <c r="I2" s="255"/>
      <c r="J2" s="255"/>
      <c r="K2" s="255"/>
      <c r="L2" s="255"/>
      <c r="M2" s="255"/>
      <c r="N2" s="255"/>
      <c r="O2" s="255"/>
      <c r="P2" s="255"/>
      <c r="Q2" s="255"/>
      <c r="R2" s="255"/>
      <c r="S2" s="255"/>
    </row>
    <row r="3" spans="1:19" s="27" customFormat="1" ht="18" customHeight="1" thickBot="1">
      <c r="A3" s="351" t="s">
        <v>670</v>
      </c>
      <c r="B3" s="351"/>
      <c r="S3" s="27" t="s">
        <v>754</v>
      </c>
    </row>
    <row r="4" spans="1:19" s="15" customFormat="1" ht="19.5" customHeight="1" thickTop="1">
      <c r="A4" s="346" t="s">
        <v>784</v>
      </c>
      <c r="B4" s="345" t="s">
        <v>671</v>
      </c>
      <c r="C4" s="807" t="s">
        <v>814</v>
      </c>
      <c r="D4" s="808"/>
      <c r="E4" s="808"/>
      <c r="F4" s="808"/>
      <c r="G4" s="808"/>
      <c r="H4" s="808"/>
      <c r="I4" s="64"/>
      <c r="J4" s="808"/>
      <c r="K4" s="813"/>
      <c r="L4" s="41" t="s">
        <v>61</v>
      </c>
      <c r="M4" s="814" t="s">
        <v>755</v>
      </c>
      <c r="N4" s="815"/>
      <c r="O4" s="816"/>
      <c r="P4" s="276" t="s">
        <v>756</v>
      </c>
      <c r="Q4" s="350" t="s">
        <v>62</v>
      </c>
      <c r="R4" s="340"/>
      <c r="S4" s="339" t="s">
        <v>63</v>
      </c>
    </row>
    <row r="5" spans="1:19" s="15" customFormat="1" ht="13.5" customHeight="1">
      <c r="A5" s="338"/>
      <c r="B5" s="337"/>
      <c r="C5" s="65"/>
      <c r="D5" s="66"/>
      <c r="E5" s="67"/>
      <c r="F5" s="344"/>
      <c r="G5" s="66"/>
      <c r="H5" s="66"/>
      <c r="I5" s="193"/>
      <c r="J5" s="344"/>
      <c r="K5" s="68"/>
      <c r="L5" s="44"/>
      <c r="M5" s="817" t="s">
        <v>709</v>
      </c>
      <c r="N5" s="818"/>
      <c r="O5" s="819"/>
      <c r="P5" s="273"/>
      <c r="Q5" s="341"/>
      <c r="R5" s="343"/>
      <c r="S5" s="341"/>
    </row>
    <row r="6" spans="1:19" s="15" customFormat="1" ht="19.5" customHeight="1">
      <c r="A6" s="338"/>
      <c r="B6" s="44" t="s">
        <v>667</v>
      </c>
      <c r="C6" s="349" t="s">
        <v>37</v>
      </c>
      <c r="D6" s="349" t="s">
        <v>64</v>
      </c>
      <c r="E6" s="349" t="s">
        <v>65</v>
      </c>
      <c r="F6" s="349" t="s">
        <v>38</v>
      </c>
      <c r="G6" s="349" t="s">
        <v>64</v>
      </c>
      <c r="H6" s="336" t="s">
        <v>65</v>
      </c>
      <c r="I6" s="336" t="s">
        <v>672</v>
      </c>
      <c r="J6" s="348" t="s">
        <v>64</v>
      </c>
      <c r="K6" s="349" t="s">
        <v>65</v>
      </c>
      <c r="L6" s="44" t="s">
        <v>66</v>
      </c>
      <c r="M6" s="820" t="s">
        <v>807</v>
      </c>
      <c r="N6" s="821"/>
      <c r="O6" s="822"/>
      <c r="P6" s="274" t="s">
        <v>710</v>
      </c>
      <c r="Q6" s="341" t="s">
        <v>68</v>
      </c>
      <c r="R6" s="349" t="s">
        <v>42</v>
      </c>
      <c r="S6" s="341" t="s">
        <v>823</v>
      </c>
    </row>
    <row r="7" spans="1:19" s="344" customFormat="1" ht="15" customHeight="1">
      <c r="A7" s="272" t="s">
        <v>69</v>
      </c>
      <c r="B7" s="49" t="s">
        <v>43</v>
      </c>
      <c r="C7" s="49" t="s">
        <v>70</v>
      </c>
      <c r="D7" s="49" t="s">
        <v>71</v>
      </c>
      <c r="E7" s="49" t="s">
        <v>72</v>
      </c>
      <c r="F7" s="49" t="s">
        <v>73</v>
      </c>
      <c r="G7" s="49" t="s">
        <v>71</v>
      </c>
      <c r="H7" s="342" t="s">
        <v>72</v>
      </c>
      <c r="I7" s="405" t="s">
        <v>74</v>
      </c>
      <c r="J7" s="49" t="s">
        <v>71</v>
      </c>
      <c r="K7" s="49" t="s">
        <v>72</v>
      </c>
      <c r="L7" s="49" t="s">
        <v>75</v>
      </c>
      <c r="M7" s="823" t="s">
        <v>757</v>
      </c>
      <c r="N7" s="824"/>
      <c r="O7" s="825"/>
      <c r="P7" s="275"/>
      <c r="Q7" s="49" t="s">
        <v>76</v>
      </c>
      <c r="R7" s="49" t="s">
        <v>77</v>
      </c>
      <c r="S7" s="342"/>
    </row>
    <row r="8" spans="1:19" s="15" customFormat="1" ht="13.5">
      <c r="A8" s="353">
        <v>2015</v>
      </c>
      <c r="B8" s="575">
        <v>46444</v>
      </c>
      <c r="C8" s="574">
        <v>100250</v>
      </c>
      <c r="D8" s="574">
        <v>50620</v>
      </c>
      <c r="E8" s="574">
        <v>49630</v>
      </c>
      <c r="F8" s="574">
        <v>98182</v>
      </c>
      <c r="G8" s="574">
        <v>49486</v>
      </c>
      <c r="H8" s="574">
        <v>48696</v>
      </c>
      <c r="I8" s="574">
        <v>2068</v>
      </c>
      <c r="J8" s="574">
        <v>1134</v>
      </c>
      <c r="K8" s="574">
        <v>934</v>
      </c>
      <c r="L8" s="573">
        <v>2.1585134785978815</v>
      </c>
      <c r="M8" s="826">
        <v>22957</v>
      </c>
      <c r="N8" s="826"/>
      <c r="O8" s="826"/>
      <c r="P8" s="589" t="s">
        <v>869</v>
      </c>
      <c r="Q8" s="574">
        <v>164.99341672152732</v>
      </c>
      <c r="R8" s="572">
        <v>607.6</v>
      </c>
      <c r="S8" s="18">
        <v>2015</v>
      </c>
    </row>
    <row r="9" spans="1:19" s="15" customFormat="1" ht="13.5">
      <c r="A9" s="353">
        <v>2016</v>
      </c>
      <c r="B9" s="596">
        <v>49378</v>
      </c>
      <c r="C9" s="606">
        <v>106760</v>
      </c>
      <c r="D9" s="606">
        <v>53893</v>
      </c>
      <c r="E9" s="606">
        <v>52867</v>
      </c>
      <c r="F9" s="606">
        <v>104376</v>
      </c>
      <c r="G9" s="606">
        <v>52528</v>
      </c>
      <c r="H9" s="606">
        <v>51848</v>
      </c>
      <c r="I9" s="606">
        <v>2384</v>
      </c>
      <c r="J9" s="606">
        <v>1365</v>
      </c>
      <c r="K9" s="606">
        <v>1019</v>
      </c>
      <c r="L9" s="571">
        <v>2.16</v>
      </c>
      <c r="M9" s="811">
        <v>23489</v>
      </c>
      <c r="N9" s="811"/>
      <c r="O9" s="811"/>
      <c r="P9" s="570" t="s">
        <v>870</v>
      </c>
      <c r="Q9" s="569">
        <v>175</v>
      </c>
      <c r="R9" s="568">
        <v>608</v>
      </c>
      <c r="S9" s="18">
        <v>2016</v>
      </c>
    </row>
    <row r="10" spans="1:19" s="15" customFormat="1" ht="13.5">
      <c r="A10" s="353">
        <v>2017</v>
      </c>
      <c r="B10" s="567">
        <v>52303</v>
      </c>
      <c r="C10" s="588">
        <v>112674</v>
      </c>
      <c r="D10" s="588">
        <v>56836</v>
      </c>
      <c r="E10" s="588">
        <v>55838</v>
      </c>
      <c r="F10" s="588">
        <v>110110</v>
      </c>
      <c r="G10" s="588">
        <v>55396</v>
      </c>
      <c r="H10" s="588">
        <v>54714</v>
      </c>
      <c r="I10" s="588">
        <v>2564</v>
      </c>
      <c r="J10" s="588">
        <v>1440</v>
      </c>
      <c r="K10" s="588">
        <v>1124</v>
      </c>
      <c r="L10" s="571">
        <f>C10/B10</f>
        <v>2.154255014052731</v>
      </c>
      <c r="M10" s="811">
        <v>24178</v>
      </c>
      <c r="N10" s="811"/>
      <c r="O10" s="811"/>
      <c r="P10" s="606">
        <v>44.4</v>
      </c>
      <c r="Q10" s="569">
        <f>C10/R10</f>
        <v>185.31907894736841</v>
      </c>
      <c r="R10" s="568">
        <v>608</v>
      </c>
      <c r="S10" s="317">
        <v>2017</v>
      </c>
    </row>
    <row r="11" spans="1:19" s="15" customFormat="1" ht="13.5">
      <c r="A11" s="353">
        <v>2018</v>
      </c>
      <c r="B11" s="567">
        <v>54872</v>
      </c>
      <c r="C11" s="588">
        <v>116640</v>
      </c>
      <c r="D11" s="588">
        <v>58874</v>
      </c>
      <c r="E11" s="588">
        <v>57766</v>
      </c>
      <c r="F11" s="588">
        <v>113839</v>
      </c>
      <c r="G11" s="588">
        <v>57274</v>
      </c>
      <c r="H11" s="588">
        <v>56565</v>
      </c>
      <c r="I11" s="588">
        <v>2801</v>
      </c>
      <c r="J11" s="588">
        <v>1600</v>
      </c>
      <c r="K11" s="588">
        <v>1201</v>
      </c>
      <c r="L11" s="571">
        <v>2.1</v>
      </c>
      <c r="M11" s="811">
        <v>24658</v>
      </c>
      <c r="N11" s="811"/>
      <c r="O11" s="811"/>
      <c r="P11" s="606">
        <v>45</v>
      </c>
      <c r="Q11" s="569">
        <v>191.7</v>
      </c>
      <c r="R11" s="568">
        <v>608.41999999999996</v>
      </c>
      <c r="S11" s="317">
        <v>2018</v>
      </c>
    </row>
    <row r="12" spans="1:19" s="15" customFormat="1" ht="13.5">
      <c r="A12" s="353">
        <v>2019</v>
      </c>
      <c r="B12" s="587">
        <v>56090</v>
      </c>
      <c r="C12" s="586">
        <v>117445</v>
      </c>
      <c r="D12" s="586">
        <v>59318</v>
      </c>
      <c r="E12" s="586">
        <v>58127</v>
      </c>
      <c r="F12" s="586">
        <v>114664</v>
      </c>
      <c r="G12" s="586">
        <v>57668</v>
      </c>
      <c r="H12" s="586">
        <v>56996</v>
      </c>
      <c r="I12" s="586">
        <v>2781</v>
      </c>
      <c r="J12" s="586">
        <v>1650</v>
      </c>
      <c r="K12" s="586">
        <v>1131</v>
      </c>
      <c r="L12" s="585" t="s">
        <v>769</v>
      </c>
      <c r="M12" s="831">
        <v>25257</v>
      </c>
      <c r="N12" s="831"/>
      <c r="O12" s="831"/>
      <c r="P12" s="566">
        <v>45</v>
      </c>
      <c r="Q12" s="569">
        <v>185.00658327847299</v>
      </c>
      <c r="R12" s="597">
        <v>608</v>
      </c>
      <c r="S12" s="18">
        <v>2019</v>
      </c>
    </row>
    <row r="13" spans="1:19" s="15" customFormat="1" ht="13.5">
      <c r="A13" s="354">
        <v>2020</v>
      </c>
      <c r="B13" s="708">
        <v>58025</v>
      </c>
      <c r="C13" s="745">
        <f>F13+I13</f>
        <v>118251</v>
      </c>
      <c r="D13" s="745">
        <f>G13+J13</f>
        <v>59759</v>
      </c>
      <c r="E13" s="745">
        <f>H13+K13</f>
        <v>58492</v>
      </c>
      <c r="F13" s="584">
        <f>SUM(F14:F33)</f>
        <v>115613</v>
      </c>
      <c r="G13" s="584">
        <f t="shared" ref="G13:K13" si="0">SUM(G14:G33)</f>
        <v>58194</v>
      </c>
      <c r="H13" s="584">
        <f t="shared" si="0"/>
        <v>57419</v>
      </c>
      <c r="I13" s="584">
        <f t="shared" si="0"/>
        <v>2638</v>
      </c>
      <c r="J13" s="584">
        <f t="shared" si="0"/>
        <v>1565</v>
      </c>
      <c r="K13" s="584">
        <f t="shared" si="0"/>
        <v>1073</v>
      </c>
      <c r="L13" s="582">
        <v>1.99</v>
      </c>
      <c r="M13" s="828">
        <v>25986</v>
      </c>
      <c r="N13" s="829"/>
      <c r="O13" s="830"/>
      <c r="P13" s="581">
        <v>45</v>
      </c>
      <c r="Q13" s="590">
        <v>195.01316655694501</v>
      </c>
      <c r="R13" s="576">
        <v>608</v>
      </c>
      <c r="S13" s="20">
        <v>2020</v>
      </c>
    </row>
    <row r="14" spans="1:19" s="15" customFormat="1" ht="13.5">
      <c r="A14" s="47" t="s">
        <v>78</v>
      </c>
      <c r="B14" s="709">
        <v>5989</v>
      </c>
      <c r="C14" s="565">
        <f t="shared" ref="C14:D33" si="1">F14+I14</f>
        <v>12223</v>
      </c>
      <c r="D14" s="565">
        <f t="shared" si="1"/>
        <v>6159</v>
      </c>
      <c r="E14" s="565">
        <f t="shared" ref="E14:E33" si="2">H15+K14</f>
        <v>1420</v>
      </c>
      <c r="F14" s="707">
        <v>12044</v>
      </c>
      <c r="G14" s="707">
        <v>6068</v>
      </c>
      <c r="H14" s="707">
        <v>5976</v>
      </c>
      <c r="I14" s="580">
        <v>179</v>
      </c>
      <c r="J14" s="580">
        <v>91</v>
      </c>
      <c r="K14" s="580">
        <v>88</v>
      </c>
      <c r="L14" s="579">
        <v>2.0099999999999998</v>
      </c>
      <c r="M14" s="827">
        <v>2551</v>
      </c>
      <c r="N14" s="827"/>
      <c r="O14" s="827"/>
      <c r="P14" s="685">
        <v>45</v>
      </c>
      <c r="Q14" s="586">
        <f>C14/R14</f>
        <v>225.23134053103755</v>
      </c>
      <c r="R14" s="781">
        <v>54.268646500000003</v>
      </c>
      <c r="S14" s="200" t="s">
        <v>79</v>
      </c>
    </row>
    <row r="15" spans="1:19" s="15" customFormat="1" ht="13.5">
      <c r="A15" s="47" t="s">
        <v>758</v>
      </c>
      <c r="B15" s="709">
        <v>1566</v>
      </c>
      <c r="C15" s="565">
        <f t="shared" si="1"/>
        <v>2724</v>
      </c>
      <c r="D15" s="565">
        <f t="shared" si="1"/>
        <v>1374</v>
      </c>
      <c r="E15" s="565">
        <f t="shared" si="2"/>
        <v>1416</v>
      </c>
      <c r="F15" s="707">
        <v>2664</v>
      </c>
      <c r="G15" s="707">
        <v>1332</v>
      </c>
      <c r="H15" s="707">
        <v>1332</v>
      </c>
      <c r="I15" s="580">
        <v>60</v>
      </c>
      <c r="J15" s="580">
        <v>42</v>
      </c>
      <c r="K15" s="580">
        <v>18</v>
      </c>
      <c r="L15" s="579">
        <v>1.7</v>
      </c>
      <c r="M15" s="827">
        <v>1133</v>
      </c>
      <c r="N15" s="827"/>
      <c r="O15" s="827"/>
      <c r="P15" s="773">
        <v>57.71</v>
      </c>
      <c r="Q15" s="754">
        <f t="shared" ref="Q15:Q33" si="3">C15/R15</f>
        <v>90.731725284041019</v>
      </c>
      <c r="R15" s="781">
        <v>30.0225747</v>
      </c>
      <c r="S15" s="200" t="s">
        <v>80</v>
      </c>
    </row>
    <row r="16" spans="1:19" s="15" customFormat="1" ht="13.5">
      <c r="A16" s="47" t="s">
        <v>81</v>
      </c>
      <c r="B16" s="709">
        <v>1666</v>
      </c>
      <c r="C16" s="565">
        <f t="shared" si="1"/>
        <v>3006</v>
      </c>
      <c r="D16" s="565">
        <f t="shared" si="1"/>
        <v>1591</v>
      </c>
      <c r="E16" s="565">
        <f t="shared" si="2"/>
        <v>755</v>
      </c>
      <c r="F16" s="707">
        <v>2933</v>
      </c>
      <c r="G16" s="707">
        <v>1535</v>
      </c>
      <c r="H16" s="707">
        <v>1398</v>
      </c>
      <c r="I16" s="580">
        <v>73</v>
      </c>
      <c r="J16" s="580">
        <v>56</v>
      </c>
      <c r="K16" s="580">
        <v>17</v>
      </c>
      <c r="L16" s="579">
        <v>1.76</v>
      </c>
      <c r="M16" s="827">
        <v>1168</v>
      </c>
      <c r="N16" s="827"/>
      <c r="O16" s="827"/>
      <c r="P16" s="778">
        <v>56</v>
      </c>
      <c r="Q16" s="754">
        <f t="shared" si="3"/>
        <v>99.931036946472389</v>
      </c>
      <c r="R16" s="781">
        <v>30.080744600000003</v>
      </c>
      <c r="S16" s="200" t="s">
        <v>82</v>
      </c>
    </row>
    <row r="17" spans="1:19" s="15" customFormat="1" ht="13.5">
      <c r="A17" s="47" t="s">
        <v>83</v>
      </c>
      <c r="B17" s="564">
        <v>901</v>
      </c>
      <c r="C17" s="565">
        <f t="shared" si="1"/>
        <v>1493</v>
      </c>
      <c r="D17" s="565">
        <f t="shared" si="1"/>
        <v>743</v>
      </c>
      <c r="E17" s="565">
        <f t="shared" si="2"/>
        <v>1176</v>
      </c>
      <c r="F17" s="707">
        <v>1452</v>
      </c>
      <c r="G17" s="579">
        <v>714</v>
      </c>
      <c r="H17" s="579">
        <v>738</v>
      </c>
      <c r="I17" s="580">
        <v>41</v>
      </c>
      <c r="J17" s="580">
        <v>29</v>
      </c>
      <c r="K17" s="580">
        <v>12</v>
      </c>
      <c r="L17" s="579">
        <v>1.61</v>
      </c>
      <c r="M17" s="827">
        <v>669</v>
      </c>
      <c r="N17" s="827"/>
      <c r="O17" s="827"/>
      <c r="P17" s="695">
        <v>59.51</v>
      </c>
      <c r="Q17" s="754">
        <f t="shared" si="3"/>
        <v>73.379111938365725</v>
      </c>
      <c r="R17" s="781">
        <v>20.346389599999998</v>
      </c>
      <c r="S17" s="200" t="s">
        <v>84</v>
      </c>
    </row>
    <row r="18" spans="1:19" s="15" customFormat="1" ht="13.5">
      <c r="A18" s="47" t="s">
        <v>85</v>
      </c>
      <c r="B18" s="709">
        <v>1343</v>
      </c>
      <c r="C18" s="565">
        <f t="shared" si="1"/>
        <v>2373</v>
      </c>
      <c r="D18" s="565">
        <f t="shared" si="1"/>
        <v>1190</v>
      </c>
      <c r="E18" s="565">
        <f t="shared" si="2"/>
        <v>1283</v>
      </c>
      <c r="F18" s="707">
        <v>2334</v>
      </c>
      <c r="G18" s="707">
        <v>1170</v>
      </c>
      <c r="H18" s="707">
        <v>1164</v>
      </c>
      <c r="I18" s="580">
        <v>39</v>
      </c>
      <c r="J18" s="580">
        <v>20</v>
      </c>
      <c r="K18" s="580">
        <v>19</v>
      </c>
      <c r="L18" s="579">
        <v>1.74</v>
      </c>
      <c r="M18" s="827">
        <v>989</v>
      </c>
      <c r="N18" s="827"/>
      <c r="O18" s="827"/>
      <c r="P18" s="694">
        <v>57</v>
      </c>
      <c r="Q18" s="754">
        <f t="shared" si="3"/>
        <v>73.458614229338494</v>
      </c>
      <c r="R18" s="781">
        <v>32.303903699999992</v>
      </c>
      <c r="S18" s="200" t="s">
        <v>86</v>
      </c>
    </row>
    <row r="19" spans="1:19" s="15" customFormat="1" ht="13.5">
      <c r="A19" s="47" t="s">
        <v>156</v>
      </c>
      <c r="B19" s="709">
        <v>1468</v>
      </c>
      <c r="C19" s="565">
        <f t="shared" si="1"/>
        <v>2560</v>
      </c>
      <c r="D19" s="565">
        <f t="shared" si="1"/>
        <v>1272</v>
      </c>
      <c r="E19" s="565">
        <f t="shared" si="2"/>
        <v>1817</v>
      </c>
      <c r="F19" s="707">
        <v>2507</v>
      </c>
      <c r="G19" s="707">
        <v>1243</v>
      </c>
      <c r="H19" s="707">
        <v>1264</v>
      </c>
      <c r="I19" s="580">
        <v>53</v>
      </c>
      <c r="J19" s="580">
        <v>29</v>
      </c>
      <c r="K19" s="580">
        <v>24</v>
      </c>
      <c r="L19" s="579">
        <v>1.71</v>
      </c>
      <c r="M19" s="827">
        <v>1180</v>
      </c>
      <c r="N19" s="827"/>
      <c r="O19" s="827"/>
      <c r="P19" s="422">
        <v>60</v>
      </c>
      <c r="Q19" s="754">
        <f t="shared" si="3"/>
        <v>54.57964427350138</v>
      </c>
      <c r="R19" s="781">
        <v>46.9039334</v>
      </c>
      <c r="S19" s="200" t="s">
        <v>87</v>
      </c>
    </row>
    <row r="20" spans="1:19" s="15" customFormat="1">
      <c r="A20" s="47" t="s">
        <v>88</v>
      </c>
      <c r="B20" s="709">
        <v>2118</v>
      </c>
      <c r="C20" s="565">
        <f t="shared" si="1"/>
        <v>3705</v>
      </c>
      <c r="D20" s="565">
        <f t="shared" si="1"/>
        <v>1866</v>
      </c>
      <c r="E20" s="565">
        <f t="shared" si="2"/>
        <v>1056</v>
      </c>
      <c r="F20" s="707">
        <v>3585</v>
      </c>
      <c r="G20" s="707">
        <v>1792</v>
      </c>
      <c r="H20" s="707">
        <v>1793</v>
      </c>
      <c r="I20" s="580">
        <v>120</v>
      </c>
      <c r="J20" s="580">
        <v>74</v>
      </c>
      <c r="K20" s="580">
        <v>46</v>
      </c>
      <c r="L20" s="579">
        <v>1.69</v>
      </c>
      <c r="M20" s="827">
        <v>1543</v>
      </c>
      <c r="N20" s="827"/>
      <c r="O20" s="827"/>
      <c r="P20" s="779">
        <v>58</v>
      </c>
      <c r="Q20" s="754">
        <f t="shared" si="3"/>
        <v>65</v>
      </c>
      <c r="R20" s="783">
        <v>57</v>
      </c>
      <c r="S20" s="200" t="s">
        <v>89</v>
      </c>
    </row>
    <row r="21" spans="1:19" s="344" customFormat="1">
      <c r="A21" s="47" t="s">
        <v>90</v>
      </c>
      <c r="B21" s="709">
        <v>1238</v>
      </c>
      <c r="C21" s="565">
        <f t="shared" si="1"/>
        <v>2021</v>
      </c>
      <c r="D21" s="565">
        <f t="shared" si="1"/>
        <v>1005</v>
      </c>
      <c r="E21" s="565">
        <f t="shared" si="2"/>
        <v>2288</v>
      </c>
      <c r="F21" s="707">
        <v>1971</v>
      </c>
      <c r="G21" s="579">
        <v>961</v>
      </c>
      <c r="H21" s="707">
        <v>1010</v>
      </c>
      <c r="I21" s="580">
        <v>50</v>
      </c>
      <c r="J21" s="580">
        <v>44</v>
      </c>
      <c r="K21" s="580">
        <v>6</v>
      </c>
      <c r="L21" s="579">
        <v>1.59</v>
      </c>
      <c r="M21" s="827">
        <v>917</v>
      </c>
      <c r="N21" s="827"/>
      <c r="O21" s="827"/>
      <c r="P21" s="681">
        <v>59.833333333333336</v>
      </c>
      <c r="Q21" s="754">
        <f t="shared" si="3"/>
        <v>43</v>
      </c>
      <c r="R21" s="784">
        <v>47</v>
      </c>
      <c r="S21" s="200" t="s">
        <v>91</v>
      </c>
    </row>
    <row r="22" spans="1:19" s="347" customFormat="1">
      <c r="A22" s="47" t="s">
        <v>92</v>
      </c>
      <c r="B22" s="709">
        <v>2670</v>
      </c>
      <c r="C22" s="565">
        <f t="shared" si="1"/>
        <v>5029</v>
      </c>
      <c r="D22" s="565">
        <f t="shared" si="1"/>
        <v>2687</v>
      </c>
      <c r="E22" s="565">
        <f t="shared" si="2"/>
        <v>2134</v>
      </c>
      <c r="F22" s="707">
        <v>4688</v>
      </c>
      <c r="G22" s="707">
        <v>2406</v>
      </c>
      <c r="H22" s="707">
        <v>2282</v>
      </c>
      <c r="I22" s="580">
        <v>341</v>
      </c>
      <c r="J22" s="580">
        <v>281</v>
      </c>
      <c r="K22" s="580">
        <v>60</v>
      </c>
      <c r="L22" s="579">
        <v>1.76</v>
      </c>
      <c r="M22" s="827">
        <v>1893</v>
      </c>
      <c r="N22" s="827"/>
      <c r="O22" s="827"/>
      <c r="P22" s="578">
        <v>58</v>
      </c>
      <c r="Q22" s="754">
        <f t="shared" si="3"/>
        <v>118.05164319248826</v>
      </c>
      <c r="R22" s="785">
        <v>42.6</v>
      </c>
      <c r="S22" s="200" t="s">
        <v>93</v>
      </c>
    </row>
    <row r="23" spans="1:19" s="17" customFormat="1">
      <c r="A23" s="47" t="s">
        <v>94</v>
      </c>
      <c r="B23" s="709">
        <v>2440</v>
      </c>
      <c r="C23" s="565">
        <f t="shared" si="1"/>
        <v>4393</v>
      </c>
      <c r="D23" s="565">
        <f t="shared" si="1"/>
        <v>2299</v>
      </c>
      <c r="E23" s="565">
        <f t="shared" si="2"/>
        <v>1671</v>
      </c>
      <c r="F23" s="707">
        <v>4343</v>
      </c>
      <c r="G23" s="707">
        <v>2269</v>
      </c>
      <c r="H23" s="707">
        <v>2074</v>
      </c>
      <c r="I23" s="580">
        <v>50</v>
      </c>
      <c r="J23" s="580">
        <v>30</v>
      </c>
      <c r="K23" s="580">
        <v>20</v>
      </c>
      <c r="L23" s="579">
        <v>1.78</v>
      </c>
      <c r="M23" s="827">
        <v>1582</v>
      </c>
      <c r="N23" s="827"/>
      <c r="O23" s="827"/>
      <c r="P23" s="780">
        <v>57</v>
      </c>
      <c r="Q23" s="754">
        <f t="shared" si="3"/>
        <v>163.91791044776116</v>
      </c>
      <c r="R23" s="784">
        <v>26.800000000000004</v>
      </c>
      <c r="S23" s="200" t="s">
        <v>95</v>
      </c>
    </row>
    <row r="24" spans="1:19" s="27" customFormat="1">
      <c r="A24" s="47" t="s">
        <v>96</v>
      </c>
      <c r="B24" s="709">
        <v>2006</v>
      </c>
      <c r="C24" s="565">
        <f t="shared" si="1"/>
        <v>3498</v>
      </c>
      <c r="D24" s="565">
        <f t="shared" si="1"/>
        <v>1827</v>
      </c>
      <c r="E24" s="565">
        <f t="shared" si="2"/>
        <v>941</v>
      </c>
      <c r="F24" s="707">
        <v>3435</v>
      </c>
      <c r="G24" s="707">
        <v>1784</v>
      </c>
      <c r="H24" s="707">
        <v>1651</v>
      </c>
      <c r="I24" s="580">
        <v>63</v>
      </c>
      <c r="J24" s="580">
        <v>43</v>
      </c>
      <c r="K24" s="580">
        <v>20</v>
      </c>
      <c r="L24" s="579">
        <v>1.71</v>
      </c>
      <c r="M24" s="827">
        <v>1193</v>
      </c>
      <c r="N24" s="827"/>
      <c r="O24" s="827"/>
      <c r="P24" s="681">
        <v>54</v>
      </c>
      <c r="Q24" s="754">
        <f t="shared" si="3"/>
        <v>171.63886162904811</v>
      </c>
      <c r="R24" s="784">
        <v>20.38</v>
      </c>
      <c r="S24" s="200" t="s">
        <v>97</v>
      </c>
    </row>
    <row r="25" spans="1:19" ht="13.5">
      <c r="A25" s="47" t="s">
        <v>98</v>
      </c>
      <c r="B25" s="709">
        <v>1054</v>
      </c>
      <c r="C25" s="565">
        <f t="shared" si="1"/>
        <v>1928</v>
      </c>
      <c r="D25" s="565">
        <f t="shared" si="1"/>
        <v>997</v>
      </c>
      <c r="E25" s="565">
        <f t="shared" si="2"/>
        <v>2074</v>
      </c>
      <c r="F25" s="707">
        <v>1899</v>
      </c>
      <c r="G25" s="579">
        <v>978</v>
      </c>
      <c r="H25" s="579">
        <v>921</v>
      </c>
      <c r="I25" s="580">
        <v>29</v>
      </c>
      <c r="J25" s="580">
        <v>19</v>
      </c>
      <c r="K25" s="580">
        <v>10</v>
      </c>
      <c r="L25" s="579">
        <v>1.8</v>
      </c>
      <c r="M25" s="827">
        <v>795</v>
      </c>
      <c r="N25" s="827"/>
      <c r="O25" s="827"/>
      <c r="P25" s="426">
        <v>59</v>
      </c>
      <c r="Q25" s="754">
        <f t="shared" si="3"/>
        <v>26.358841804904905</v>
      </c>
      <c r="R25" s="781">
        <v>73.144336699999997</v>
      </c>
      <c r="S25" s="200" t="s">
        <v>99</v>
      </c>
    </row>
    <row r="26" spans="1:19" ht="13.5">
      <c r="A26" s="47" t="s">
        <v>100</v>
      </c>
      <c r="B26" s="709">
        <v>2539</v>
      </c>
      <c r="C26" s="565">
        <f t="shared" si="1"/>
        <v>4381</v>
      </c>
      <c r="D26" s="565">
        <f t="shared" si="1"/>
        <v>2298</v>
      </c>
      <c r="E26" s="565">
        <f t="shared" si="2"/>
        <v>3889</v>
      </c>
      <c r="F26" s="707">
        <v>4286</v>
      </c>
      <c r="G26" s="707">
        <v>2222</v>
      </c>
      <c r="H26" s="707">
        <v>2064</v>
      </c>
      <c r="I26" s="580">
        <v>95</v>
      </c>
      <c r="J26" s="580">
        <v>76</v>
      </c>
      <c r="K26" s="580">
        <v>19</v>
      </c>
      <c r="L26" s="579">
        <v>1.69</v>
      </c>
      <c r="M26" s="827">
        <v>1777</v>
      </c>
      <c r="N26" s="827"/>
      <c r="O26" s="827"/>
      <c r="P26" s="578">
        <v>58</v>
      </c>
      <c r="Q26" s="754">
        <f t="shared" si="3"/>
        <v>73.052169168607293</v>
      </c>
      <c r="R26" s="781">
        <v>59.970840700000004</v>
      </c>
      <c r="S26" s="200" t="s">
        <v>759</v>
      </c>
    </row>
    <row r="27" spans="1:19" ht="13.5">
      <c r="A27" s="47" t="s">
        <v>101</v>
      </c>
      <c r="B27" s="709">
        <v>3673</v>
      </c>
      <c r="C27" s="565">
        <f t="shared" si="1"/>
        <v>7824</v>
      </c>
      <c r="D27" s="565">
        <f t="shared" si="1"/>
        <v>3860</v>
      </c>
      <c r="E27" s="565">
        <f t="shared" si="2"/>
        <v>1462</v>
      </c>
      <c r="F27" s="707">
        <v>7689</v>
      </c>
      <c r="G27" s="707">
        <v>3819</v>
      </c>
      <c r="H27" s="707">
        <v>3870</v>
      </c>
      <c r="I27" s="580">
        <v>135</v>
      </c>
      <c r="J27" s="580">
        <v>41</v>
      </c>
      <c r="K27" s="580">
        <v>94</v>
      </c>
      <c r="L27" s="579">
        <v>2.09</v>
      </c>
      <c r="M27" s="827">
        <v>1092</v>
      </c>
      <c r="N27" s="827"/>
      <c r="O27" s="827"/>
      <c r="P27" s="746">
        <v>41</v>
      </c>
      <c r="Q27" s="754">
        <f t="shared" si="3"/>
        <v>1643.6974789915967</v>
      </c>
      <c r="R27" s="786">
        <v>4.76</v>
      </c>
      <c r="S27" s="200" t="s">
        <v>102</v>
      </c>
    </row>
    <row r="28" spans="1:19">
      <c r="A28" s="47" t="s">
        <v>103</v>
      </c>
      <c r="B28" s="709">
        <v>1414</v>
      </c>
      <c r="C28" s="565">
        <f t="shared" si="1"/>
        <v>2776</v>
      </c>
      <c r="D28" s="565">
        <f t="shared" si="1"/>
        <v>1372</v>
      </c>
      <c r="E28" s="565">
        <f t="shared" si="2"/>
        <v>2529</v>
      </c>
      <c r="F28" s="707">
        <v>2711</v>
      </c>
      <c r="G28" s="707">
        <v>1343</v>
      </c>
      <c r="H28" s="707">
        <v>1368</v>
      </c>
      <c r="I28" s="580">
        <v>65</v>
      </c>
      <c r="J28" s="580">
        <v>29</v>
      </c>
      <c r="K28" s="580">
        <v>36</v>
      </c>
      <c r="L28" s="579">
        <v>1.92</v>
      </c>
      <c r="M28" s="827">
        <v>645</v>
      </c>
      <c r="N28" s="827"/>
      <c r="O28" s="827"/>
      <c r="P28" s="746">
        <v>49</v>
      </c>
      <c r="Q28" s="754">
        <f t="shared" si="3"/>
        <v>399.42446043165467</v>
      </c>
      <c r="R28" s="787">
        <v>6.95</v>
      </c>
      <c r="S28" s="200" t="s">
        <v>104</v>
      </c>
    </row>
    <row r="29" spans="1:19">
      <c r="A29" s="47" t="s">
        <v>169</v>
      </c>
      <c r="B29" s="709">
        <v>2641</v>
      </c>
      <c r="C29" s="565">
        <f t="shared" si="1"/>
        <v>5067</v>
      </c>
      <c r="D29" s="565">
        <f t="shared" si="1"/>
        <v>2537</v>
      </c>
      <c r="E29" s="565">
        <f t="shared" si="2"/>
        <v>4493</v>
      </c>
      <c r="F29" s="707">
        <v>5010</v>
      </c>
      <c r="G29" s="707">
        <v>2517</v>
      </c>
      <c r="H29" s="707">
        <v>2493</v>
      </c>
      <c r="I29" s="580">
        <v>57</v>
      </c>
      <c r="J29" s="580">
        <v>20</v>
      </c>
      <c r="K29" s="580">
        <v>37</v>
      </c>
      <c r="L29" s="579">
        <v>1.9</v>
      </c>
      <c r="M29" s="827">
        <v>1526</v>
      </c>
      <c r="N29" s="827"/>
      <c r="O29" s="827"/>
      <c r="P29" s="746">
        <v>50</v>
      </c>
      <c r="Q29" s="754">
        <f t="shared" si="3"/>
        <v>437.98081078744917</v>
      </c>
      <c r="R29" s="788">
        <v>11.569000000000001</v>
      </c>
      <c r="S29" s="200" t="s">
        <v>105</v>
      </c>
    </row>
    <row r="30" spans="1:19">
      <c r="A30" s="47" t="s">
        <v>106</v>
      </c>
      <c r="B30" s="709">
        <v>4060</v>
      </c>
      <c r="C30" s="565">
        <f t="shared" si="1"/>
        <v>9539</v>
      </c>
      <c r="D30" s="565">
        <f t="shared" si="1"/>
        <v>4788</v>
      </c>
      <c r="E30" s="565">
        <f t="shared" si="2"/>
        <v>1940</v>
      </c>
      <c r="F30" s="707">
        <v>8925</v>
      </c>
      <c r="G30" s="707">
        <v>4469</v>
      </c>
      <c r="H30" s="707">
        <v>4456</v>
      </c>
      <c r="I30" s="580">
        <v>614</v>
      </c>
      <c r="J30" s="580">
        <v>319</v>
      </c>
      <c r="K30" s="580">
        <v>295</v>
      </c>
      <c r="L30" s="579">
        <v>2.2000000000000002</v>
      </c>
      <c r="M30" s="827">
        <v>1521</v>
      </c>
      <c r="N30" s="827"/>
      <c r="O30" s="827"/>
      <c r="P30" s="746">
        <v>38</v>
      </c>
      <c r="Q30" s="754">
        <f t="shared" si="3"/>
        <v>1192.375</v>
      </c>
      <c r="R30" s="784">
        <v>8</v>
      </c>
      <c r="S30" s="200" t="s">
        <v>107</v>
      </c>
    </row>
    <row r="31" spans="1:19">
      <c r="A31" s="47" t="s">
        <v>108</v>
      </c>
      <c r="B31" s="709">
        <v>2058</v>
      </c>
      <c r="C31" s="565">
        <f t="shared" si="1"/>
        <v>3421</v>
      </c>
      <c r="D31" s="565">
        <f t="shared" si="1"/>
        <v>1728</v>
      </c>
      <c r="E31" s="565">
        <f t="shared" si="2"/>
        <v>1708</v>
      </c>
      <c r="F31" s="707">
        <v>3350</v>
      </c>
      <c r="G31" s="707">
        <v>1705</v>
      </c>
      <c r="H31" s="707">
        <v>1645</v>
      </c>
      <c r="I31" s="580">
        <v>71</v>
      </c>
      <c r="J31" s="580">
        <v>23</v>
      </c>
      <c r="K31" s="580">
        <v>48</v>
      </c>
      <c r="L31" s="579">
        <v>1.63</v>
      </c>
      <c r="M31" s="827">
        <v>1173</v>
      </c>
      <c r="N31" s="827"/>
      <c r="O31" s="827"/>
      <c r="P31" s="746">
        <v>58</v>
      </c>
      <c r="Q31" s="754">
        <f t="shared" si="3"/>
        <v>244.00855920114122</v>
      </c>
      <c r="R31" s="789">
        <v>14.02</v>
      </c>
      <c r="S31" s="200" t="s">
        <v>109</v>
      </c>
    </row>
    <row r="32" spans="1:19">
      <c r="A32" s="47" t="s">
        <v>110</v>
      </c>
      <c r="B32" s="709">
        <v>2089</v>
      </c>
      <c r="C32" s="565">
        <f t="shared" si="1"/>
        <v>3787</v>
      </c>
      <c r="D32" s="565">
        <f t="shared" si="1"/>
        <v>2064</v>
      </c>
      <c r="E32" s="565">
        <f t="shared" si="2"/>
        <v>18323</v>
      </c>
      <c r="F32" s="707">
        <v>3503</v>
      </c>
      <c r="G32" s="707">
        <v>1843</v>
      </c>
      <c r="H32" s="707">
        <v>1660</v>
      </c>
      <c r="I32" s="580">
        <v>284</v>
      </c>
      <c r="J32" s="580">
        <v>221</v>
      </c>
      <c r="K32" s="580">
        <v>63</v>
      </c>
      <c r="L32" s="579">
        <v>1.68</v>
      </c>
      <c r="M32" s="827">
        <v>1052</v>
      </c>
      <c r="N32" s="827"/>
      <c r="O32" s="827"/>
      <c r="P32" s="746">
        <v>51</v>
      </c>
      <c r="Q32" s="754">
        <f t="shared" si="3"/>
        <v>248.34592563687511</v>
      </c>
      <c r="R32" s="784">
        <v>15.248891200000003</v>
      </c>
      <c r="S32" s="200" t="s">
        <v>111</v>
      </c>
    </row>
    <row r="33" spans="1:19">
      <c r="A33" s="355" t="s">
        <v>112</v>
      </c>
      <c r="B33" s="710">
        <v>15092</v>
      </c>
      <c r="C33" s="577">
        <f t="shared" si="1"/>
        <v>36503</v>
      </c>
      <c r="D33" s="577">
        <f t="shared" si="1"/>
        <v>18102</v>
      </c>
      <c r="E33" s="577">
        <f t="shared" si="2"/>
        <v>141</v>
      </c>
      <c r="F33" s="711">
        <v>36284</v>
      </c>
      <c r="G33" s="711">
        <v>18024</v>
      </c>
      <c r="H33" s="711">
        <v>18260</v>
      </c>
      <c r="I33" s="563">
        <v>219</v>
      </c>
      <c r="J33" s="563">
        <v>78</v>
      </c>
      <c r="K33" s="563">
        <v>141</v>
      </c>
      <c r="L33" s="562">
        <v>2.4</v>
      </c>
      <c r="M33" s="834">
        <v>1587</v>
      </c>
      <c r="N33" s="834"/>
      <c r="O33" s="834"/>
      <c r="P33" s="561">
        <v>33</v>
      </c>
      <c r="Q33" s="560">
        <f t="shared" si="3"/>
        <v>4959.646739130435</v>
      </c>
      <c r="R33" s="782">
        <v>7.36</v>
      </c>
      <c r="S33" s="200" t="s">
        <v>673</v>
      </c>
    </row>
    <row r="34" spans="1:19" s="70" customFormat="1">
      <c r="A34" s="57" t="s">
        <v>113</v>
      </c>
      <c r="B34" s="57"/>
      <c r="C34" s="57"/>
      <c r="D34" s="57"/>
      <c r="E34" s="57"/>
      <c r="F34" s="57"/>
      <c r="G34" s="57"/>
      <c r="H34" s="57"/>
      <c r="I34" s="57"/>
      <c r="J34" s="57"/>
      <c r="K34" s="57"/>
      <c r="L34" s="835" t="s">
        <v>114</v>
      </c>
      <c r="M34" s="835"/>
      <c r="N34" s="835"/>
      <c r="O34" s="835"/>
      <c r="P34" s="835"/>
      <c r="Q34" s="835"/>
      <c r="R34" s="835"/>
      <c r="S34" s="836"/>
    </row>
    <row r="35" spans="1:19" s="70" customFormat="1">
      <c r="A35" s="832" t="s">
        <v>808</v>
      </c>
      <c r="B35" s="832"/>
      <c r="C35" s="832"/>
      <c r="D35" s="832"/>
      <c r="E35" s="832"/>
      <c r="F35" s="832"/>
      <c r="G35" s="832"/>
      <c r="H35" s="832"/>
      <c r="I35" s="71"/>
      <c r="J35" s="71"/>
      <c r="K35" s="833" t="s">
        <v>809</v>
      </c>
      <c r="L35" s="833"/>
      <c r="M35" s="833"/>
      <c r="N35" s="833"/>
      <c r="O35" s="833"/>
      <c r="P35" s="833"/>
      <c r="Q35" s="833"/>
      <c r="R35" s="833"/>
      <c r="S35" s="833"/>
    </row>
    <row r="36" spans="1:19">
      <c r="A36" s="351" t="s">
        <v>674</v>
      </c>
      <c r="B36" s="351"/>
      <c r="S36" s="58" t="s">
        <v>810</v>
      </c>
    </row>
    <row r="37" spans="1:19">
      <c r="A37" s="351"/>
      <c r="B37" s="351"/>
    </row>
    <row r="38" spans="1:19">
      <c r="A38" s="351"/>
      <c r="B38" s="351"/>
    </row>
    <row r="40" spans="1:19">
      <c r="R40" s="72"/>
    </row>
    <row r="41" spans="1:19">
      <c r="R41" s="72"/>
    </row>
    <row r="58" spans="7:7">
      <c r="G58" s="72"/>
    </row>
  </sheetData>
  <mergeCells count="37">
    <mergeCell ref="A35:H35"/>
    <mergeCell ref="K35:S35"/>
    <mergeCell ref="M24:O24"/>
    <mergeCell ref="M25:O25"/>
    <mergeCell ref="M26:O26"/>
    <mergeCell ref="M27:O27"/>
    <mergeCell ref="M28:O28"/>
    <mergeCell ref="M29:O29"/>
    <mergeCell ref="M30:O30"/>
    <mergeCell ref="M31:O31"/>
    <mergeCell ref="M32:O32"/>
    <mergeCell ref="M33:O33"/>
    <mergeCell ref="L34:S34"/>
    <mergeCell ref="M23:O23"/>
    <mergeCell ref="M10:O10"/>
    <mergeCell ref="M11:O11"/>
    <mergeCell ref="M14:O14"/>
    <mergeCell ref="M15:O15"/>
    <mergeCell ref="M16:O16"/>
    <mergeCell ref="M17:O17"/>
    <mergeCell ref="M18:O18"/>
    <mergeCell ref="M19:O19"/>
    <mergeCell ref="M20:O20"/>
    <mergeCell ref="M21:O21"/>
    <mergeCell ref="M22:O22"/>
    <mergeCell ref="M13:O13"/>
    <mergeCell ref="M12:O12"/>
    <mergeCell ref="M9:O9"/>
    <mergeCell ref="A1:I1"/>
    <mergeCell ref="J1:S1"/>
    <mergeCell ref="C4:H4"/>
    <mergeCell ref="J4:K4"/>
    <mergeCell ref="M4:O4"/>
    <mergeCell ref="M5:O5"/>
    <mergeCell ref="M6:O6"/>
    <mergeCell ref="M7:O7"/>
    <mergeCell ref="M8:O8"/>
  </mergeCells>
  <phoneticPr fontId="7" type="noConversion"/>
  <printOptions horizontalCentered="1"/>
  <pageMargins left="0.59055118110236227" right="0.59055118110236227" top="0.98425196850393704" bottom="0.59055118110236227" header="0.39370078740157483" footer="0"/>
  <pageSetup paperSize="9" scale="77" fitToHeight="0" orientation="landscape" r:id="rId1"/>
  <headerFooter alignWithMargins="0">
    <oddHeader>&amp;L&amp;12&amp;F</oddHeader>
  </headerFooter>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view="pageBreakPreview" topLeftCell="A10" zoomScaleNormal="100" zoomScaleSheetLayoutView="100" workbookViewId="0">
      <selection activeCell="F41" sqref="F41"/>
    </sheetView>
  </sheetViews>
  <sheetFormatPr defaultRowHeight="12"/>
  <cols>
    <col min="1" max="1" width="3.85546875" style="84" customWidth="1"/>
    <col min="2" max="2" width="11.7109375" style="84" customWidth="1"/>
    <col min="3" max="3" width="12.28515625" style="84" bestFit="1" customWidth="1"/>
    <col min="4" max="6" width="11" style="84" bestFit="1" customWidth="1"/>
    <col min="7" max="7" width="12.28515625" style="84" bestFit="1" customWidth="1"/>
    <col min="8" max="9" width="11" style="84" bestFit="1" customWidth="1"/>
    <col min="10" max="12" width="9.7109375" style="84" bestFit="1" customWidth="1"/>
    <col min="13" max="13" width="11.28515625" style="126" bestFit="1" customWidth="1"/>
    <col min="14" max="14" width="14.5703125" style="126" bestFit="1" customWidth="1"/>
    <col min="15" max="15" width="12.7109375" style="126" bestFit="1" customWidth="1"/>
    <col min="16" max="16" width="11" style="126" bestFit="1" customWidth="1"/>
    <col min="17" max="17" width="10.42578125" style="126" bestFit="1" customWidth="1"/>
    <col min="18" max="18" width="4.5703125" style="84" customWidth="1"/>
    <col min="19" max="19" width="12.28515625" style="84" bestFit="1" customWidth="1"/>
    <col min="20" max="16384" width="9.140625" style="84"/>
  </cols>
  <sheetData>
    <row r="1" spans="1:21" s="282" customFormat="1" ht="30" customHeight="1">
      <c r="A1" s="812" t="s">
        <v>788</v>
      </c>
      <c r="B1" s="812"/>
      <c r="C1" s="812"/>
      <c r="D1" s="812"/>
      <c r="E1" s="812"/>
      <c r="F1" s="812"/>
      <c r="G1" s="812"/>
      <c r="H1" s="812" t="s">
        <v>207</v>
      </c>
      <c r="I1" s="812"/>
      <c r="J1" s="812"/>
      <c r="K1" s="812"/>
      <c r="L1" s="812"/>
      <c r="M1" s="812"/>
      <c r="N1" s="812"/>
      <c r="O1" s="812"/>
      <c r="P1" s="812"/>
      <c r="Q1" s="812"/>
      <c r="R1" s="812"/>
      <c r="S1" s="812"/>
    </row>
    <row r="2" spans="1:21" s="91" customFormat="1" ht="22.5">
      <c r="A2" s="90"/>
      <c r="B2" s="90"/>
      <c r="C2" s="90"/>
      <c r="D2" s="90"/>
      <c r="E2" s="90"/>
      <c r="F2" s="90"/>
      <c r="G2" s="90"/>
      <c r="H2" s="812" t="s">
        <v>821</v>
      </c>
      <c r="I2" s="812"/>
      <c r="J2" s="812"/>
      <c r="K2" s="812"/>
      <c r="L2" s="812"/>
      <c r="M2" s="812"/>
      <c r="N2" s="812"/>
      <c r="O2" s="812"/>
      <c r="P2" s="812"/>
      <c r="Q2" s="812"/>
      <c r="R2" s="812"/>
      <c r="S2" s="812"/>
    </row>
    <row r="3" spans="1:21" s="58" customFormat="1" thickBot="1">
      <c r="A3" s="837" t="s">
        <v>206</v>
      </c>
      <c r="B3" s="837"/>
      <c r="L3" s="838" t="s">
        <v>208</v>
      </c>
      <c r="M3" s="838"/>
      <c r="N3" s="838"/>
      <c r="O3" s="838"/>
      <c r="P3" s="838"/>
      <c r="Q3" s="838"/>
      <c r="R3" s="838"/>
      <c r="S3" s="838"/>
    </row>
    <row r="4" spans="1:21" s="15" customFormat="1" ht="14.25" thickTop="1">
      <c r="A4" s="839"/>
      <c r="B4" s="840"/>
      <c r="C4" s="92" t="s">
        <v>209</v>
      </c>
      <c r="D4" s="93"/>
      <c r="E4" s="93"/>
      <c r="F4" s="807" t="s">
        <v>38</v>
      </c>
      <c r="G4" s="839"/>
      <c r="H4" s="809" t="s">
        <v>210</v>
      </c>
      <c r="I4" s="810"/>
      <c r="J4" s="807" t="s">
        <v>211</v>
      </c>
      <c r="K4" s="808"/>
      <c r="L4" s="813"/>
      <c r="M4" s="372" t="s">
        <v>760</v>
      </c>
      <c r="N4" s="113" t="s">
        <v>375</v>
      </c>
      <c r="O4" s="372" t="s">
        <v>761</v>
      </c>
      <c r="P4" s="372" t="s">
        <v>123</v>
      </c>
      <c r="Q4" s="113"/>
      <c r="R4" s="815"/>
      <c r="S4" s="815"/>
    </row>
    <row r="5" spans="1:21" s="15" customFormat="1">
      <c r="A5" s="818" t="s">
        <v>69</v>
      </c>
      <c r="B5" s="819"/>
      <c r="C5" s="841" t="s">
        <v>814</v>
      </c>
      <c r="D5" s="842"/>
      <c r="E5" s="843"/>
      <c r="F5" s="94" t="s">
        <v>212</v>
      </c>
      <c r="G5" s="224" t="s">
        <v>816</v>
      </c>
      <c r="H5" s="844" t="s">
        <v>817</v>
      </c>
      <c r="I5" s="845"/>
      <c r="J5" s="841" t="s">
        <v>818</v>
      </c>
      <c r="K5" s="842"/>
      <c r="L5" s="843"/>
      <c r="M5" s="117" t="s">
        <v>123</v>
      </c>
      <c r="N5" s="238" t="s">
        <v>806</v>
      </c>
      <c r="O5" s="117" t="s">
        <v>762</v>
      </c>
      <c r="P5" s="117" t="s">
        <v>764</v>
      </c>
      <c r="Q5" s="117" t="s">
        <v>766</v>
      </c>
      <c r="R5" s="821" t="s">
        <v>822</v>
      </c>
      <c r="S5" s="821"/>
    </row>
    <row r="6" spans="1:21" s="15" customFormat="1">
      <c r="A6" s="818"/>
      <c r="B6" s="819"/>
      <c r="C6" s="95" t="s">
        <v>214</v>
      </c>
      <c r="D6" s="235" t="s">
        <v>215</v>
      </c>
      <c r="E6" s="235" t="s">
        <v>216</v>
      </c>
      <c r="F6" s="96" t="s">
        <v>217</v>
      </c>
      <c r="G6" s="227" t="s">
        <v>214</v>
      </c>
      <c r="H6" s="234" t="s">
        <v>215</v>
      </c>
      <c r="I6" s="236" t="s">
        <v>216</v>
      </c>
      <c r="J6" s="94" t="s">
        <v>214</v>
      </c>
      <c r="K6" s="234" t="s">
        <v>215</v>
      </c>
      <c r="L6" s="234" t="s">
        <v>216</v>
      </c>
      <c r="M6" s="117" t="s">
        <v>811</v>
      </c>
      <c r="N6" s="368" t="s">
        <v>291</v>
      </c>
      <c r="O6" s="120" t="s">
        <v>763</v>
      </c>
      <c r="P6" s="120" t="s">
        <v>68</v>
      </c>
      <c r="Q6" s="368" t="s">
        <v>767</v>
      </c>
      <c r="R6" s="193"/>
    </row>
    <row r="7" spans="1:21" s="15" customFormat="1">
      <c r="A7" s="824"/>
      <c r="B7" s="825"/>
      <c r="C7" s="49" t="s">
        <v>218</v>
      </c>
      <c r="D7" s="49" t="s">
        <v>219</v>
      </c>
      <c r="E7" s="49" t="s">
        <v>220</v>
      </c>
      <c r="F7" s="49" t="s">
        <v>221</v>
      </c>
      <c r="G7" s="210" t="s">
        <v>218</v>
      </c>
      <c r="H7" s="49" t="s">
        <v>219</v>
      </c>
      <c r="I7" s="210" t="s">
        <v>220</v>
      </c>
      <c r="J7" s="49" t="s">
        <v>218</v>
      </c>
      <c r="K7" s="49" t="s">
        <v>219</v>
      </c>
      <c r="L7" s="49" t="s">
        <v>220</v>
      </c>
      <c r="M7" s="373" t="s">
        <v>75</v>
      </c>
      <c r="N7" s="369" t="s">
        <v>292</v>
      </c>
      <c r="O7" s="374"/>
      <c r="P7" s="374" t="s">
        <v>765</v>
      </c>
      <c r="Q7" s="369" t="s">
        <v>77</v>
      </c>
      <c r="R7" s="823"/>
      <c r="S7" s="824"/>
    </row>
    <row r="8" spans="1:21" s="30" customFormat="1" ht="15.75" customHeight="1">
      <c r="A8" s="846">
        <v>2020</v>
      </c>
      <c r="B8" s="847"/>
      <c r="C8" s="697">
        <v>118251</v>
      </c>
      <c r="D8" s="675">
        <v>59759</v>
      </c>
      <c r="E8" s="675">
        <v>58492</v>
      </c>
      <c r="F8" s="675">
        <v>58025</v>
      </c>
      <c r="G8" s="584">
        <v>115613</v>
      </c>
      <c r="H8" s="584">
        <v>58194</v>
      </c>
      <c r="I8" s="584">
        <v>57419</v>
      </c>
      <c r="J8" s="675">
        <v>2638</v>
      </c>
      <c r="K8" s="675">
        <v>1565</v>
      </c>
      <c r="L8" s="675">
        <v>1073</v>
      </c>
      <c r="M8" s="699">
        <v>1.99</v>
      </c>
      <c r="N8" s="698">
        <v>25986</v>
      </c>
      <c r="O8" s="701">
        <v>45</v>
      </c>
      <c r="P8" s="701">
        <v>195</v>
      </c>
      <c r="Q8" s="413">
        <v>608</v>
      </c>
      <c r="R8" s="846">
        <v>2020</v>
      </c>
      <c r="S8" s="848"/>
    </row>
    <row r="9" spans="1:21" s="30" customFormat="1" ht="13.5">
      <c r="A9" s="849" t="s">
        <v>222</v>
      </c>
      <c r="B9" s="850"/>
      <c r="C9" s="698">
        <f>SUM(D9:E9)</f>
        <v>12223</v>
      </c>
      <c r="D9" s="698">
        <f>SUM(H9,K9)</f>
        <v>6159</v>
      </c>
      <c r="E9" s="698">
        <f>SUM(I9,L9)</f>
        <v>6064</v>
      </c>
      <c r="F9" s="675">
        <v>5989</v>
      </c>
      <c r="G9" s="676" t="s">
        <v>992</v>
      </c>
      <c r="H9" s="676">
        <v>6068</v>
      </c>
      <c r="I9" s="676">
        <v>5976</v>
      </c>
      <c r="J9" s="676">
        <v>179</v>
      </c>
      <c r="K9" s="676">
        <v>91</v>
      </c>
      <c r="L9" s="676">
        <v>88</v>
      </c>
      <c r="M9" s="684">
        <v>2.0110202037067957</v>
      </c>
      <c r="N9" s="675">
        <v>2551</v>
      </c>
      <c r="O9" s="677">
        <v>45</v>
      </c>
      <c r="P9" s="678">
        <f>C9/Q9</f>
        <v>225.23134053103755</v>
      </c>
      <c r="Q9" s="756">
        <v>54.268646500000003</v>
      </c>
      <c r="R9" s="849" t="s">
        <v>223</v>
      </c>
      <c r="S9" s="851"/>
    </row>
    <row r="10" spans="1:21" s="15" customFormat="1" ht="13.5">
      <c r="A10" s="360"/>
      <c r="B10" s="21" t="s">
        <v>224</v>
      </c>
      <c r="C10" s="750" t="s">
        <v>993</v>
      </c>
      <c r="D10" s="695">
        <v>394</v>
      </c>
      <c r="E10" s="695">
        <v>410</v>
      </c>
      <c r="F10" s="680">
        <v>466</v>
      </c>
      <c r="G10" s="679" t="s">
        <v>993</v>
      </c>
      <c r="H10" s="680">
        <v>394</v>
      </c>
      <c r="I10" s="680">
        <v>410</v>
      </c>
      <c r="J10" s="680" t="s">
        <v>1020</v>
      </c>
      <c r="K10" s="680" t="s">
        <v>1020</v>
      </c>
      <c r="L10" s="680" t="s">
        <v>1020</v>
      </c>
      <c r="M10" s="749">
        <v>1.7253218884120172</v>
      </c>
      <c r="N10" s="681">
        <v>238</v>
      </c>
      <c r="O10" s="681">
        <v>52</v>
      </c>
      <c r="P10" s="681">
        <f t="shared" ref="P10:P42" si="0">C10/Q10</f>
        <v>1551.5155257688591</v>
      </c>
      <c r="Q10" s="755">
        <v>0.51820299999999997</v>
      </c>
      <c r="R10" s="370"/>
      <c r="S10" s="233" t="s">
        <v>225</v>
      </c>
    </row>
    <row r="11" spans="1:21" s="15" customFormat="1" ht="13.5">
      <c r="A11" s="360"/>
      <c r="B11" s="21" t="s">
        <v>226</v>
      </c>
      <c r="C11" s="750" t="s">
        <v>994</v>
      </c>
      <c r="D11" s="695">
        <v>502</v>
      </c>
      <c r="E11" s="695">
        <v>497</v>
      </c>
      <c r="F11" s="680">
        <v>489</v>
      </c>
      <c r="G11" s="679" t="s">
        <v>994</v>
      </c>
      <c r="H11" s="680">
        <v>502</v>
      </c>
      <c r="I11" s="680">
        <v>497</v>
      </c>
      <c r="J11" s="680" t="s">
        <v>1020</v>
      </c>
      <c r="K11" s="680" t="s">
        <v>1020</v>
      </c>
      <c r="L11" s="680" t="s">
        <v>1020</v>
      </c>
      <c r="M11" s="749">
        <v>2.0429447852760738</v>
      </c>
      <c r="N11" s="682">
        <v>282</v>
      </c>
      <c r="O11" s="682">
        <v>50</v>
      </c>
      <c r="P11" s="681">
        <f t="shared" si="0"/>
        <v>1995.5693964750935</v>
      </c>
      <c r="Q11" s="755">
        <v>0.50060899999999997</v>
      </c>
      <c r="R11" s="233"/>
      <c r="S11" s="233" t="s">
        <v>227</v>
      </c>
    </row>
    <row r="12" spans="1:21" s="15" customFormat="1" ht="13.5">
      <c r="A12" s="360"/>
      <c r="B12" s="21" t="s">
        <v>228</v>
      </c>
      <c r="C12" s="750" t="s">
        <v>995</v>
      </c>
      <c r="D12" s="695">
        <v>2979</v>
      </c>
      <c r="E12" s="695">
        <v>3051</v>
      </c>
      <c r="F12" s="680">
        <v>2539</v>
      </c>
      <c r="G12" s="679" t="s">
        <v>995</v>
      </c>
      <c r="H12" s="680">
        <v>2979</v>
      </c>
      <c r="I12" s="680">
        <v>3051</v>
      </c>
      <c r="J12" s="680" t="s">
        <v>1020</v>
      </c>
      <c r="K12" s="680" t="s">
        <v>1020</v>
      </c>
      <c r="L12" s="680" t="s">
        <v>1020</v>
      </c>
      <c r="M12" s="749">
        <v>2.374950768018905</v>
      </c>
      <c r="N12" s="682">
        <v>532</v>
      </c>
      <c r="O12" s="682">
        <v>37</v>
      </c>
      <c r="P12" s="681">
        <f t="shared" si="0"/>
        <v>5995.4059083681259</v>
      </c>
      <c r="Q12" s="755">
        <v>1.0057700999999999</v>
      </c>
      <c r="R12" s="233"/>
      <c r="S12" s="233" t="s">
        <v>229</v>
      </c>
    </row>
    <row r="13" spans="1:21" s="15" customFormat="1" ht="13.5">
      <c r="A13" s="360"/>
      <c r="B13" s="21" t="s">
        <v>230</v>
      </c>
      <c r="C13" s="750" t="s">
        <v>996</v>
      </c>
      <c r="D13" s="695">
        <v>89</v>
      </c>
      <c r="E13" s="695">
        <v>91</v>
      </c>
      <c r="F13" s="680">
        <v>117</v>
      </c>
      <c r="G13" s="679" t="s">
        <v>996</v>
      </c>
      <c r="H13" s="680">
        <v>89</v>
      </c>
      <c r="I13" s="680">
        <v>91</v>
      </c>
      <c r="J13" s="680" t="s">
        <v>1020</v>
      </c>
      <c r="K13" s="680" t="s">
        <v>1020</v>
      </c>
      <c r="L13" s="680" t="s">
        <v>1020</v>
      </c>
      <c r="M13" s="749">
        <v>1.5384615384615385</v>
      </c>
      <c r="N13" s="682">
        <v>59</v>
      </c>
      <c r="O13" s="682">
        <v>52</v>
      </c>
      <c r="P13" s="681">
        <f t="shared" si="0"/>
        <v>227.33846023660882</v>
      </c>
      <c r="Q13" s="755">
        <v>0.791771</v>
      </c>
      <c r="R13" s="233"/>
      <c r="S13" s="233" t="s">
        <v>231</v>
      </c>
    </row>
    <row r="14" spans="1:21" s="218" customFormat="1" ht="13.5">
      <c r="A14" s="360"/>
      <c r="B14" s="21" t="s">
        <v>232</v>
      </c>
      <c r="C14" s="750" t="s">
        <v>997</v>
      </c>
      <c r="D14" s="695">
        <v>558</v>
      </c>
      <c r="E14" s="695">
        <v>492</v>
      </c>
      <c r="F14" s="680">
        <v>568</v>
      </c>
      <c r="G14" s="679" t="s">
        <v>997</v>
      </c>
      <c r="H14" s="680">
        <v>558</v>
      </c>
      <c r="I14" s="680">
        <v>492</v>
      </c>
      <c r="J14" s="680" t="s">
        <v>1020</v>
      </c>
      <c r="K14" s="680" t="s">
        <v>1020</v>
      </c>
      <c r="L14" s="680" t="s">
        <v>1020</v>
      </c>
      <c r="M14" s="749">
        <v>1.8485915492957747</v>
      </c>
      <c r="N14" s="682">
        <v>275</v>
      </c>
      <c r="O14" s="682">
        <v>50</v>
      </c>
      <c r="P14" s="681">
        <f t="shared" si="0"/>
        <v>586.2128433874326</v>
      </c>
      <c r="Q14" s="755">
        <v>1.7911583</v>
      </c>
      <c r="R14" s="233"/>
      <c r="S14" s="233" t="s">
        <v>233</v>
      </c>
      <c r="U14" s="15"/>
    </row>
    <row r="15" spans="1:21" ht="13.5">
      <c r="A15" s="360"/>
      <c r="B15" s="13" t="s">
        <v>234</v>
      </c>
      <c r="C15" s="750" t="s">
        <v>998</v>
      </c>
      <c r="D15" s="695">
        <v>164</v>
      </c>
      <c r="E15" s="695">
        <v>166</v>
      </c>
      <c r="F15" s="680">
        <v>186</v>
      </c>
      <c r="G15" s="679" t="s">
        <v>998</v>
      </c>
      <c r="H15" s="680">
        <v>164</v>
      </c>
      <c r="I15" s="680">
        <v>166</v>
      </c>
      <c r="J15" s="680" t="s">
        <v>1020</v>
      </c>
      <c r="K15" s="680" t="s">
        <v>1020</v>
      </c>
      <c r="L15" s="680" t="s">
        <v>1020</v>
      </c>
      <c r="M15" s="749">
        <v>1.7741935483870968</v>
      </c>
      <c r="N15" s="682">
        <v>105</v>
      </c>
      <c r="O15" s="682">
        <v>53</v>
      </c>
      <c r="P15" s="681">
        <f t="shared" si="0"/>
        <v>68.29586663481183</v>
      </c>
      <c r="Q15" s="755">
        <v>4.8319175999999997</v>
      </c>
      <c r="R15" s="243"/>
      <c r="S15" s="16" t="s">
        <v>235</v>
      </c>
      <c r="U15" s="15"/>
    </row>
    <row r="16" spans="1:21" ht="13.5">
      <c r="A16" s="360"/>
      <c r="B16" s="21" t="s">
        <v>236</v>
      </c>
      <c r="C16" s="750" t="s">
        <v>999</v>
      </c>
      <c r="D16" s="695">
        <v>145</v>
      </c>
      <c r="E16" s="695">
        <v>160</v>
      </c>
      <c r="F16" s="680">
        <v>201</v>
      </c>
      <c r="G16" s="679" t="s">
        <v>999</v>
      </c>
      <c r="H16" s="680">
        <v>145</v>
      </c>
      <c r="I16" s="680">
        <v>160</v>
      </c>
      <c r="J16" s="680" t="s">
        <v>1020</v>
      </c>
      <c r="K16" s="680" t="s">
        <v>1020</v>
      </c>
      <c r="L16" s="680" t="s">
        <v>1020</v>
      </c>
      <c r="M16" s="749">
        <v>1.5174129353233832</v>
      </c>
      <c r="N16" s="682">
        <v>136</v>
      </c>
      <c r="O16" s="682">
        <v>59</v>
      </c>
      <c r="P16" s="681">
        <f t="shared" si="0"/>
        <v>62.643193611626572</v>
      </c>
      <c r="Q16" s="755">
        <v>4.8688450000000003</v>
      </c>
      <c r="R16" s="243"/>
      <c r="S16" s="233" t="s">
        <v>237</v>
      </c>
      <c r="U16" s="15"/>
    </row>
    <row r="17" spans="1:21" ht="13.5">
      <c r="A17" s="360"/>
      <c r="B17" s="21" t="s">
        <v>238</v>
      </c>
      <c r="C17" s="750" t="s">
        <v>1000</v>
      </c>
      <c r="D17" s="695">
        <v>41</v>
      </c>
      <c r="E17" s="695">
        <v>30</v>
      </c>
      <c r="F17" s="680">
        <v>51</v>
      </c>
      <c r="G17" s="679" t="s">
        <v>1000</v>
      </c>
      <c r="H17" s="680">
        <v>41</v>
      </c>
      <c r="I17" s="680">
        <v>30</v>
      </c>
      <c r="J17" s="680" t="s">
        <v>1020</v>
      </c>
      <c r="K17" s="680" t="s">
        <v>1020</v>
      </c>
      <c r="L17" s="680" t="s">
        <v>1020</v>
      </c>
      <c r="M17" s="749">
        <v>1.392156862745098</v>
      </c>
      <c r="N17" s="682">
        <v>37</v>
      </c>
      <c r="O17" s="682">
        <v>62</v>
      </c>
      <c r="P17" s="681">
        <f t="shared" si="0"/>
        <v>23.706485660414277</v>
      </c>
      <c r="Q17" s="755">
        <v>2.994961</v>
      </c>
      <c r="R17" s="243"/>
      <c r="S17" s="233" t="s">
        <v>239</v>
      </c>
      <c r="U17" s="15"/>
    </row>
    <row r="18" spans="1:21" ht="13.5">
      <c r="A18" s="360"/>
      <c r="B18" s="21" t="s">
        <v>240</v>
      </c>
      <c r="C18" s="750" t="s">
        <v>1001</v>
      </c>
      <c r="D18" s="695">
        <v>224</v>
      </c>
      <c r="E18" s="695">
        <v>206</v>
      </c>
      <c r="F18" s="680">
        <v>271</v>
      </c>
      <c r="G18" s="679" t="s">
        <v>1001</v>
      </c>
      <c r="H18" s="680">
        <v>224</v>
      </c>
      <c r="I18" s="680">
        <v>206</v>
      </c>
      <c r="J18" s="680" t="s">
        <v>1020</v>
      </c>
      <c r="K18" s="680" t="s">
        <v>1020</v>
      </c>
      <c r="L18" s="680" t="s">
        <v>1020</v>
      </c>
      <c r="M18" s="749">
        <v>1.5867158671586716</v>
      </c>
      <c r="N18" s="682">
        <v>178</v>
      </c>
      <c r="O18" s="682">
        <v>59</v>
      </c>
      <c r="P18" s="681">
        <f t="shared" si="0"/>
        <v>49.530990475248124</v>
      </c>
      <c r="Q18" s="755">
        <v>8.6814335000000007</v>
      </c>
      <c r="R18" s="243"/>
      <c r="S18" s="233" t="s">
        <v>241</v>
      </c>
      <c r="U18" s="15"/>
    </row>
    <row r="19" spans="1:21" ht="13.5">
      <c r="A19" s="360"/>
      <c r="B19" s="21" t="s">
        <v>242</v>
      </c>
      <c r="C19" s="750" t="s">
        <v>1002</v>
      </c>
      <c r="D19" s="695">
        <v>126</v>
      </c>
      <c r="E19" s="695">
        <v>108</v>
      </c>
      <c r="F19" s="680">
        <v>164</v>
      </c>
      <c r="G19" s="679" t="s">
        <v>1002</v>
      </c>
      <c r="H19" s="680">
        <v>126</v>
      </c>
      <c r="I19" s="680">
        <v>108</v>
      </c>
      <c r="J19" s="680" t="s">
        <v>1020</v>
      </c>
      <c r="K19" s="680" t="s">
        <v>1020</v>
      </c>
      <c r="L19" s="680" t="s">
        <v>1020</v>
      </c>
      <c r="M19" s="749">
        <v>1.4268292682926829</v>
      </c>
      <c r="N19" s="682">
        <v>76</v>
      </c>
      <c r="O19" s="682">
        <v>56</v>
      </c>
      <c r="P19" s="681">
        <f t="shared" si="0"/>
        <v>50.996190976812422</v>
      </c>
      <c r="Q19" s="755">
        <v>4.588578</v>
      </c>
      <c r="R19" s="243"/>
      <c r="S19" s="233" t="s">
        <v>243</v>
      </c>
      <c r="U19" s="15"/>
    </row>
    <row r="20" spans="1:21" ht="13.5">
      <c r="A20" s="360"/>
      <c r="B20" s="21" t="s">
        <v>244</v>
      </c>
      <c r="C20" s="750" t="s">
        <v>1003</v>
      </c>
      <c r="D20" s="695">
        <v>218</v>
      </c>
      <c r="E20" s="695">
        <v>164</v>
      </c>
      <c r="F20" s="680">
        <v>222</v>
      </c>
      <c r="G20" s="679" t="s">
        <v>1003</v>
      </c>
      <c r="H20" s="680">
        <v>218</v>
      </c>
      <c r="I20" s="680">
        <v>164</v>
      </c>
      <c r="J20" s="680" t="s">
        <v>1020</v>
      </c>
      <c r="K20" s="680" t="s">
        <v>1020</v>
      </c>
      <c r="L20" s="680" t="s">
        <v>1020</v>
      </c>
      <c r="M20" s="749">
        <v>1.7207207207207207</v>
      </c>
      <c r="N20" s="682">
        <v>148</v>
      </c>
      <c r="O20" s="682">
        <v>57</v>
      </c>
      <c r="P20" s="681">
        <f t="shared" si="0"/>
        <v>78.123609957038141</v>
      </c>
      <c r="Q20" s="755">
        <v>4.8896870000000003</v>
      </c>
      <c r="R20" s="243"/>
      <c r="S20" s="233" t="s">
        <v>245</v>
      </c>
      <c r="U20" s="15"/>
    </row>
    <row r="21" spans="1:21" ht="13.5">
      <c r="A21" s="360"/>
      <c r="B21" s="21" t="s">
        <v>246</v>
      </c>
      <c r="C21" s="750" t="s">
        <v>1004</v>
      </c>
      <c r="D21" s="695">
        <v>27</v>
      </c>
      <c r="E21" s="695">
        <v>21</v>
      </c>
      <c r="F21" s="680">
        <v>35</v>
      </c>
      <c r="G21" s="679" t="s">
        <v>1004</v>
      </c>
      <c r="H21" s="680">
        <v>27</v>
      </c>
      <c r="I21" s="680">
        <v>21</v>
      </c>
      <c r="J21" s="680" t="s">
        <v>1020</v>
      </c>
      <c r="K21" s="680" t="s">
        <v>1020</v>
      </c>
      <c r="L21" s="680" t="s">
        <v>1020</v>
      </c>
      <c r="M21" s="749">
        <v>1.3714285714285714</v>
      </c>
      <c r="N21" s="682">
        <v>26</v>
      </c>
      <c r="O21" s="682">
        <v>64</v>
      </c>
      <c r="P21" s="681">
        <f t="shared" si="0"/>
        <v>14.327566985106792</v>
      </c>
      <c r="Q21" s="755">
        <v>3.3501850000000002</v>
      </c>
      <c r="R21" s="243"/>
      <c r="S21" s="233" t="s">
        <v>247</v>
      </c>
      <c r="U21" s="15"/>
    </row>
    <row r="22" spans="1:21" ht="13.5">
      <c r="A22" s="360"/>
      <c r="B22" s="21" t="s">
        <v>248</v>
      </c>
      <c r="C22" s="750" t="s">
        <v>1005</v>
      </c>
      <c r="D22" s="695">
        <v>114</v>
      </c>
      <c r="E22" s="695">
        <v>102</v>
      </c>
      <c r="F22" s="680">
        <v>133</v>
      </c>
      <c r="G22" s="679" t="s">
        <v>1005</v>
      </c>
      <c r="H22" s="680">
        <v>114</v>
      </c>
      <c r="I22" s="680">
        <v>102</v>
      </c>
      <c r="J22" s="680" t="s">
        <v>1020</v>
      </c>
      <c r="K22" s="680" t="s">
        <v>1020</v>
      </c>
      <c r="L22" s="680" t="s">
        <v>1020</v>
      </c>
      <c r="M22" s="749">
        <v>1.6240601503759398</v>
      </c>
      <c r="N22" s="682">
        <v>94</v>
      </c>
      <c r="O22" s="682">
        <v>58</v>
      </c>
      <c r="P22" s="681">
        <f t="shared" si="0"/>
        <v>32.661020342372169</v>
      </c>
      <c r="Q22" s="755">
        <v>6.6133879999999996</v>
      </c>
      <c r="R22" s="243"/>
      <c r="S22" s="233" t="s">
        <v>249</v>
      </c>
      <c r="U22" s="15"/>
    </row>
    <row r="23" spans="1:21" ht="13.5">
      <c r="A23" s="360"/>
      <c r="B23" s="21" t="s">
        <v>250</v>
      </c>
      <c r="C23" s="750" t="s">
        <v>1006</v>
      </c>
      <c r="D23" s="695">
        <v>215</v>
      </c>
      <c r="E23" s="695">
        <v>207</v>
      </c>
      <c r="F23" s="680">
        <v>236</v>
      </c>
      <c r="G23" s="679" t="s">
        <v>1006</v>
      </c>
      <c r="H23" s="680">
        <v>215</v>
      </c>
      <c r="I23" s="680">
        <v>207</v>
      </c>
      <c r="J23" s="680" t="s">
        <v>1020</v>
      </c>
      <c r="K23" s="680" t="s">
        <v>1020</v>
      </c>
      <c r="L23" s="680" t="s">
        <v>1020</v>
      </c>
      <c r="M23" s="749">
        <v>1.7881355932203389</v>
      </c>
      <c r="N23" s="682">
        <v>161</v>
      </c>
      <c r="O23" s="682">
        <v>55</v>
      </c>
      <c r="P23" s="681">
        <f t="shared" si="0"/>
        <v>82.16906070054381</v>
      </c>
      <c r="Q23" s="755">
        <v>5.1357530000000002</v>
      </c>
      <c r="R23" s="243"/>
      <c r="S23" s="233" t="s">
        <v>251</v>
      </c>
      <c r="U23" s="15"/>
    </row>
    <row r="24" spans="1:21" ht="13.5">
      <c r="A24" s="360"/>
      <c r="B24" s="21" t="s">
        <v>252</v>
      </c>
      <c r="C24" s="750" t="s">
        <v>1007</v>
      </c>
      <c r="D24" s="695">
        <v>127</v>
      </c>
      <c r="E24" s="695">
        <v>128</v>
      </c>
      <c r="F24" s="680">
        <v>140</v>
      </c>
      <c r="G24" s="679" t="s">
        <v>1007</v>
      </c>
      <c r="H24" s="680">
        <v>127</v>
      </c>
      <c r="I24" s="680">
        <v>128</v>
      </c>
      <c r="J24" s="680" t="s">
        <v>1020</v>
      </c>
      <c r="K24" s="680" t="s">
        <v>1020</v>
      </c>
      <c r="L24" s="680" t="s">
        <v>1020</v>
      </c>
      <c r="M24" s="749">
        <v>1.8214285714285714</v>
      </c>
      <c r="N24" s="682">
        <v>85</v>
      </c>
      <c r="O24" s="682">
        <v>54</v>
      </c>
      <c r="P24" s="681">
        <f t="shared" si="0"/>
        <v>476.54109653040706</v>
      </c>
      <c r="Q24" s="755">
        <v>0.53510599999999997</v>
      </c>
      <c r="R24" s="243"/>
      <c r="S24" s="233" t="s">
        <v>253</v>
      </c>
      <c r="U24" s="15"/>
    </row>
    <row r="25" spans="1:21" ht="13.5">
      <c r="A25" s="360"/>
      <c r="B25" s="21" t="s">
        <v>254</v>
      </c>
      <c r="C25" s="750" t="s">
        <v>1008</v>
      </c>
      <c r="D25" s="695">
        <v>145</v>
      </c>
      <c r="E25" s="695">
        <v>143</v>
      </c>
      <c r="F25" s="680">
        <v>171</v>
      </c>
      <c r="G25" s="679" t="s">
        <v>1008</v>
      </c>
      <c r="H25" s="680">
        <v>145</v>
      </c>
      <c r="I25" s="680">
        <v>143</v>
      </c>
      <c r="J25" s="680" t="s">
        <v>1020</v>
      </c>
      <c r="K25" s="680" t="s">
        <v>1020</v>
      </c>
      <c r="L25" s="680" t="s">
        <v>1020</v>
      </c>
      <c r="M25" s="749">
        <v>1.6842105263157894</v>
      </c>
      <c r="N25" s="682">
        <v>119</v>
      </c>
      <c r="O25" s="682">
        <v>58</v>
      </c>
      <c r="P25" s="681">
        <f t="shared" si="0"/>
        <v>90.815036573548667</v>
      </c>
      <c r="Q25" s="755">
        <v>3.171281</v>
      </c>
      <c r="R25" s="243"/>
      <c r="S25" s="233" t="s">
        <v>255</v>
      </c>
      <c r="U25" s="15"/>
    </row>
    <row r="26" spans="1:21" s="30" customFormat="1" ht="13.5">
      <c r="A26" s="849" t="s">
        <v>256</v>
      </c>
      <c r="B26" s="850"/>
      <c r="C26" s="698">
        <f>SUM(J26,G26)</f>
        <v>2724</v>
      </c>
      <c r="D26" s="698">
        <f>SUM(H26,K26)</f>
        <v>1374</v>
      </c>
      <c r="E26" s="698">
        <f>SUM(I26,L26)</f>
        <v>1350</v>
      </c>
      <c r="F26" s="621">
        <v>1566</v>
      </c>
      <c r="G26" s="621">
        <v>2664</v>
      </c>
      <c r="H26" s="621">
        <v>1332</v>
      </c>
      <c r="I26" s="621">
        <v>1332</v>
      </c>
      <c r="J26" s="621">
        <v>60</v>
      </c>
      <c r="K26" s="621">
        <v>42</v>
      </c>
      <c r="L26" s="621">
        <v>18</v>
      </c>
      <c r="M26" s="603">
        <v>1.7011494252873562</v>
      </c>
      <c r="N26" s="620">
        <v>1133</v>
      </c>
      <c r="O26" s="772">
        <v>57.71</v>
      </c>
      <c r="P26" s="678">
        <f t="shared" si="0"/>
        <v>90.731725284041019</v>
      </c>
      <c r="Q26" s="756">
        <v>30.0225747</v>
      </c>
      <c r="R26" s="433"/>
      <c r="S26" s="265" t="s">
        <v>711</v>
      </c>
    </row>
    <row r="27" spans="1:21" ht="13.5">
      <c r="A27" s="360"/>
      <c r="B27" s="21" t="s">
        <v>257</v>
      </c>
      <c r="C27" s="679">
        <v>460</v>
      </c>
      <c r="D27" s="679">
        <v>235</v>
      </c>
      <c r="E27" s="679">
        <v>225</v>
      </c>
      <c r="F27" s="625">
        <v>272</v>
      </c>
      <c r="G27" s="622">
        <v>460</v>
      </c>
      <c r="H27" s="622">
        <v>235</v>
      </c>
      <c r="I27" s="622">
        <v>225</v>
      </c>
      <c r="J27" s="623" t="s">
        <v>1020</v>
      </c>
      <c r="K27" s="623" t="s">
        <v>1020</v>
      </c>
      <c r="L27" s="623" t="s">
        <v>1020</v>
      </c>
      <c r="M27" s="626">
        <v>1.6911764705882353</v>
      </c>
      <c r="N27" s="624">
        <v>162</v>
      </c>
      <c r="O27" s="773">
        <v>54.54</v>
      </c>
      <c r="P27" s="681">
        <f t="shared" si="0"/>
        <v>88.513107559742878</v>
      </c>
      <c r="Q27" s="755">
        <v>5.1969704000000005</v>
      </c>
      <c r="R27" s="233"/>
      <c r="S27" s="233" t="s">
        <v>258</v>
      </c>
    </row>
    <row r="28" spans="1:21" ht="13.5">
      <c r="A28" s="360"/>
      <c r="B28" s="21" t="s">
        <v>259</v>
      </c>
      <c r="C28" s="679">
        <v>283</v>
      </c>
      <c r="D28" s="679">
        <v>149</v>
      </c>
      <c r="E28" s="679">
        <v>134</v>
      </c>
      <c r="F28" s="625">
        <v>168</v>
      </c>
      <c r="G28" s="622">
        <v>283</v>
      </c>
      <c r="H28" s="622">
        <v>149</v>
      </c>
      <c r="I28" s="622">
        <v>134</v>
      </c>
      <c r="J28" s="623" t="s">
        <v>1020</v>
      </c>
      <c r="K28" s="623" t="s">
        <v>1020</v>
      </c>
      <c r="L28" s="623" t="s">
        <v>1020</v>
      </c>
      <c r="M28" s="626">
        <v>1.6845238095238095</v>
      </c>
      <c r="N28" s="624">
        <v>137</v>
      </c>
      <c r="O28" s="773">
        <v>59.23</v>
      </c>
      <c r="P28" s="681">
        <f t="shared" si="0"/>
        <v>86.980519222064672</v>
      </c>
      <c r="Q28" s="755">
        <v>3.2536021000000002</v>
      </c>
      <c r="R28" s="233"/>
      <c r="S28" s="233" t="s">
        <v>260</v>
      </c>
    </row>
    <row r="29" spans="1:21" ht="13.5">
      <c r="A29" s="360"/>
      <c r="B29" s="21" t="s">
        <v>261</v>
      </c>
      <c r="C29" s="679">
        <v>206</v>
      </c>
      <c r="D29" s="679">
        <v>105</v>
      </c>
      <c r="E29" s="679">
        <v>101</v>
      </c>
      <c r="F29" s="625">
        <v>122</v>
      </c>
      <c r="G29" s="622">
        <v>206</v>
      </c>
      <c r="H29" s="622">
        <v>105</v>
      </c>
      <c r="I29" s="622">
        <v>101</v>
      </c>
      <c r="J29" s="623" t="s">
        <v>1020</v>
      </c>
      <c r="K29" s="623" t="s">
        <v>1020</v>
      </c>
      <c r="L29" s="623" t="s">
        <v>1020</v>
      </c>
      <c r="M29" s="626">
        <v>1.6885245901639345</v>
      </c>
      <c r="N29" s="624">
        <v>104</v>
      </c>
      <c r="O29" s="773">
        <v>60.49</v>
      </c>
      <c r="P29" s="681">
        <f t="shared" si="0"/>
        <v>88.428059459542297</v>
      </c>
      <c r="Q29" s="755">
        <v>2.3295773</v>
      </c>
      <c r="R29" s="233"/>
      <c r="S29" s="233" t="s">
        <v>262</v>
      </c>
    </row>
    <row r="30" spans="1:21" ht="13.5">
      <c r="A30" s="360"/>
      <c r="B30" s="21" t="s">
        <v>263</v>
      </c>
      <c r="C30" s="679">
        <v>358</v>
      </c>
      <c r="D30" s="679">
        <v>173</v>
      </c>
      <c r="E30" s="679">
        <v>185</v>
      </c>
      <c r="F30" s="625">
        <v>209</v>
      </c>
      <c r="G30" s="622">
        <v>358</v>
      </c>
      <c r="H30" s="622">
        <v>173</v>
      </c>
      <c r="I30" s="622">
        <v>185</v>
      </c>
      <c r="J30" s="623" t="s">
        <v>1020</v>
      </c>
      <c r="K30" s="623" t="s">
        <v>1020</v>
      </c>
      <c r="L30" s="623" t="s">
        <v>1020</v>
      </c>
      <c r="M30" s="626">
        <v>1.7129186602870814</v>
      </c>
      <c r="N30" s="624">
        <v>155</v>
      </c>
      <c r="O30" s="773">
        <v>58.27</v>
      </c>
      <c r="P30" s="681">
        <f t="shared" si="0"/>
        <v>125.99644535168143</v>
      </c>
      <c r="Q30" s="755">
        <v>2.8413499999999998</v>
      </c>
      <c r="R30" s="233"/>
      <c r="S30" s="233" t="s">
        <v>264</v>
      </c>
    </row>
    <row r="31" spans="1:21" ht="13.5">
      <c r="A31" s="360"/>
      <c r="B31" s="21" t="s">
        <v>265</v>
      </c>
      <c r="C31" s="679">
        <v>214</v>
      </c>
      <c r="D31" s="679">
        <v>95</v>
      </c>
      <c r="E31" s="679">
        <v>119</v>
      </c>
      <c r="F31" s="625">
        <v>130</v>
      </c>
      <c r="G31" s="622">
        <v>214</v>
      </c>
      <c r="H31" s="622">
        <v>95</v>
      </c>
      <c r="I31" s="622">
        <v>119</v>
      </c>
      <c r="J31" s="623" t="s">
        <v>1020</v>
      </c>
      <c r="K31" s="623" t="s">
        <v>1020</v>
      </c>
      <c r="L31" s="623" t="s">
        <v>1020</v>
      </c>
      <c r="M31" s="626">
        <v>1.6461538461538461</v>
      </c>
      <c r="N31" s="624">
        <v>82</v>
      </c>
      <c r="O31" s="773">
        <v>58.03</v>
      </c>
      <c r="P31" s="681">
        <f t="shared" si="0"/>
        <v>67.056956957173384</v>
      </c>
      <c r="Q31" s="755">
        <v>3.1913168999999999</v>
      </c>
      <c r="R31" s="233"/>
      <c r="S31" s="233" t="s">
        <v>266</v>
      </c>
    </row>
    <row r="32" spans="1:21" ht="13.5">
      <c r="A32" s="360"/>
      <c r="B32" s="21" t="s">
        <v>267</v>
      </c>
      <c r="C32" s="679">
        <v>447</v>
      </c>
      <c r="D32" s="679">
        <v>228</v>
      </c>
      <c r="E32" s="679">
        <v>219</v>
      </c>
      <c r="F32" s="625">
        <v>252</v>
      </c>
      <c r="G32" s="622">
        <v>447</v>
      </c>
      <c r="H32" s="622">
        <v>228</v>
      </c>
      <c r="I32" s="622">
        <v>219</v>
      </c>
      <c r="J32" s="623" t="s">
        <v>1020</v>
      </c>
      <c r="K32" s="623" t="s">
        <v>1020</v>
      </c>
      <c r="L32" s="623" t="s">
        <v>1020</v>
      </c>
      <c r="M32" s="626">
        <v>1.7738095238095237</v>
      </c>
      <c r="N32" s="624">
        <v>176</v>
      </c>
      <c r="O32" s="773">
        <v>56.15</v>
      </c>
      <c r="P32" s="681">
        <f t="shared" si="0"/>
        <v>120.77730000643605</v>
      </c>
      <c r="Q32" s="755">
        <v>3.7010266000000001</v>
      </c>
      <c r="R32" s="233"/>
      <c r="S32" s="233" t="s">
        <v>268</v>
      </c>
    </row>
    <row r="33" spans="1:19" ht="13.5">
      <c r="A33" s="360"/>
      <c r="B33" s="21" t="s">
        <v>269</v>
      </c>
      <c r="C33" s="679">
        <v>289</v>
      </c>
      <c r="D33" s="679">
        <v>151</v>
      </c>
      <c r="E33" s="679">
        <v>138</v>
      </c>
      <c r="F33" s="625">
        <v>159</v>
      </c>
      <c r="G33" s="622">
        <v>289</v>
      </c>
      <c r="H33" s="622">
        <v>151</v>
      </c>
      <c r="I33" s="622">
        <v>138</v>
      </c>
      <c r="J33" s="623" t="s">
        <v>1020</v>
      </c>
      <c r="K33" s="623" t="s">
        <v>1020</v>
      </c>
      <c r="L33" s="623" t="s">
        <v>1020</v>
      </c>
      <c r="M33" s="626">
        <v>1.8176100628930818</v>
      </c>
      <c r="N33" s="624">
        <v>125</v>
      </c>
      <c r="O33" s="773">
        <v>56.96</v>
      </c>
      <c r="P33" s="681">
        <f t="shared" si="0"/>
        <v>83.373531973129261</v>
      </c>
      <c r="Q33" s="755">
        <v>3.4663279</v>
      </c>
      <c r="R33" s="233"/>
      <c r="S33" s="233" t="s">
        <v>270</v>
      </c>
    </row>
    <row r="34" spans="1:19" ht="13.5">
      <c r="A34" s="360"/>
      <c r="B34" s="21" t="s">
        <v>271</v>
      </c>
      <c r="C34" s="679">
        <v>258</v>
      </c>
      <c r="D34" s="679">
        <v>123</v>
      </c>
      <c r="E34" s="679">
        <v>135</v>
      </c>
      <c r="F34" s="625">
        <v>152</v>
      </c>
      <c r="G34" s="622">
        <v>258</v>
      </c>
      <c r="H34" s="622">
        <v>123</v>
      </c>
      <c r="I34" s="622">
        <v>135</v>
      </c>
      <c r="J34" s="623" t="s">
        <v>1020</v>
      </c>
      <c r="K34" s="623" t="s">
        <v>1020</v>
      </c>
      <c r="L34" s="623" t="s">
        <v>1020</v>
      </c>
      <c r="M34" s="626">
        <v>1.6973684210526316</v>
      </c>
      <c r="N34" s="624">
        <v>107</v>
      </c>
      <c r="O34" s="773">
        <v>57.53</v>
      </c>
      <c r="P34" s="681">
        <f t="shared" si="0"/>
        <v>167.42114334364683</v>
      </c>
      <c r="Q34" s="755">
        <v>1.5410239999999999</v>
      </c>
      <c r="R34" s="233"/>
      <c r="S34" s="233" t="s">
        <v>272</v>
      </c>
    </row>
    <row r="35" spans="1:19" ht="13.5">
      <c r="A35" s="360"/>
      <c r="B35" s="21" t="s">
        <v>273</v>
      </c>
      <c r="C35" s="679">
        <v>149</v>
      </c>
      <c r="D35" s="679">
        <v>73</v>
      </c>
      <c r="E35" s="679">
        <v>76</v>
      </c>
      <c r="F35" s="625">
        <v>102</v>
      </c>
      <c r="G35" s="622">
        <v>149</v>
      </c>
      <c r="H35" s="622">
        <v>73</v>
      </c>
      <c r="I35" s="622">
        <v>76</v>
      </c>
      <c r="J35" s="623" t="s">
        <v>1020</v>
      </c>
      <c r="K35" s="623" t="s">
        <v>1020</v>
      </c>
      <c r="L35" s="623" t="s">
        <v>1020</v>
      </c>
      <c r="M35" s="626">
        <v>1.4607843137254901</v>
      </c>
      <c r="N35" s="624">
        <v>85</v>
      </c>
      <c r="O35" s="774">
        <v>65.52</v>
      </c>
      <c r="P35" s="681">
        <f t="shared" si="0"/>
        <v>33.10096382675578</v>
      </c>
      <c r="Q35" s="755">
        <v>4.5013794999999996</v>
      </c>
      <c r="R35" s="233"/>
      <c r="S35" s="233" t="s">
        <v>274</v>
      </c>
    </row>
    <row r="36" spans="1:19" s="30" customFormat="1" ht="13.5">
      <c r="A36" s="849" t="s">
        <v>275</v>
      </c>
      <c r="B36" s="850"/>
      <c r="C36" s="697">
        <f>SUM(G36,J36)</f>
        <v>3006</v>
      </c>
      <c r="D36" s="698">
        <f>SUM(H36,K36)</f>
        <v>1591</v>
      </c>
      <c r="E36" s="698">
        <f>SUM(I36,L36)</f>
        <v>1415</v>
      </c>
      <c r="F36" s="675">
        <v>1666</v>
      </c>
      <c r="G36" s="698">
        <v>2933</v>
      </c>
      <c r="H36" s="645">
        <v>1535</v>
      </c>
      <c r="I36" s="645">
        <v>1398</v>
      </c>
      <c r="J36" s="645">
        <v>73</v>
      </c>
      <c r="K36" s="645">
        <v>56</v>
      </c>
      <c r="L36" s="645">
        <v>17</v>
      </c>
      <c r="M36" s="658">
        <v>1.76</v>
      </c>
      <c r="N36" s="644">
        <v>1168</v>
      </c>
      <c r="O36" s="644">
        <v>56</v>
      </c>
      <c r="P36" s="678">
        <f t="shared" si="0"/>
        <v>99.931036946472389</v>
      </c>
      <c r="Q36" s="756">
        <v>30.080744600000003</v>
      </c>
      <c r="R36" s="851" t="s">
        <v>276</v>
      </c>
      <c r="S36" s="851"/>
    </row>
    <row r="37" spans="1:19" s="79" customFormat="1" ht="13.5">
      <c r="A37" s="360"/>
      <c r="B37" s="21" t="s">
        <v>277</v>
      </c>
      <c r="C37" s="649">
        <v>393</v>
      </c>
      <c r="D37" s="679">
        <v>213</v>
      </c>
      <c r="E37" s="679">
        <v>180</v>
      </c>
      <c r="F37" s="649">
        <v>234</v>
      </c>
      <c r="G37" s="649">
        <v>393</v>
      </c>
      <c r="H37" s="646">
        <v>213</v>
      </c>
      <c r="I37" s="646">
        <v>180</v>
      </c>
      <c r="J37" s="647" t="s">
        <v>1020</v>
      </c>
      <c r="K37" s="647" t="s">
        <v>1020</v>
      </c>
      <c r="L37" s="647" t="s">
        <v>1020</v>
      </c>
      <c r="M37" s="659">
        <v>1.68</v>
      </c>
      <c r="N37" s="648">
        <v>126</v>
      </c>
      <c r="O37" s="648">
        <v>54</v>
      </c>
      <c r="P37" s="681">
        <f t="shared" si="0"/>
        <v>116.75674365263698</v>
      </c>
      <c r="Q37" s="755">
        <v>3.3659726000000001</v>
      </c>
      <c r="R37" s="409"/>
      <c r="S37" s="371" t="s">
        <v>278</v>
      </c>
    </row>
    <row r="38" spans="1:19" s="79" customFormat="1" ht="13.5">
      <c r="A38" s="360"/>
      <c r="B38" s="21" t="s">
        <v>279</v>
      </c>
      <c r="C38" s="649">
        <v>164</v>
      </c>
      <c r="D38" s="679">
        <v>72</v>
      </c>
      <c r="E38" s="679">
        <v>92</v>
      </c>
      <c r="F38" s="649">
        <v>84</v>
      </c>
      <c r="G38" s="649">
        <v>164</v>
      </c>
      <c r="H38" s="646">
        <v>72</v>
      </c>
      <c r="I38" s="646">
        <v>92</v>
      </c>
      <c r="J38" s="647" t="s">
        <v>1020</v>
      </c>
      <c r="K38" s="647" t="s">
        <v>1020</v>
      </c>
      <c r="L38" s="647" t="s">
        <v>1020</v>
      </c>
      <c r="M38" s="659">
        <v>1.95</v>
      </c>
      <c r="N38" s="648">
        <v>70</v>
      </c>
      <c r="O38" s="648">
        <v>55</v>
      </c>
      <c r="P38" s="681">
        <f t="shared" si="0"/>
        <v>205.48288477923117</v>
      </c>
      <c r="Q38" s="755">
        <v>0.79812000000000005</v>
      </c>
      <c r="R38" s="409"/>
      <c r="S38" s="371" t="s">
        <v>579</v>
      </c>
    </row>
    <row r="39" spans="1:19" s="79" customFormat="1" ht="13.5">
      <c r="A39" s="360"/>
      <c r="B39" s="21" t="s">
        <v>580</v>
      </c>
      <c r="C39" s="649">
        <v>287</v>
      </c>
      <c r="D39" s="679">
        <v>150</v>
      </c>
      <c r="E39" s="679">
        <v>137</v>
      </c>
      <c r="F39" s="649">
        <v>161</v>
      </c>
      <c r="G39" s="649">
        <v>287</v>
      </c>
      <c r="H39" s="646">
        <v>150</v>
      </c>
      <c r="I39" s="646">
        <v>137</v>
      </c>
      <c r="J39" s="647" t="s">
        <v>1020</v>
      </c>
      <c r="K39" s="647" t="s">
        <v>1020</v>
      </c>
      <c r="L39" s="647" t="s">
        <v>1020</v>
      </c>
      <c r="M39" s="659">
        <v>1.78</v>
      </c>
      <c r="N39" s="648">
        <v>114</v>
      </c>
      <c r="O39" s="648">
        <v>56</v>
      </c>
      <c r="P39" s="681">
        <f t="shared" si="0"/>
        <v>101.22135735371397</v>
      </c>
      <c r="Q39" s="755">
        <v>2.8353700000000002</v>
      </c>
      <c r="R39" s="409"/>
      <c r="S39" s="371" t="s">
        <v>581</v>
      </c>
    </row>
    <row r="40" spans="1:19" s="79" customFormat="1" ht="13.5">
      <c r="A40" s="360"/>
      <c r="B40" s="21" t="s">
        <v>582</v>
      </c>
      <c r="C40" s="649">
        <v>156</v>
      </c>
      <c r="D40" s="679">
        <v>78</v>
      </c>
      <c r="E40" s="679">
        <v>78</v>
      </c>
      <c r="F40" s="649">
        <v>103</v>
      </c>
      <c r="G40" s="649">
        <v>156</v>
      </c>
      <c r="H40" s="646">
        <v>78</v>
      </c>
      <c r="I40" s="646">
        <v>78</v>
      </c>
      <c r="J40" s="647" t="s">
        <v>1020</v>
      </c>
      <c r="K40" s="647" t="s">
        <v>1020</v>
      </c>
      <c r="L40" s="647" t="s">
        <v>1020</v>
      </c>
      <c r="M40" s="659">
        <v>1.51</v>
      </c>
      <c r="N40" s="650">
        <v>78</v>
      </c>
      <c r="O40" s="648">
        <v>61</v>
      </c>
      <c r="P40" s="681">
        <f t="shared" si="0"/>
        <v>37.109626356017863</v>
      </c>
      <c r="Q40" s="755">
        <v>4.2037610000000001</v>
      </c>
      <c r="R40" s="409"/>
      <c r="S40" s="371" t="s">
        <v>280</v>
      </c>
    </row>
    <row r="41" spans="1:19" s="79" customFormat="1" ht="13.5">
      <c r="A41" s="360"/>
      <c r="B41" s="21" t="s">
        <v>281</v>
      </c>
      <c r="C41" s="649">
        <v>237</v>
      </c>
      <c r="D41" s="679">
        <v>128</v>
      </c>
      <c r="E41" s="679">
        <v>109</v>
      </c>
      <c r="F41" s="649">
        <v>121</v>
      </c>
      <c r="G41" s="649">
        <v>237</v>
      </c>
      <c r="H41" s="646">
        <v>128</v>
      </c>
      <c r="I41" s="646">
        <v>109</v>
      </c>
      <c r="J41" s="647" t="s">
        <v>1020</v>
      </c>
      <c r="K41" s="647" t="s">
        <v>1020</v>
      </c>
      <c r="L41" s="647" t="s">
        <v>1020</v>
      </c>
      <c r="M41" s="659">
        <v>1.96</v>
      </c>
      <c r="N41" s="650">
        <v>96</v>
      </c>
      <c r="O41" s="648">
        <v>55</v>
      </c>
      <c r="P41" s="681">
        <f t="shared" si="0"/>
        <v>72.454951057750563</v>
      </c>
      <c r="Q41" s="755">
        <v>3.2709980000000001</v>
      </c>
      <c r="R41" s="409"/>
      <c r="S41" s="371" t="s">
        <v>282</v>
      </c>
    </row>
    <row r="42" spans="1:19" ht="13.5">
      <c r="A42" s="362"/>
      <c r="B42" s="22" t="s">
        <v>283</v>
      </c>
      <c r="C42" s="651">
        <v>227</v>
      </c>
      <c r="D42" s="652">
        <v>126</v>
      </c>
      <c r="E42" s="652">
        <v>101</v>
      </c>
      <c r="F42" s="653">
        <v>119</v>
      </c>
      <c r="G42" s="653">
        <v>227</v>
      </c>
      <c r="H42" s="652">
        <v>126</v>
      </c>
      <c r="I42" s="652">
        <v>101</v>
      </c>
      <c r="J42" s="654" t="s">
        <v>1020</v>
      </c>
      <c r="K42" s="654" t="s">
        <v>1020</v>
      </c>
      <c r="L42" s="654" t="s">
        <v>1020</v>
      </c>
      <c r="M42" s="660">
        <v>1.91</v>
      </c>
      <c r="N42" s="656">
        <v>78</v>
      </c>
      <c r="O42" s="655">
        <v>53</v>
      </c>
      <c r="P42" s="764">
        <f t="shared" si="0"/>
        <v>119.6886828814075</v>
      </c>
      <c r="Q42" s="755">
        <v>1.896587</v>
      </c>
      <c r="R42" s="244"/>
      <c r="S42" s="244" t="s">
        <v>284</v>
      </c>
    </row>
    <row r="43" spans="1:19" ht="12" customHeight="1">
      <c r="A43" s="852" t="s">
        <v>285</v>
      </c>
      <c r="B43" s="852"/>
      <c r="L43" s="853" t="s">
        <v>286</v>
      </c>
      <c r="M43" s="853"/>
      <c r="N43" s="853"/>
      <c r="O43" s="853"/>
      <c r="P43" s="853"/>
      <c r="Q43" s="853"/>
      <c r="R43" s="854"/>
      <c r="S43" s="854"/>
    </row>
    <row r="44" spans="1:19" ht="12" customHeight="1">
      <c r="A44" s="98" t="s">
        <v>287</v>
      </c>
      <c r="B44" s="98"/>
      <c r="H44" s="82"/>
      <c r="I44" s="82"/>
      <c r="L44" s="15"/>
      <c r="R44" s="99"/>
      <c r="S44" s="15"/>
    </row>
    <row r="45" spans="1:19">
      <c r="A45" s="100" t="s">
        <v>288</v>
      </c>
      <c r="H45" s="82"/>
      <c r="I45" s="82"/>
    </row>
    <row r="46" spans="1:19">
      <c r="H46" s="82"/>
      <c r="I46" s="82"/>
    </row>
    <row r="47" spans="1:19">
      <c r="H47" s="82"/>
      <c r="I47" s="82"/>
    </row>
    <row r="48" spans="1:19">
      <c r="H48" s="82"/>
      <c r="I48" s="82"/>
    </row>
    <row r="49" spans="8:9">
      <c r="H49" s="82"/>
      <c r="I49" s="82"/>
    </row>
    <row r="50" spans="8:9">
      <c r="H50" s="79"/>
      <c r="I50" s="79"/>
    </row>
    <row r="51" spans="8:9">
      <c r="H51" s="79"/>
      <c r="I51" s="79"/>
    </row>
  </sheetData>
  <mergeCells count="27">
    <mergeCell ref="A26:B26"/>
    <mergeCell ref="A36:B36"/>
    <mergeCell ref="R36:S36"/>
    <mergeCell ref="A43:B43"/>
    <mergeCell ref="L43:S43"/>
    <mergeCell ref="A7:B7"/>
    <mergeCell ref="R7:S7"/>
    <mergeCell ref="A8:B8"/>
    <mergeCell ref="R8:S8"/>
    <mergeCell ref="A9:B9"/>
    <mergeCell ref="R9:S9"/>
    <mergeCell ref="A6:B6"/>
    <mergeCell ref="A1:G1"/>
    <mergeCell ref="H1:S1"/>
    <mergeCell ref="H2:S2"/>
    <mergeCell ref="A3:B3"/>
    <mergeCell ref="L3:S3"/>
    <mergeCell ref="A4:B4"/>
    <mergeCell ref="F4:G4"/>
    <mergeCell ref="H4:I4"/>
    <mergeCell ref="J4:L4"/>
    <mergeCell ref="R4:S4"/>
    <mergeCell ref="A5:B5"/>
    <mergeCell ref="C5:E5"/>
    <mergeCell ref="H5:I5"/>
    <mergeCell ref="J5:L5"/>
    <mergeCell ref="R5:S5"/>
  </mergeCells>
  <phoneticPr fontId="7" type="noConversion"/>
  <printOptions horizontalCentered="1"/>
  <pageMargins left="0.59055118110236227" right="0.59055118110236227" top="0.98425196850393704" bottom="0.59055118110236227" header="0.43307086614173229" footer="0"/>
  <pageSetup paperSize="9" scale="74" fitToHeight="0" pageOrder="overThenDown" orientation="landscape" r:id="rId1"/>
  <headerFooter alignWithMargins="0">
    <oddHeader>&amp;L&amp;12&amp;F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view="pageBreakPreview" zoomScaleNormal="85" zoomScaleSheetLayoutView="100" workbookViewId="0">
      <selection activeCell="K47" sqref="K47"/>
    </sheetView>
  </sheetViews>
  <sheetFormatPr defaultColWidth="7" defaultRowHeight="12"/>
  <cols>
    <col min="1" max="1" width="3.85546875" style="55" customWidth="1"/>
    <col min="2" max="2" width="10.7109375" style="55" customWidth="1"/>
    <col min="3" max="7" width="13.28515625" style="55" customWidth="1"/>
    <col min="8" max="12" width="11.85546875" style="55" customWidth="1"/>
    <col min="13" max="13" width="12.140625" style="126" customWidth="1"/>
    <col min="14" max="14" width="14.7109375" style="126" bestFit="1" customWidth="1"/>
    <col min="15" max="16" width="12.140625" style="126" customWidth="1"/>
    <col min="17" max="17" width="13.85546875" style="126" customWidth="1"/>
    <col min="18" max="18" width="4.5703125" style="55" customWidth="1"/>
    <col min="19" max="19" width="13.7109375" style="55" customWidth="1"/>
    <col min="20" max="20" width="2.7109375" style="108" customWidth="1"/>
    <col min="21" max="16384" width="7" style="55"/>
  </cols>
  <sheetData>
    <row r="1" spans="1:20" s="282" customFormat="1" ht="30" customHeight="1">
      <c r="A1" s="812" t="s">
        <v>789</v>
      </c>
      <c r="B1" s="812"/>
      <c r="C1" s="812"/>
      <c r="D1" s="812"/>
      <c r="E1" s="812"/>
      <c r="F1" s="812"/>
      <c r="G1" s="812"/>
      <c r="H1" s="812" t="s">
        <v>289</v>
      </c>
      <c r="I1" s="812"/>
      <c r="J1" s="812"/>
      <c r="K1" s="812"/>
      <c r="L1" s="812"/>
      <c r="M1" s="812"/>
      <c r="N1" s="812"/>
      <c r="O1" s="812"/>
      <c r="P1" s="812"/>
      <c r="Q1" s="812"/>
      <c r="R1" s="812"/>
      <c r="S1" s="812"/>
      <c r="T1" s="283"/>
    </row>
    <row r="2" spans="1:20" s="289" customFormat="1" ht="18" customHeight="1">
      <c r="A2" s="303"/>
      <c r="B2" s="303"/>
      <c r="C2" s="303"/>
      <c r="D2" s="303"/>
      <c r="E2" s="303"/>
      <c r="F2" s="303"/>
      <c r="G2" s="303"/>
      <c r="H2" s="812" t="s">
        <v>821</v>
      </c>
      <c r="I2" s="812"/>
      <c r="J2" s="812"/>
      <c r="K2" s="812"/>
      <c r="L2" s="812"/>
      <c r="M2" s="812"/>
      <c r="N2" s="812"/>
      <c r="O2" s="812"/>
      <c r="P2" s="812"/>
      <c r="Q2" s="812"/>
      <c r="R2" s="812"/>
      <c r="S2" s="812"/>
      <c r="T2" s="304"/>
    </row>
    <row r="3" spans="1:20" s="27" customFormat="1" ht="18" customHeight="1" thickBot="1">
      <c r="A3" s="837" t="s">
        <v>29</v>
      </c>
      <c r="B3" s="837"/>
      <c r="C3" s="837"/>
      <c r="L3" s="838" t="s">
        <v>30</v>
      </c>
      <c r="M3" s="838"/>
      <c r="N3" s="838"/>
      <c r="O3" s="838"/>
      <c r="P3" s="838"/>
      <c r="Q3" s="838"/>
      <c r="R3" s="838"/>
      <c r="S3" s="838"/>
      <c r="T3" s="215"/>
    </row>
    <row r="4" spans="1:20" s="15" customFormat="1" ht="18" customHeight="1" thickTop="1">
      <c r="A4" s="839"/>
      <c r="B4" s="840"/>
      <c r="C4" s="92" t="s">
        <v>209</v>
      </c>
      <c r="D4" s="93"/>
      <c r="E4" s="93"/>
      <c r="F4" s="807" t="s">
        <v>38</v>
      </c>
      <c r="G4" s="839"/>
      <c r="H4" s="809" t="s">
        <v>210</v>
      </c>
      <c r="I4" s="810"/>
      <c r="J4" s="807" t="s">
        <v>211</v>
      </c>
      <c r="K4" s="808"/>
      <c r="L4" s="813"/>
      <c r="M4" s="372" t="s">
        <v>760</v>
      </c>
      <c r="N4" s="113" t="s">
        <v>375</v>
      </c>
      <c r="O4" s="372" t="s">
        <v>761</v>
      </c>
      <c r="P4" s="372" t="s">
        <v>123</v>
      </c>
      <c r="Q4" s="113"/>
      <c r="R4" s="814"/>
      <c r="S4" s="815"/>
      <c r="T4" s="225"/>
    </row>
    <row r="5" spans="1:20" s="15" customFormat="1" ht="18" customHeight="1">
      <c r="A5" s="818" t="s">
        <v>69</v>
      </c>
      <c r="B5" s="819"/>
      <c r="C5" s="841" t="s">
        <v>814</v>
      </c>
      <c r="D5" s="842"/>
      <c r="E5" s="843"/>
      <c r="F5" s="94" t="s">
        <v>212</v>
      </c>
      <c r="G5" s="484" t="s">
        <v>816</v>
      </c>
      <c r="H5" s="844" t="s">
        <v>817</v>
      </c>
      <c r="I5" s="845"/>
      <c r="J5" s="841" t="s">
        <v>818</v>
      </c>
      <c r="K5" s="842"/>
      <c r="L5" s="843"/>
      <c r="M5" s="117" t="s">
        <v>123</v>
      </c>
      <c r="N5" s="238" t="s">
        <v>806</v>
      </c>
      <c r="O5" s="117" t="s">
        <v>762</v>
      </c>
      <c r="P5" s="117" t="s">
        <v>764</v>
      </c>
      <c r="Q5" s="117" t="s">
        <v>766</v>
      </c>
      <c r="R5" s="821" t="s">
        <v>822</v>
      </c>
      <c r="S5" s="821"/>
      <c r="T5" s="225"/>
    </row>
    <row r="6" spans="1:20" s="15" customFormat="1" ht="18" customHeight="1">
      <c r="A6" s="818"/>
      <c r="B6" s="819"/>
      <c r="C6" s="95" t="s">
        <v>67</v>
      </c>
      <c r="D6" s="235" t="s">
        <v>45</v>
      </c>
      <c r="E6" s="235" t="s">
        <v>46</v>
      </c>
      <c r="F6" s="96" t="s">
        <v>290</v>
      </c>
      <c r="G6" s="234" t="s">
        <v>67</v>
      </c>
      <c r="H6" s="221" t="s">
        <v>45</v>
      </c>
      <c r="I6" s="236" t="s">
        <v>46</v>
      </c>
      <c r="J6" s="94" t="s">
        <v>67</v>
      </c>
      <c r="K6" s="234" t="s">
        <v>45</v>
      </c>
      <c r="L6" s="234" t="s">
        <v>46</v>
      </c>
      <c r="M6" s="117" t="s">
        <v>811</v>
      </c>
      <c r="N6" s="485" t="s">
        <v>291</v>
      </c>
      <c r="O6" s="120" t="s">
        <v>763</v>
      </c>
      <c r="P6" s="120" t="s">
        <v>68</v>
      </c>
      <c r="Q6" s="368" t="s">
        <v>767</v>
      </c>
      <c r="R6" s="820"/>
      <c r="S6" s="821"/>
      <c r="T6" s="225"/>
    </row>
    <row r="7" spans="1:20" s="15" customFormat="1" ht="18" customHeight="1">
      <c r="A7" s="824"/>
      <c r="B7" s="825"/>
      <c r="C7" s="49" t="s">
        <v>44</v>
      </c>
      <c r="D7" s="49" t="s">
        <v>52</v>
      </c>
      <c r="E7" s="49" t="s">
        <v>53</v>
      </c>
      <c r="F7" s="49" t="s">
        <v>43</v>
      </c>
      <c r="G7" s="210" t="s">
        <v>44</v>
      </c>
      <c r="H7" s="49" t="s">
        <v>52</v>
      </c>
      <c r="I7" s="210" t="s">
        <v>53</v>
      </c>
      <c r="J7" s="49" t="s">
        <v>44</v>
      </c>
      <c r="K7" s="49" t="s">
        <v>52</v>
      </c>
      <c r="L7" s="49" t="s">
        <v>53</v>
      </c>
      <c r="M7" s="373" t="s">
        <v>75</v>
      </c>
      <c r="N7" s="486" t="s">
        <v>292</v>
      </c>
      <c r="O7" s="374"/>
      <c r="P7" s="374" t="s">
        <v>765</v>
      </c>
      <c r="Q7" s="369" t="s">
        <v>77</v>
      </c>
      <c r="R7" s="823"/>
      <c r="S7" s="824"/>
      <c r="T7" s="225"/>
    </row>
    <row r="8" spans="1:20" s="30" customFormat="1" ht="15" hidden="1" customHeight="1">
      <c r="A8" s="233"/>
      <c r="B8" s="21" t="s">
        <v>293</v>
      </c>
      <c r="C8" s="81">
        <f t="shared" ref="C8:C21" si="0">SUM(D8:E8)</f>
        <v>0</v>
      </c>
      <c r="D8" s="101"/>
      <c r="E8" s="101"/>
      <c r="F8" s="101"/>
      <c r="G8" s="81">
        <f t="shared" ref="G8:G13" si="1">SUM(H8:I8)</f>
        <v>0</v>
      </c>
      <c r="H8" s="101"/>
      <c r="I8" s="101"/>
      <c r="J8" s="81" t="s">
        <v>56</v>
      </c>
      <c r="K8" s="81" t="s">
        <v>56</v>
      </c>
      <c r="L8" s="81" t="s">
        <v>56</v>
      </c>
      <c r="M8" s="277"/>
      <c r="N8" s="277"/>
      <c r="O8" s="277"/>
      <c r="P8" s="277"/>
      <c r="Q8" s="80"/>
      <c r="R8" s="233"/>
      <c r="S8" s="218" t="s">
        <v>294</v>
      </c>
      <c r="T8" s="218"/>
    </row>
    <row r="9" spans="1:20" s="15" customFormat="1" ht="15" hidden="1" customHeight="1">
      <c r="A9" s="233"/>
      <c r="B9" s="21" t="s">
        <v>295</v>
      </c>
      <c r="C9" s="81">
        <f t="shared" si="0"/>
        <v>0</v>
      </c>
      <c r="D9" s="102"/>
      <c r="E9" s="102"/>
      <c r="F9" s="102"/>
      <c r="G9" s="81">
        <f t="shared" si="1"/>
        <v>0</v>
      </c>
      <c r="H9" s="102"/>
      <c r="I9" s="102"/>
      <c r="J9" s="81" t="s">
        <v>56</v>
      </c>
      <c r="K9" s="81" t="s">
        <v>56</v>
      </c>
      <c r="L9" s="81" t="s">
        <v>56</v>
      </c>
      <c r="M9" s="277"/>
      <c r="N9" s="277"/>
      <c r="O9" s="277"/>
      <c r="P9" s="277"/>
      <c r="Q9" s="80"/>
      <c r="R9" s="233"/>
      <c r="S9" s="218" t="s">
        <v>296</v>
      </c>
      <c r="T9" s="218"/>
    </row>
    <row r="10" spans="1:20" s="15" customFormat="1" ht="15" hidden="1" customHeight="1">
      <c r="A10" s="233"/>
      <c r="B10" s="21" t="s">
        <v>297</v>
      </c>
      <c r="C10" s="81">
        <f t="shared" si="0"/>
        <v>0</v>
      </c>
      <c r="D10" s="102"/>
      <c r="E10" s="102"/>
      <c r="F10" s="102"/>
      <c r="G10" s="81">
        <f t="shared" si="1"/>
        <v>0</v>
      </c>
      <c r="H10" s="102"/>
      <c r="I10" s="102"/>
      <c r="J10" s="81" t="s">
        <v>56</v>
      </c>
      <c r="K10" s="81" t="s">
        <v>56</v>
      </c>
      <c r="L10" s="81" t="s">
        <v>56</v>
      </c>
      <c r="M10" s="278"/>
      <c r="N10" s="278"/>
      <c r="O10" s="278"/>
      <c r="P10" s="278"/>
      <c r="Q10" s="278"/>
      <c r="R10" s="233"/>
      <c r="S10" s="218" t="s">
        <v>298</v>
      </c>
      <c r="T10" s="218"/>
    </row>
    <row r="11" spans="1:20" s="15" customFormat="1" ht="15" hidden="1" customHeight="1">
      <c r="A11" s="233"/>
      <c r="B11" s="21" t="s">
        <v>299</v>
      </c>
      <c r="C11" s="81">
        <f t="shared" si="0"/>
        <v>0</v>
      </c>
      <c r="D11" s="102"/>
      <c r="E11" s="102"/>
      <c r="F11" s="102"/>
      <c r="G11" s="81">
        <f t="shared" si="1"/>
        <v>0</v>
      </c>
      <c r="H11" s="102"/>
      <c r="I11" s="102"/>
      <c r="J11" s="81" t="s">
        <v>56</v>
      </c>
      <c r="K11" s="81" t="s">
        <v>56</v>
      </c>
      <c r="L11" s="81" t="s">
        <v>56</v>
      </c>
      <c r="M11" s="277"/>
      <c r="N11" s="277"/>
      <c r="O11" s="277"/>
      <c r="P11" s="277"/>
      <c r="Q11" s="254"/>
      <c r="R11" s="233"/>
      <c r="S11" s="218" t="s">
        <v>300</v>
      </c>
      <c r="T11" s="218"/>
    </row>
    <row r="12" spans="1:20" s="15" customFormat="1" ht="15" hidden="1" customHeight="1">
      <c r="A12" s="233"/>
      <c r="B12" s="21" t="s">
        <v>301</v>
      </c>
      <c r="C12" s="81">
        <f t="shared" si="0"/>
        <v>0</v>
      </c>
      <c r="D12" s="102"/>
      <c r="E12" s="102"/>
      <c r="F12" s="102"/>
      <c r="G12" s="81">
        <f t="shared" si="1"/>
        <v>0</v>
      </c>
      <c r="H12" s="102"/>
      <c r="I12" s="102"/>
      <c r="J12" s="81" t="s">
        <v>56</v>
      </c>
      <c r="K12" s="81" t="s">
        <v>56</v>
      </c>
      <c r="L12" s="81" t="s">
        <v>56</v>
      </c>
      <c r="M12" s="277"/>
      <c r="N12" s="277"/>
      <c r="O12" s="277"/>
      <c r="P12" s="277"/>
      <c r="Q12" s="254"/>
      <c r="R12" s="233"/>
      <c r="S12" s="218" t="s">
        <v>302</v>
      </c>
      <c r="T12" s="218"/>
    </row>
    <row r="13" spans="1:20" s="15" customFormat="1" ht="15" hidden="1" customHeight="1">
      <c r="A13" s="233"/>
      <c r="B13" s="21" t="s">
        <v>303</v>
      </c>
      <c r="C13" s="81">
        <f t="shared" si="0"/>
        <v>0</v>
      </c>
      <c r="D13" s="102"/>
      <c r="E13" s="102"/>
      <c r="F13" s="102"/>
      <c r="G13" s="81">
        <f t="shared" si="1"/>
        <v>0</v>
      </c>
      <c r="H13" s="102"/>
      <c r="I13" s="102"/>
      <c r="J13" s="81" t="s">
        <v>56</v>
      </c>
      <c r="K13" s="81" t="s">
        <v>56</v>
      </c>
      <c r="L13" s="81" t="s">
        <v>56</v>
      </c>
      <c r="M13" s="277"/>
      <c r="N13" s="277"/>
      <c r="O13" s="277"/>
      <c r="P13" s="277"/>
      <c r="Q13" s="254"/>
      <c r="R13" s="233"/>
      <c r="S13" s="218" t="s">
        <v>304</v>
      </c>
      <c r="T13" s="218"/>
    </row>
    <row r="14" spans="1:20" s="218" customFormat="1" ht="15" hidden="1" customHeight="1">
      <c r="A14" s="851" t="s">
        <v>305</v>
      </c>
      <c r="B14" s="850"/>
      <c r="C14" s="78">
        <f t="shared" si="0"/>
        <v>0</v>
      </c>
      <c r="D14" s="78">
        <f>H14+K14</f>
        <v>0</v>
      </c>
      <c r="E14" s="78">
        <f>I14+L14</f>
        <v>0</v>
      </c>
      <c r="F14" s="78">
        <f>SUM(F15:F21)</f>
        <v>0</v>
      </c>
      <c r="G14" s="78">
        <f>SUM(G15:G21)</f>
        <v>0</v>
      </c>
      <c r="H14" s="78">
        <f>SUM(H15:H21)</f>
        <v>0</v>
      </c>
      <c r="I14" s="78">
        <f>SUM(I15:I21)</f>
        <v>0</v>
      </c>
      <c r="J14" s="78">
        <f>SUM(K14:L14)</f>
        <v>0</v>
      </c>
      <c r="K14" s="103"/>
      <c r="L14" s="103"/>
      <c r="M14" s="277"/>
      <c r="N14" s="277"/>
      <c r="O14" s="277"/>
      <c r="P14" s="277"/>
      <c r="Q14" s="254"/>
      <c r="R14" s="855" t="s">
        <v>306</v>
      </c>
      <c r="S14" s="856"/>
      <c r="T14" s="217"/>
    </row>
    <row r="15" spans="1:20" s="84" customFormat="1" ht="15" hidden="1" customHeight="1">
      <c r="A15" s="233"/>
      <c r="B15" s="21" t="s">
        <v>307</v>
      </c>
      <c r="C15" s="81">
        <f t="shared" si="0"/>
        <v>0</v>
      </c>
      <c r="D15" s="102"/>
      <c r="E15" s="102"/>
      <c r="F15" s="102"/>
      <c r="G15" s="81">
        <f t="shared" ref="G15:G21" si="2">SUM(H15:I15)</f>
        <v>0</v>
      </c>
      <c r="H15" s="102"/>
      <c r="I15" s="102"/>
      <c r="J15" s="81" t="s">
        <v>56</v>
      </c>
      <c r="K15" s="81" t="s">
        <v>56</v>
      </c>
      <c r="L15" s="81" t="s">
        <v>56</v>
      </c>
      <c r="M15" s="277"/>
      <c r="N15" s="277"/>
      <c r="O15" s="277"/>
      <c r="P15" s="277"/>
      <c r="Q15" s="254"/>
      <c r="R15" s="233"/>
      <c r="S15" s="218" t="s">
        <v>308</v>
      </c>
      <c r="T15" s="218"/>
    </row>
    <row r="16" spans="1:20" s="84" customFormat="1" ht="15" hidden="1" customHeight="1">
      <c r="A16" s="233"/>
      <c r="B16" s="21" t="s">
        <v>309</v>
      </c>
      <c r="C16" s="81">
        <f t="shared" si="0"/>
        <v>0</v>
      </c>
      <c r="D16" s="102"/>
      <c r="E16" s="102"/>
      <c r="F16" s="102"/>
      <c r="G16" s="81">
        <f t="shared" si="2"/>
        <v>0</v>
      </c>
      <c r="H16" s="102"/>
      <c r="I16" s="102"/>
      <c r="J16" s="81" t="s">
        <v>56</v>
      </c>
      <c r="K16" s="81" t="s">
        <v>56</v>
      </c>
      <c r="L16" s="81" t="s">
        <v>56</v>
      </c>
      <c r="M16" s="277"/>
      <c r="N16" s="277"/>
      <c r="O16" s="277"/>
      <c r="P16" s="277"/>
      <c r="Q16" s="254"/>
      <c r="R16" s="233"/>
      <c r="S16" s="218" t="s">
        <v>310</v>
      </c>
      <c r="T16" s="218"/>
    </row>
    <row r="17" spans="1:20" s="84" customFormat="1" ht="15" hidden="1" customHeight="1">
      <c r="A17" s="233"/>
      <c r="B17" s="21" t="s">
        <v>311</v>
      </c>
      <c r="C17" s="81">
        <f t="shared" si="0"/>
        <v>0</v>
      </c>
      <c r="D17" s="102"/>
      <c r="E17" s="102"/>
      <c r="F17" s="102"/>
      <c r="G17" s="81">
        <f t="shared" si="2"/>
        <v>0</v>
      </c>
      <c r="H17" s="102"/>
      <c r="I17" s="102"/>
      <c r="J17" s="81" t="s">
        <v>56</v>
      </c>
      <c r="K17" s="81" t="s">
        <v>56</v>
      </c>
      <c r="L17" s="81" t="s">
        <v>56</v>
      </c>
      <c r="M17" s="277"/>
      <c r="N17" s="277"/>
      <c r="O17" s="277"/>
      <c r="P17" s="277"/>
      <c r="Q17" s="254"/>
      <c r="R17" s="233"/>
      <c r="S17" s="218" t="s">
        <v>312</v>
      </c>
      <c r="T17" s="218"/>
    </row>
    <row r="18" spans="1:20" s="84" customFormat="1" ht="15" hidden="1" customHeight="1">
      <c r="A18" s="233"/>
      <c r="B18" s="21" t="s">
        <v>313</v>
      </c>
      <c r="C18" s="81">
        <f t="shared" si="0"/>
        <v>0</v>
      </c>
      <c r="D18" s="102"/>
      <c r="E18" s="102"/>
      <c r="F18" s="102"/>
      <c r="G18" s="81">
        <f t="shared" si="2"/>
        <v>0</v>
      </c>
      <c r="H18" s="102"/>
      <c r="I18" s="102"/>
      <c r="J18" s="81" t="s">
        <v>56</v>
      </c>
      <c r="K18" s="81" t="s">
        <v>56</v>
      </c>
      <c r="L18" s="81" t="s">
        <v>56</v>
      </c>
      <c r="M18" s="277"/>
      <c r="N18" s="277"/>
      <c r="O18" s="277"/>
      <c r="P18" s="277"/>
      <c r="Q18" s="254"/>
      <c r="R18" s="233"/>
      <c r="S18" s="218" t="s">
        <v>314</v>
      </c>
      <c r="T18" s="218"/>
    </row>
    <row r="19" spans="1:20" s="84" customFormat="1" ht="15" hidden="1" customHeight="1">
      <c r="A19" s="233"/>
      <c r="B19" s="21" t="s">
        <v>315</v>
      </c>
      <c r="C19" s="81">
        <f t="shared" si="0"/>
        <v>0</v>
      </c>
      <c r="D19" s="102"/>
      <c r="E19" s="102"/>
      <c r="F19" s="102"/>
      <c r="G19" s="81">
        <f t="shared" si="2"/>
        <v>0</v>
      </c>
      <c r="H19" s="102"/>
      <c r="I19" s="102"/>
      <c r="J19" s="81" t="s">
        <v>56</v>
      </c>
      <c r="K19" s="81" t="s">
        <v>56</v>
      </c>
      <c r="L19" s="81" t="s">
        <v>56</v>
      </c>
      <c r="M19" s="277"/>
      <c r="N19" s="277"/>
      <c r="O19" s="277"/>
      <c r="P19" s="277"/>
      <c r="Q19" s="254"/>
      <c r="R19" s="233"/>
      <c r="S19" s="218" t="s">
        <v>316</v>
      </c>
      <c r="T19" s="218"/>
    </row>
    <row r="20" spans="1:20" s="84" customFormat="1" ht="15" hidden="1" customHeight="1">
      <c r="A20" s="233"/>
      <c r="B20" s="21" t="s">
        <v>317</v>
      </c>
      <c r="C20" s="81">
        <f t="shared" si="0"/>
        <v>0</v>
      </c>
      <c r="D20" s="102"/>
      <c r="E20" s="102"/>
      <c r="F20" s="102"/>
      <c r="G20" s="81">
        <f t="shared" si="2"/>
        <v>0</v>
      </c>
      <c r="H20" s="102"/>
      <c r="I20" s="102"/>
      <c r="J20" s="81" t="s">
        <v>56</v>
      </c>
      <c r="K20" s="81" t="s">
        <v>56</v>
      </c>
      <c r="L20" s="81" t="s">
        <v>56</v>
      </c>
      <c r="M20" s="277"/>
      <c r="N20" s="277"/>
      <c r="O20" s="277"/>
      <c r="P20" s="277"/>
      <c r="Q20" s="254"/>
      <c r="R20" s="233"/>
      <c r="S20" s="218" t="s">
        <v>318</v>
      </c>
      <c r="T20" s="218"/>
    </row>
    <row r="21" spans="1:20" s="84" customFormat="1" ht="15" hidden="1" customHeight="1">
      <c r="A21" s="233"/>
      <c r="B21" s="21" t="s">
        <v>319</v>
      </c>
      <c r="C21" s="81">
        <f t="shared" si="0"/>
        <v>0</v>
      </c>
      <c r="D21" s="104"/>
      <c r="E21" s="104"/>
      <c r="F21" s="104"/>
      <c r="G21" s="81">
        <f t="shared" si="2"/>
        <v>0</v>
      </c>
      <c r="H21" s="104"/>
      <c r="I21" s="104"/>
      <c r="J21" s="81" t="s">
        <v>320</v>
      </c>
      <c r="K21" s="81" t="s">
        <v>320</v>
      </c>
      <c r="L21" s="81" t="s">
        <v>320</v>
      </c>
      <c r="M21" s="277"/>
      <c r="N21" s="277"/>
      <c r="O21" s="277"/>
      <c r="P21" s="277"/>
      <c r="Q21" s="254"/>
      <c r="R21" s="233"/>
      <c r="S21" s="218" t="s">
        <v>321</v>
      </c>
      <c r="T21" s="218"/>
    </row>
    <row r="22" spans="1:20" s="30" customFormat="1" ht="15" customHeight="1">
      <c r="A22" s="233"/>
      <c r="B22" s="21" t="s">
        <v>293</v>
      </c>
      <c r="C22" s="662">
        <v>248</v>
      </c>
      <c r="D22" s="662">
        <v>134</v>
      </c>
      <c r="E22" s="662">
        <v>114</v>
      </c>
      <c r="F22" s="663">
        <v>139</v>
      </c>
      <c r="G22" s="662">
        <v>248</v>
      </c>
      <c r="H22" s="662">
        <v>134</v>
      </c>
      <c r="I22" s="662">
        <v>114</v>
      </c>
      <c r="J22" s="663" t="s">
        <v>1020</v>
      </c>
      <c r="K22" s="663" t="s">
        <v>1020</v>
      </c>
      <c r="L22" s="663" t="s">
        <v>1020</v>
      </c>
      <c r="M22" s="665">
        <v>1.78</v>
      </c>
      <c r="N22" s="663">
        <v>100</v>
      </c>
      <c r="O22" s="661">
        <v>57</v>
      </c>
      <c r="P22" s="663">
        <v>78</v>
      </c>
      <c r="Q22" s="755">
        <v>3.2000980000000001</v>
      </c>
      <c r="R22" s="370"/>
      <c r="S22" s="233" t="s">
        <v>294</v>
      </c>
      <c r="T22" s="218"/>
    </row>
    <row r="23" spans="1:20" s="15" customFormat="1" ht="15" customHeight="1">
      <c r="A23" s="233"/>
      <c r="B23" s="21" t="s">
        <v>583</v>
      </c>
      <c r="C23" s="662">
        <v>147</v>
      </c>
      <c r="D23" s="662">
        <v>77</v>
      </c>
      <c r="E23" s="662">
        <v>70</v>
      </c>
      <c r="F23" s="663">
        <v>84</v>
      </c>
      <c r="G23" s="662">
        <v>147</v>
      </c>
      <c r="H23" s="662">
        <v>77</v>
      </c>
      <c r="I23" s="662">
        <v>70</v>
      </c>
      <c r="J23" s="663" t="s">
        <v>1020</v>
      </c>
      <c r="K23" s="663" t="s">
        <v>1020</v>
      </c>
      <c r="L23" s="663" t="s">
        <v>1020</v>
      </c>
      <c r="M23" s="665">
        <v>1.75</v>
      </c>
      <c r="N23" s="663">
        <v>49</v>
      </c>
      <c r="O23" s="661">
        <v>56</v>
      </c>
      <c r="P23" s="663">
        <v>77</v>
      </c>
      <c r="Q23" s="755">
        <v>1.858384</v>
      </c>
      <c r="R23" s="370"/>
      <c r="S23" s="233" t="s">
        <v>584</v>
      </c>
      <c r="T23" s="218"/>
    </row>
    <row r="24" spans="1:20" s="15" customFormat="1" ht="15" customHeight="1">
      <c r="A24" s="233"/>
      <c r="B24" s="21" t="s">
        <v>585</v>
      </c>
      <c r="C24" s="662">
        <v>317</v>
      </c>
      <c r="D24" s="662">
        <v>172</v>
      </c>
      <c r="E24" s="662">
        <v>145</v>
      </c>
      <c r="F24" s="663">
        <v>188</v>
      </c>
      <c r="G24" s="662">
        <v>317</v>
      </c>
      <c r="H24" s="662">
        <v>172</v>
      </c>
      <c r="I24" s="662">
        <v>145</v>
      </c>
      <c r="J24" s="663" t="s">
        <v>1020</v>
      </c>
      <c r="K24" s="663" t="s">
        <v>1020</v>
      </c>
      <c r="L24" s="663" t="s">
        <v>1020</v>
      </c>
      <c r="M24" s="665">
        <v>1.69</v>
      </c>
      <c r="N24" s="663">
        <v>131</v>
      </c>
      <c r="O24" s="661">
        <v>57</v>
      </c>
      <c r="P24" s="663">
        <v>86</v>
      </c>
      <c r="Q24" s="755">
        <v>3.669187</v>
      </c>
      <c r="R24" s="370"/>
      <c r="S24" s="233" t="s">
        <v>586</v>
      </c>
      <c r="T24" s="218"/>
    </row>
    <row r="25" spans="1:20" s="15" customFormat="1" ht="15" customHeight="1">
      <c r="A25" s="233"/>
      <c r="B25" s="21" t="s">
        <v>587</v>
      </c>
      <c r="C25" s="662">
        <v>178</v>
      </c>
      <c r="D25" s="662">
        <v>86</v>
      </c>
      <c r="E25" s="662">
        <v>92</v>
      </c>
      <c r="F25" s="663">
        <v>106</v>
      </c>
      <c r="G25" s="662">
        <v>178</v>
      </c>
      <c r="H25" s="662">
        <v>86</v>
      </c>
      <c r="I25" s="662">
        <v>92</v>
      </c>
      <c r="J25" s="663" t="s">
        <v>1020</v>
      </c>
      <c r="K25" s="663" t="s">
        <v>1020</v>
      </c>
      <c r="L25" s="663" t="s">
        <v>1020</v>
      </c>
      <c r="M25" s="665">
        <v>1.68</v>
      </c>
      <c r="N25" s="663">
        <v>85</v>
      </c>
      <c r="O25" s="661">
        <v>63</v>
      </c>
      <c r="P25" s="663">
        <v>162</v>
      </c>
      <c r="Q25" s="755">
        <v>1.101391</v>
      </c>
      <c r="R25" s="370"/>
      <c r="S25" s="233" t="s">
        <v>300</v>
      </c>
      <c r="T25" s="218"/>
    </row>
    <row r="26" spans="1:20" s="15" customFormat="1" ht="15" customHeight="1">
      <c r="A26" s="233"/>
      <c r="B26" s="21" t="s">
        <v>301</v>
      </c>
      <c r="C26" s="662">
        <v>338</v>
      </c>
      <c r="D26" s="662">
        <v>186</v>
      </c>
      <c r="E26" s="662">
        <v>152</v>
      </c>
      <c r="F26" s="663">
        <v>191</v>
      </c>
      <c r="G26" s="662">
        <v>338</v>
      </c>
      <c r="H26" s="662">
        <v>186</v>
      </c>
      <c r="I26" s="662">
        <v>152</v>
      </c>
      <c r="J26" s="663" t="s">
        <v>1020</v>
      </c>
      <c r="K26" s="663" t="s">
        <v>1020</v>
      </c>
      <c r="L26" s="663" t="s">
        <v>1020</v>
      </c>
      <c r="M26" s="665">
        <v>1.77</v>
      </c>
      <c r="N26" s="664">
        <v>146</v>
      </c>
      <c r="O26" s="661">
        <v>57</v>
      </c>
      <c r="P26" s="663">
        <v>169</v>
      </c>
      <c r="Q26" s="755">
        <v>2.0255749999999999</v>
      </c>
      <c r="R26" s="370"/>
      <c r="S26" s="233" t="s">
        <v>302</v>
      </c>
      <c r="T26" s="218"/>
    </row>
    <row r="27" spans="1:20" s="15" customFormat="1" ht="15" customHeight="1">
      <c r="A27" s="233"/>
      <c r="B27" s="21" t="s">
        <v>303</v>
      </c>
      <c r="C27" s="662">
        <v>241</v>
      </c>
      <c r="D27" s="662">
        <v>113</v>
      </c>
      <c r="E27" s="662">
        <v>128</v>
      </c>
      <c r="F27" s="663">
        <v>136</v>
      </c>
      <c r="G27" s="662">
        <v>241</v>
      </c>
      <c r="H27" s="662">
        <v>113</v>
      </c>
      <c r="I27" s="662">
        <v>128</v>
      </c>
      <c r="J27" s="663" t="s">
        <v>1020</v>
      </c>
      <c r="K27" s="663" t="s">
        <v>1020</v>
      </c>
      <c r="L27" s="663" t="s">
        <v>1020</v>
      </c>
      <c r="M27" s="665">
        <v>1.77</v>
      </c>
      <c r="N27" s="663">
        <v>95</v>
      </c>
      <c r="O27" s="661">
        <v>56</v>
      </c>
      <c r="P27" s="663">
        <v>127</v>
      </c>
      <c r="Q27" s="755">
        <v>1.8553010000000001</v>
      </c>
      <c r="R27" s="370"/>
      <c r="S27" s="233" t="s">
        <v>304</v>
      </c>
      <c r="T27" s="218"/>
    </row>
    <row r="28" spans="1:20" s="218" customFormat="1" ht="15" customHeight="1">
      <c r="A28" s="851" t="s">
        <v>305</v>
      </c>
      <c r="B28" s="850"/>
      <c r="C28" s="747">
        <f>SUM(D28:E28)</f>
        <v>1493</v>
      </c>
      <c r="D28" s="747">
        <f>SUM(H28,K28)</f>
        <v>743</v>
      </c>
      <c r="E28" s="747">
        <f>SUM(I28,L28)</f>
        <v>750</v>
      </c>
      <c r="F28" s="698">
        <v>901</v>
      </c>
      <c r="G28" s="747">
        <v>1452</v>
      </c>
      <c r="H28" s="747">
        <v>714</v>
      </c>
      <c r="I28" s="747">
        <v>738</v>
      </c>
      <c r="J28" s="412">
        <v>41</v>
      </c>
      <c r="K28" s="412">
        <v>29</v>
      </c>
      <c r="L28" s="412">
        <v>12</v>
      </c>
      <c r="M28" s="699">
        <v>1.6</v>
      </c>
      <c r="N28" s="698">
        <v>667</v>
      </c>
      <c r="O28" s="700">
        <v>59.51</v>
      </c>
      <c r="P28" s="678">
        <f>C28/Q28</f>
        <v>73.379111938365725</v>
      </c>
      <c r="Q28" s="756">
        <v>20.346389599999998</v>
      </c>
      <c r="R28" s="193"/>
      <c r="S28" s="375" t="s">
        <v>306</v>
      </c>
      <c r="T28" s="217"/>
    </row>
    <row r="29" spans="1:20" s="84" customFormat="1" ht="15" customHeight="1">
      <c r="A29" s="233"/>
      <c r="B29" s="21" t="s">
        <v>307</v>
      </c>
      <c r="C29" s="84">
        <v>275</v>
      </c>
      <c r="D29" s="84">
        <v>136</v>
      </c>
      <c r="E29" s="84">
        <v>139</v>
      </c>
      <c r="F29" s="419">
        <v>182</v>
      </c>
      <c r="G29" s="84">
        <v>275</v>
      </c>
      <c r="H29" s="84">
        <v>136</v>
      </c>
      <c r="I29" s="84">
        <v>139</v>
      </c>
      <c r="J29" s="418" t="s">
        <v>1020</v>
      </c>
      <c r="K29" s="418" t="s">
        <v>1020</v>
      </c>
      <c r="L29" s="418" t="s">
        <v>1020</v>
      </c>
      <c r="M29" s="702">
        <v>1.55</v>
      </c>
      <c r="N29" s="694">
        <v>109</v>
      </c>
      <c r="O29" s="695">
        <v>59</v>
      </c>
      <c r="P29" s="681">
        <f t="shared" ref="P29:P56" si="3">C29/Q29</f>
        <v>96.51162758051035</v>
      </c>
      <c r="Q29" s="755">
        <v>2.8493976000000001</v>
      </c>
      <c r="R29" s="370"/>
      <c r="S29" s="233" t="s">
        <v>308</v>
      </c>
      <c r="T29" s="218"/>
    </row>
    <row r="30" spans="1:20" s="84" customFormat="1" ht="15" customHeight="1">
      <c r="A30" s="233"/>
      <c r="B30" s="21" t="s">
        <v>309</v>
      </c>
      <c r="C30" s="693">
        <v>146</v>
      </c>
      <c r="D30" s="693">
        <v>72</v>
      </c>
      <c r="E30" s="693">
        <v>74</v>
      </c>
      <c r="F30" s="419">
        <v>86</v>
      </c>
      <c r="G30" s="693">
        <v>146</v>
      </c>
      <c r="H30" s="693">
        <v>72</v>
      </c>
      <c r="I30" s="693">
        <v>74</v>
      </c>
      <c r="J30" s="418" t="s">
        <v>1020</v>
      </c>
      <c r="K30" s="418" t="s">
        <v>1020</v>
      </c>
      <c r="L30" s="418" t="s">
        <v>1020</v>
      </c>
      <c r="M30" s="702">
        <v>1.72</v>
      </c>
      <c r="N30" s="694">
        <v>78</v>
      </c>
      <c r="O30" s="695">
        <v>61</v>
      </c>
      <c r="P30" s="681">
        <f t="shared" si="3"/>
        <v>81.620509243774237</v>
      </c>
      <c r="Q30" s="755">
        <v>1.7887661000000001</v>
      </c>
      <c r="R30" s="370"/>
      <c r="S30" s="233" t="s">
        <v>310</v>
      </c>
      <c r="T30" s="218"/>
    </row>
    <row r="31" spans="1:20" s="84" customFormat="1" ht="15" customHeight="1">
      <c r="A31" s="233"/>
      <c r="B31" s="21" t="s">
        <v>311</v>
      </c>
      <c r="C31" s="693">
        <v>102</v>
      </c>
      <c r="D31" s="693">
        <v>47</v>
      </c>
      <c r="E31" s="693">
        <v>55</v>
      </c>
      <c r="F31" s="419">
        <v>67</v>
      </c>
      <c r="G31" s="693">
        <v>102</v>
      </c>
      <c r="H31" s="693">
        <v>47</v>
      </c>
      <c r="I31" s="693">
        <v>55</v>
      </c>
      <c r="J31" s="418" t="s">
        <v>1020</v>
      </c>
      <c r="K31" s="418" t="s">
        <v>1020</v>
      </c>
      <c r="L31" s="418" t="s">
        <v>1020</v>
      </c>
      <c r="M31" s="702">
        <v>1.46</v>
      </c>
      <c r="N31" s="694">
        <v>59</v>
      </c>
      <c r="O31" s="695">
        <v>63</v>
      </c>
      <c r="P31" s="681">
        <f t="shared" si="3"/>
        <v>27.361894859504716</v>
      </c>
      <c r="Q31" s="755">
        <v>3.7278120000000001</v>
      </c>
      <c r="R31" s="370"/>
      <c r="S31" s="233" t="s">
        <v>312</v>
      </c>
      <c r="T31" s="218"/>
    </row>
    <row r="32" spans="1:20" s="84" customFormat="1" ht="15" customHeight="1">
      <c r="A32" s="233"/>
      <c r="B32" s="21" t="s">
        <v>313</v>
      </c>
      <c r="C32" s="693">
        <v>216</v>
      </c>
      <c r="D32" s="693">
        <v>116</v>
      </c>
      <c r="E32" s="693">
        <v>100</v>
      </c>
      <c r="F32" s="419">
        <v>136</v>
      </c>
      <c r="G32" s="693">
        <v>216</v>
      </c>
      <c r="H32" s="693">
        <v>116</v>
      </c>
      <c r="I32" s="693">
        <v>100</v>
      </c>
      <c r="J32" s="418" t="s">
        <v>1020</v>
      </c>
      <c r="K32" s="418" t="s">
        <v>1020</v>
      </c>
      <c r="L32" s="418" t="s">
        <v>1020</v>
      </c>
      <c r="M32" s="702">
        <v>1.59</v>
      </c>
      <c r="N32" s="694">
        <v>89</v>
      </c>
      <c r="O32" s="695">
        <v>53</v>
      </c>
      <c r="P32" s="681">
        <f t="shared" si="3"/>
        <v>91.404487071660498</v>
      </c>
      <c r="Q32" s="755">
        <v>2.3631224999999998</v>
      </c>
      <c r="R32" s="370"/>
      <c r="S32" s="233" t="s">
        <v>314</v>
      </c>
      <c r="T32" s="218"/>
    </row>
    <row r="33" spans="1:20" s="84" customFormat="1" ht="15" customHeight="1">
      <c r="A33" s="233"/>
      <c r="B33" s="21" t="s">
        <v>315</v>
      </c>
      <c r="C33" s="693">
        <v>172</v>
      </c>
      <c r="D33" s="693">
        <v>86</v>
      </c>
      <c r="E33" s="693">
        <v>86</v>
      </c>
      <c r="F33" s="419">
        <v>105</v>
      </c>
      <c r="G33" s="693">
        <v>172</v>
      </c>
      <c r="H33" s="693">
        <v>86</v>
      </c>
      <c r="I33" s="693">
        <v>86</v>
      </c>
      <c r="J33" s="418" t="s">
        <v>1020</v>
      </c>
      <c r="K33" s="418" t="s">
        <v>1020</v>
      </c>
      <c r="L33" s="418" t="s">
        <v>1020</v>
      </c>
      <c r="M33" s="702">
        <v>1.61</v>
      </c>
      <c r="N33" s="694">
        <v>88</v>
      </c>
      <c r="O33" s="695">
        <v>62</v>
      </c>
      <c r="P33" s="681">
        <f t="shared" si="3"/>
        <v>45.10289188991527</v>
      </c>
      <c r="Q33" s="755">
        <v>3.8135027000000004</v>
      </c>
      <c r="R33" s="370"/>
      <c r="S33" s="233" t="s">
        <v>316</v>
      </c>
      <c r="T33" s="218"/>
    </row>
    <row r="34" spans="1:20" s="84" customFormat="1" ht="15" customHeight="1">
      <c r="A34" s="233"/>
      <c r="B34" s="21" t="s">
        <v>317</v>
      </c>
      <c r="C34" s="693">
        <v>271</v>
      </c>
      <c r="D34" s="693">
        <v>127</v>
      </c>
      <c r="E34" s="693">
        <v>144</v>
      </c>
      <c r="F34" s="419">
        <v>164</v>
      </c>
      <c r="G34" s="693">
        <v>271</v>
      </c>
      <c r="H34" s="693">
        <v>127</v>
      </c>
      <c r="I34" s="693">
        <v>144</v>
      </c>
      <c r="J34" s="418" t="s">
        <v>1020</v>
      </c>
      <c r="K34" s="418" t="s">
        <v>1020</v>
      </c>
      <c r="L34" s="418" t="s">
        <v>1020</v>
      </c>
      <c r="M34" s="702">
        <v>1.6</v>
      </c>
      <c r="N34" s="694">
        <v>120</v>
      </c>
      <c r="O34" s="695">
        <v>57</v>
      </c>
      <c r="P34" s="681">
        <f t="shared" si="3"/>
        <v>59.451405682418006</v>
      </c>
      <c r="Q34" s="755">
        <v>4.5583447000000001</v>
      </c>
      <c r="R34" s="370"/>
      <c r="S34" s="233" t="s">
        <v>318</v>
      </c>
      <c r="T34" s="218"/>
    </row>
    <row r="35" spans="1:20" s="84" customFormat="1" ht="15" customHeight="1">
      <c r="A35" s="233"/>
      <c r="B35" s="21" t="s">
        <v>319</v>
      </c>
      <c r="C35" s="693">
        <v>270</v>
      </c>
      <c r="D35" s="693">
        <v>130</v>
      </c>
      <c r="E35" s="693">
        <v>140</v>
      </c>
      <c r="F35" s="419">
        <v>161</v>
      </c>
      <c r="G35" s="693">
        <v>270</v>
      </c>
      <c r="H35" s="693">
        <v>130</v>
      </c>
      <c r="I35" s="693">
        <v>140</v>
      </c>
      <c r="J35" s="418" t="s">
        <v>1020</v>
      </c>
      <c r="K35" s="418" t="s">
        <v>1020</v>
      </c>
      <c r="L35" s="418" t="s">
        <v>1020</v>
      </c>
      <c r="M35" s="702">
        <v>1.65</v>
      </c>
      <c r="N35" s="694">
        <v>124</v>
      </c>
      <c r="O35" s="695">
        <v>60</v>
      </c>
      <c r="P35" s="681">
        <f t="shared" si="3"/>
        <v>216.79015676337113</v>
      </c>
      <c r="Q35" s="755">
        <v>1.245444</v>
      </c>
      <c r="R35" s="370"/>
      <c r="S35" s="233" t="s">
        <v>322</v>
      </c>
      <c r="T35" s="218"/>
    </row>
    <row r="36" spans="1:20" s="84" customFormat="1" ht="15" customHeight="1">
      <c r="A36" s="851" t="s">
        <v>323</v>
      </c>
      <c r="B36" s="850"/>
      <c r="C36" s="747">
        <f>SUM(D36:E36)</f>
        <v>2373</v>
      </c>
      <c r="D36" s="747">
        <f>SUM(H36,K36)</f>
        <v>1190</v>
      </c>
      <c r="E36" s="747">
        <f>SUM(I36,L36)</f>
        <v>1183</v>
      </c>
      <c r="F36" s="698">
        <v>1343</v>
      </c>
      <c r="G36" s="698">
        <v>2334</v>
      </c>
      <c r="H36" s="698">
        <v>1170</v>
      </c>
      <c r="I36" s="698">
        <v>1164</v>
      </c>
      <c r="J36" s="698">
        <v>39</v>
      </c>
      <c r="K36" s="698">
        <v>20</v>
      </c>
      <c r="L36" s="698">
        <v>19</v>
      </c>
      <c r="M36" s="699">
        <f>G36/F36</f>
        <v>1.7379002233804914</v>
      </c>
      <c r="N36" s="698">
        <v>989</v>
      </c>
      <c r="O36" s="701">
        <v>57</v>
      </c>
      <c r="P36" s="678">
        <f t="shared" si="3"/>
        <v>73.458614229338494</v>
      </c>
      <c r="Q36" s="756">
        <v>32.303903699999992</v>
      </c>
      <c r="R36" s="376"/>
      <c r="S36" s="375" t="s">
        <v>324</v>
      </c>
      <c r="T36" s="217"/>
    </row>
    <row r="37" spans="1:20" s="84" customFormat="1" ht="15" customHeight="1">
      <c r="A37" s="233"/>
      <c r="B37" s="21" t="s">
        <v>325</v>
      </c>
      <c r="C37" s="693">
        <v>517</v>
      </c>
      <c r="D37" s="696">
        <v>264</v>
      </c>
      <c r="E37" s="696">
        <v>253</v>
      </c>
      <c r="F37" s="630">
        <v>293</v>
      </c>
      <c r="G37" s="693">
        <v>517</v>
      </c>
      <c r="H37" s="696">
        <v>264</v>
      </c>
      <c r="I37" s="696">
        <v>253</v>
      </c>
      <c r="J37" s="694" t="s">
        <v>1020</v>
      </c>
      <c r="K37" s="694" t="s">
        <v>1020</v>
      </c>
      <c r="L37" s="694" t="s">
        <v>1020</v>
      </c>
      <c r="M37" s="702">
        <f t="shared" ref="M37:M46" si="4">G37/F37</f>
        <v>1.764505119453925</v>
      </c>
      <c r="N37" s="694">
        <v>200</v>
      </c>
      <c r="O37" s="694">
        <v>55</v>
      </c>
      <c r="P37" s="681">
        <f t="shared" si="3"/>
        <v>178.15375916837135</v>
      </c>
      <c r="Q37" s="755">
        <v>2.9019876</v>
      </c>
      <c r="R37" s="370"/>
      <c r="S37" s="233" t="s">
        <v>326</v>
      </c>
      <c r="T37" s="218"/>
    </row>
    <row r="38" spans="1:20" s="84" customFormat="1" ht="15" customHeight="1">
      <c r="A38" s="79"/>
      <c r="B38" s="21" t="s">
        <v>327</v>
      </c>
      <c r="C38" s="693">
        <v>314</v>
      </c>
      <c r="D38" s="696">
        <v>170</v>
      </c>
      <c r="E38" s="696">
        <v>144</v>
      </c>
      <c r="F38" s="696">
        <v>173</v>
      </c>
      <c r="G38" s="693">
        <v>314</v>
      </c>
      <c r="H38" s="696">
        <v>170</v>
      </c>
      <c r="I38" s="696">
        <v>144</v>
      </c>
      <c r="J38" s="694" t="s">
        <v>1020</v>
      </c>
      <c r="K38" s="694" t="s">
        <v>1020</v>
      </c>
      <c r="L38" s="694" t="s">
        <v>1020</v>
      </c>
      <c r="M38" s="702">
        <f t="shared" si="4"/>
        <v>1.8150289017341041</v>
      </c>
      <c r="N38" s="694">
        <v>122</v>
      </c>
      <c r="O38" s="694">
        <v>56</v>
      </c>
      <c r="P38" s="681">
        <f t="shared" si="3"/>
        <v>87.576762147649958</v>
      </c>
      <c r="Q38" s="755">
        <v>3.585426</v>
      </c>
      <c r="R38" s="377"/>
      <c r="S38" s="233" t="s">
        <v>328</v>
      </c>
      <c r="T38" s="218"/>
    </row>
    <row r="39" spans="1:20" s="84" customFormat="1" ht="15" customHeight="1">
      <c r="A39" s="79"/>
      <c r="B39" s="21" t="s">
        <v>329</v>
      </c>
      <c r="C39" s="693">
        <v>115</v>
      </c>
      <c r="D39" s="696">
        <v>63</v>
      </c>
      <c r="E39" s="696">
        <v>52</v>
      </c>
      <c r="F39" s="696">
        <v>78</v>
      </c>
      <c r="G39" s="693">
        <v>115</v>
      </c>
      <c r="H39" s="696">
        <v>63</v>
      </c>
      <c r="I39" s="696">
        <v>52</v>
      </c>
      <c r="J39" s="694" t="s">
        <v>1020</v>
      </c>
      <c r="K39" s="694" t="s">
        <v>1020</v>
      </c>
      <c r="L39" s="694" t="s">
        <v>1020</v>
      </c>
      <c r="M39" s="702">
        <f t="shared" si="4"/>
        <v>1.4743589743589745</v>
      </c>
      <c r="N39" s="694">
        <v>62</v>
      </c>
      <c r="O39" s="694">
        <v>64</v>
      </c>
      <c r="P39" s="681">
        <f t="shared" si="3"/>
        <v>42.058860973630452</v>
      </c>
      <c r="Q39" s="755">
        <v>2.7342632999999998</v>
      </c>
      <c r="R39" s="377"/>
      <c r="S39" s="233" t="s">
        <v>330</v>
      </c>
      <c r="T39" s="218"/>
    </row>
    <row r="40" spans="1:20" s="84" customFormat="1" ht="15" customHeight="1">
      <c r="A40" s="79"/>
      <c r="B40" s="21" t="s">
        <v>331</v>
      </c>
      <c r="C40" s="693">
        <v>154</v>
      </c>
      <c r="D40" s="696">
        <v>69</v>
      </c>
      <c r="E40" s="696">
        <v>85</v>
      </c>
      <c r="F40" s="696">
        <v>86</v>
      </c>
      <c r="G40" s="693">
        <v>154</v>
      </c>
      <c r="H40" s="696">
        <v>69</v>
      </c>
      <c r="I40" s="696">
        <v>85</v>
      </c>
      <c r="J40" s="694" t="s">
        <v>1020</v>
      </c>
      <c r="K40" s="694" t="s">
        <v>1020</v>
      </c>
      <c r="L40" s="694" t="s">
        <v>1020</v>
      </c>
      <c r="M40" s="702">
        <f t="shared" si="4"/>
        <v>1.7906976744186047</v>
      </c>
      <c r="N40" s="694">
        <v>70</v>
      </c>
      <c r="O40" s="694">
        <v>56</v>
      </c>
      <c r="P40" s="681">
        <f t="shared" si="3"/>
        <v>62.196757989951024</v>
      </c>
      <c r="Q40" s="755">
        <v>2.4760133</v>
      </c>
      <c r="R40" s="377"/>
      <c r="S40" s="233" t="s">
        <v>332</v>
      </c>
      <c r="T40" s="218"/>
    </row>
    <row r="41" spans="1:20" s="84" customFormat="1" ht="15" customHeight="1">
      <c r="A41" s="79"/>
      <c r="B41" s="21" t="s">
        <v>333</v>
      </c>
      <c r="C41" s="693">
        <v>220</v>
      </c>
      <c r="D41" s="696">
        <v>109</v>
      </c>
      <c r="E41" s="696">
        <v>111</v>
      </c>
      <c r="F41" s="696">
        <v>124</v>
      </c>
      <c r="G41" s="693">
        <v>220</v>
      </c>
      <c r="H41" s="696">
        <v>109</v>
      </c>
      <c r="I41" s="696">
        <v>111</v>
      </c>
      <c r="J41" s="694" t="s">
        <v>1020</v>
      </c>
      <c r="K41" s="694" t="s">
        <v>1020</v>
      </c>
      <c r="L41" s="694" t="s">
        <v>1020</v>
      </c>
      <c r="M41" s="702">
        <f t="shared" si="4"/>
        <v>1.7741935483870968</v>
      </c>
      <c r="N41" s="694">
        <v>113</v>
      </c>
      <c r="O41" s="694">
        <v>60</v>
      </c>
      <c r="P41" s="681">
        <f t="shared" si="3"/>
        <v>74.087806510937469</v>
      </c>
      <c r="Q41" s="755">
        <v>2.9694495000000001</v>
      </c>
      <c r="R41" s="377"/>
      <c r="S41" s="233" t="s">
        <v>334</v>
      </c>
      <c r="T41" s="218"/>
    </row>
    <row r="42" spans="1:20" s="84" customFormat="1" ht="15" customHeight="1">
      <c r="A42" s="79"/>
      <c r="B42" s="21" t="s">
        <v>335</v>
      </c>
      <c r="C42" s="693">
        <v>200</v>
      </c>
      <c r="D42" s="696">
        <v>93</v>
      </c>
      <c r="E42" s="696">
        <v>107</v>
      </c>
      <c r="F42" s="696">
        <v>124</v>
      </c>
      <c r="G42" s="693">
        <v>200</v>
      </c>
      <c r="H42" s="696">
        <v>93</v>
      </c>
      <c r="I42" s="696">
        <v>107</v>
      </c>
      <c r="J42" s="694" t="s">
        <v>1020</v>
      </c>
      <c r="K42" s="694" t="s">
        <v>1020</v>
      </c>
      <c r="L42" s="694" t="s">
        <v>1020</v>
      </c>
      <c r="M42" s="702">
        <f t="shared" si="4"/>
        <v>1.6129032258064515</v>
      </c>
      <c r="N42" s="694">
        <v>81</v>
      </c>
      <c r="O42" s="694">
        <v>56</v>
      </c>
      <c r="P42" s="681">
        <f t="shared" si="3"/>
        <v>59.259189026146338</v>
      </c>
      <c r="Q42" s="755">
        <v>3.3750040000000001</v>
      </c>
      <c r="R42" s="377"/>
      <c r="S42" s="233" t="s">
        <v>336</v>
      </c>
      <c r="T42" s="218"/>
    </row>
    <row r="43" spans="1:20" s="84" customFormat="1" ht="15" customHeight="1">
      <c r="A43" s="218"/>
      <c r="B43" s="21" t="s">
        <v>337</v>
      </c>
      <c r="C43" s="693">
        <v>232</v>
      </c>
      <c r="D43" s="696">
        <v>105</v>
      </c>
      <c r="E43" s="696">
        <v>127</v>
      </c>
      <c r="F43" s="696">
        <v>134</v>
      </c>
      <c r="G43" s="693">
        <v>232</v>
      </c>
      <c r="H43" s="696">
        <v>105</v>
      </c>
      <c r="I43" s="696">
        <v>127</v>
      </c>
      <c r="J43" s="694" t="s">
        <v>1020</v>
      </c>
      <c r="K43" s="694" t="s">
        <v>1020</v>
      </c>
      <c r="L43" s="694" t="s">
        <v>1020</v>
      </c>
      <c r="M43" s="702">
        <f t="shared" si="4"/>
        <v>1.7313432835820894</v>
      </c>
      <c r="N43" s="694">
        <v>107</v>
      </c>
      <c r="O43" s="694">
        <v>58</v>
      </c>
      <c r="P43" s="681">
        <f t="shared" si="3"/>
        <v>55.637039303731235</v>
      </c>
      <c r="Q43" s="755">
        <v>4.1698839999999997</v>
      </c>
      <c r="R43" s="370"/>
      <c r="S43" s="233" t="s">
        <v>338</v>
      </c>
      <c r="T43" s="218"/>
    </row>
    <row r="44" spans="1:20" s="84" customFormat="1" ht="15" customHeight="1">
      <c r="A44" s="218"/>
      <c r="B44" s="21" t="s">
        <v>339</v>
      </c>
      <c r="C44" s="693">
        <v>186</v>
      </c>
      <c r="D44" s="696">
        <v>87</v>
      </c>
      <c r="E44" s="696">
        <v>99</v>
      </c>
      <c r="F44" s="696">
        <v>115</v>
      </c>
      <c r="G44" s="693">
        <v>186</v>
      </c>
      <c r="H44" s="696">
        <v>87</v>
      </c>
      <c r="I44" s="696">
        <v>99</v>
      </c>
      <c r="J44" s="694" t="s">
        <v>1020</v>
      </c>
      <c r="K44" s="694" t="s">
        <v>1020</v>
      </c>
      <c r="L44" s="694" t="s">
        <v>1020</v>
      </c>
      <c r="M44" s="702">
        <f t="shared" si="4"/>
        <v>1.6173913043478261</v>
      </c>
      <c r="N44" s="694">
        <v>78</v>
      </c>
      <c r="O44" s="694">
        <v>58</v>
      </c>
      <c r="P44" s="681">
        <f t="shared" si="3"/>
        <v>54.709399845531252</v>
      </c>
      <c r="Q44" s="755">
        <v>3.3997813999999997</v>
      </c>
      <c r="R44" s="370"/>
      <c r="S44" s="233" t="s">
        <v>340</v>
      </c>
      <c r="T44" s="218"/>
    </row>
    <row r="45" spans="1:20" s="84" customFormat="1" ht="15" customHeight="1">
      <c r="A45" s="218"/>
      <c r="B45" s="21" t="s">
        <v>341</v>
      </c>
      <c r="C45" s="693">
        <v>265</v>
      </c>
      <c r="D45" s="696">
        <v>144</v>
      </c>
      <c r="E45" s="696">
        <v>121</v>
      </c>
      <c r="F45" s="696">
        <v>152</v>
      </c>
      <c r="G45" s="693">
        <v>265</v>
      </c>
      <c r="H45" s="696">
        <v>144</v>
      </c>
      <c r="I45" s="696">
        <v>121</v>
      </c>
      <c r="J45" s="694" t="s">
        <v>1020</v>
      </c>
      <c r="K45" s="694" t="s">
        <v>1020</v>
      </c>
      <c r="L45" s="694" t="s">
        <v>1020</v>
      </c>
      <c r="M45" s="702">
        <f t="shared" si="4"/>
        <v>1.743421052631579</v>
      </c>
      <c r="N45" s="694">
        <v>116</v>
      </c>
      <c r="O45" s="694">
        <v>56</v>
      </c>
      <c r="P45" s="681">
        <f t="shared" si="3"/>
        <v>52.576552651072483</v>
      </c>
      <c r="Q45" s="755">
        <v>5.0402695999999994</v>
      </c>
      <c r="R45" s="370"/>
      <c r="S45" s="233" t="s">
        <v>342</v>
      </c>
      <c r="T45" s="218"/>
    </row>
    <row r="46" spans="1:20" s="84" customFormat="1" ht="15" customHeight="1">
      <c r="A46" s="218"/>
      <c r="B46" s="21" t="s">
        <v>343</v>
      </c>
      <c r="C46" s="693">
        <v>131</v>
      </c>
      <c r="D46" s="696">
        <v>66</v>
      </c>
      <c r="E46" s="696">
        <v>65</v>
      </c>
      <c r="F46" s="696">
        <v>64</v>
      </c>
      <c r="G46" s="693">
        <v>131</v>
      </c>
      <c r="H46" s="696">
        <v>66</v>
      </c>
      <c r="I46" s="696">
        <v>65</v>
      </c>
      <c r="J46" s="694" t="s">
        <v>1020</v>
      </c>
      <c r="K46" s="694" t="s">
        <v>1020</v>
      </c>
      <c r="L46" s="694" t="s">
        <v>1020</v>
      </c>
      <c r="M46" s="702">
        <f t="shared" si="4"/>
        <v>2.046875</v>
      </c>
      <c r="N46" s="694">
        <v>40</v>
      </c>
      <c r="O46" s="694">
        <v>51</v>
      </c>
      <c r="P46" s="681">
        <f t="shared" si="3"/>
        <v>79.306221906073574</v>
      </c>
      <c r="Q46" s="755">
        <v>1.6518250000000001</v>
      </c>
      <c r="R46" s="370"/>
      <c r="S46" s="233" t="s">
        <v>344</v>
      </c>
      <c r="T46" s="218"/>
    </row>
    <row r="47" spans="1:20" s="84" customFormat="1" ht="15" customHeight="1">
      <c r="A47" s="851" t="s">
        <v>345</v>
      </c>
      <c r="B47" s="850"/>
      <c r="C47" s="747">
        <f>SUM(D47:E47)</f>
        <v>2560</v>
      </c>
      <c r="D47" s="747">
        <f>SUM(H47,K47)</f>
        <v>1272</v>
      </c>
      <c r="E47" s="747">
        <f>SUM(I47,L47)</f>
        <v>1288</v>
      </c>
      <c r="F47" s="412">
        <v>1468</v>
      </c>
      <c r="G47" s="412">
        <v>2507</v>
      </c>
      <c r="H47" s="412">
        <v>1243</v>
      </c>
      <c r="I47" s="412">
        <v>1264</v>
      </c>
      <c r="J47" s="412">
        <v>53</v>
      </c>
      <c r="K47" s="412">
        <v>29</v>
      </c>
      <c r="L47" s="412">
        <v>24</v>
      </c>
      <c r="M47" s="416">
        <v>1.7</v>
      </c>
      <c r="N47" s="412">
        <v>1181</v>
      </c>
      <c r="O47" s="421">
        <v>60</v>
      </c>
      <c r="P47" s="678">
        <f t="shared" si="3"/>
        <v>54.57964427350138</v>
      </c>
      <c r="Q47" s="756">
        <v>46.9039334</v>
      </c>
      <c r="R47" s="376"/>
      <c r="S47" s="375" t="s">
        <v>346</v>
      </c>
      <c r="T47" s="217"/>
    </row>
    <row r="48" spans="1:20" s="84" customFormat="1" ht="15" customHeight="1">
      <c r="A48" s="498"/>
      <c r="B48" s="21" t="s">
        <v>347</v>
      </c>
      <c r="C48" s="693">
        <v>349</v>
      </c>
      <c r="D48" s="693">
        <v>173</v>
      </c>
      <c r="E48" s="693">
        <v>176</v>
      </c>
      <c r="F48" s="601">
        <v>201</v>
      </c>
      <c r="G48" s="417">
        <v>349</v>
      </c>
      <c r="H48" s="417">
        <v>173</v>
      </c>
      <c r="I48" s="417">
        <v>176</v>
      </c>
      <c r="J48" s="601" t="s">
        <v>1020</v>
      </c>
      <c r="K48" s="601" t="s">
        <v>1020</v>
      </c>
      <c r="L48" s="601" t="s">
        <v>1020</v>
      </c>
      <c r="M48" s="424">
        <v>1.72</v>
      </c>
      <c r="N48" s="422">
        <v>156</v>
      </c>
      <c r="O48" s="601">
        <v>59</v>
      </c>
      <c r="P48" s="681">
        <f t="shared" si="3"/>
        <v>118.56889853536155</v>
      </c>
      <c r="Q48" s="755">
        <v>2.9434362999999997</v>
      </c>
      <c r="R48" s="499"/>
      <c r="S48" s="500" t="s">
        <v>348</v>
      </c>
      <c r="T48" s="218"/>
    </row>
    <row r="49" spans="1:20" s="84" customFormat="1" ht="15" customHeight="1">
      <c r="A49" s="498"/>
      <c r="B49" s="21" t="s">
        <v>349</v>
      </c>
      <c r="C49" s="693">
        <v>282</v>
      </c>
      <c r="D49" s="693">
        <v>147</v>
      </c>
      <c r="E49" s="693">
        <v>135</v>
      </c>
      <c r="F49" s="601">
        <v>155</v>
      </c>
      <c r="G49" s="417">
        <v>282</v>
      </c>
      <c r="H49" s="417">
        <v>147</v>
      </c>
      <c r="I49" s="417">
        <v>135</v>
      </c>
      <c r="J49" s="601" t="s">
        <v>1020</v>
      </c>
      <c r="K49" s="601" t="s">
        <v>1020</v>
      </c>
      <c r="L49" s="601" t="s">
        <v>1020</v>
      </c>
      <c r="M49" s="424">
        <v>1.82</v>
      </c>
      <c r="N49" s="422">
        <v>116</v>
      </c>
      <c r="O49" s="601">
        <v>55</v>
      </c>
      <c r="P49" s="681">
        <f t="shared" si="3"/>
        <v>112.88743809405013</v>
      </c>
      <c r="Q49" s="755">
        <v>2.4980636000000001</v>
      </c>
      <c r="R49" s="499"/>
      <c r="S49" s="500" t="s">
        <v>350</v>
      </c>
      <c r="T49" s="218"/>
    </row>
    <row r="50" spans="1:20" s="84" customFormat="1" ht="15" customHeight="1">
      <c r="A50" s="498"/>
      <c r="B50" s="21" t="s">
        <v>351</v>
      </c>
      <c r="C50" s="693">
        <v>178</v>
      </c>
      <c r="D50" s="693">
        <v>91</v>
      </c>
      <c r="E50" s="693">
        <v>87</v>
      </c>
      <c r="F50" s="601">
        <v>110</v>
      </c>
      <c r="G50" s="417">
        <v>178</v>
      </c>
      <c r="H50" s="417">
        <v>91</v>
      </c>
      <c r="I50" s="417">
        <v>87</v>
      </c>
      <c r="J50" s="601" t="s">
        <v>1020</v>
      </c>
      <c r="K50" s="601" t="s">
        <v>1020</v>
      </c>
      <c r="L50" s="601" t="s">
        <v>1020</v>
      </c>
      <c r="M50" s="424">
        <v>1.62</v>
      </c>
      <c r="N50" s="422">
        <v>86</v>
      </c>
      <c r="O50" s="601">
        <v>62</v>
      </c>
      <c r="P50" s="681">
        <f t="shared" si="3"/>
        <v>102.24215318758007</v>
      </c>
      <c r="Q50" s="755">
        <v>1.7409648999999998</v>
      </c>
      <c r="R50" s="499"/>
      <c r="S50" s="500" t="s">
        <v>352</v>
      </c>
      <c r="T50" s="218"/>
    </row>
    <row r="51" spans="1:20" s="84" customFormat="1" ht="15" customHeight="1">
      <c r="A51" s="498"/>
      <c r="B51" s="21" t="s">
        <v>353</v>
      </c>
      <c r="C51" s="693">
        <v>251</v>
      </c>
      <c r="D51" s="693">
        <v>121</v>
      </c>
      <c r="E51" s="693">
        <v>130</v>
      </c>
      <c r="F51" s="601">
        <v>151</v>
      </c>
      <c r="G51" s="417">
        <v>251</v>
      </c>
      <c r="H51" s="417">
        <v>121</v>
      </c>
      <c r="I51" s="417">
        <v>130</v>
      </c>
      <c r="J51" s="601" t="s">
        <v>1020</v>
      </c>
      <c r="K51" s="601" t="s">
        <v>1020</v>
      </c>
      <c r="L51" s="601" t="s">
        <v>1020</v>
      </c>
      <c r="M51" s="424">
        <v>1.66</v>
      </c>
      <c r="N51" s="422">
        <v>126</v>
      </c>
      <c r="O51" s="601">
        <v>61</v>
      </c>
      <c r="P51" s="681">
        <f t="shared" si="3"/>
        <v>123.8935406004809</v>
      </c>
      <c r="Q51" s="755">
        <v>2.0259328999999999</v>
      </c>
      <c r="R51" s="499"/>
      <c r="S51" s="500" t="s">
        <v>354</v>
      </c>
      <c r="T51" s="218"/>
    </row>
    <row r="52" spans="1:20" s="84" customFormat="1" ht="15" customHeight="1">
      <c r="A52" s="79"/>
      <c r="B52" s="21" t="s">
        <v>355</v>
      </c>
      <c r="C52" s="693">
        <v>457</v>
      </c>
      <c r="D52" s="693">
        <v>231</v>
      </c>
      <c r="E52" s="693">
        <v>226</v>
      </c>
      <c r="F52" s="601">
        <v>242</v>
      </c>
      <c r="G52" s="417">
        <v>457</v>
      </c>
      <c r="H52" s="417">
        <v>231</v>
      </c>
      <c r="I52" s="417">
        <v>226</v>
      </c>
      <c r="J52" s="601" t="s">
        <v>1020</v>
      </c>
      <c r="K52" s="601" t="s">
        <v>1020</v>
      </c>
      <c r="L52" s="601" t="s">
        <v>1020</v>
      </c>
      <c r="M52" s="424">
        <v>1.89</v>
      </c>
      <c r="N52" s="422">
        <v>188</v>
      </c>
      <c r="O52" s="601">
        <v>57</v>
      </c>
      <c r="P52" s="681">
        <f t="shared" si="3"/>
        <v>33.811586510073688</v>
      </c>
      <c r="Q52" s="755">
        <v>13.5160768</v>
      </c>
      <c r="R52" s="377"/>
      <c r="S52" s="500" t="s">
        <v>356</v>
      </c>
      <c r="T52" s="79"/>
    </row>
    <row r="53" spans="1:20" s="15" customFormat="1" ht="15" customHeight="1">
      <c r="A53" s="500"/>
      <c r="B53" s="21" t="s">
        <v>357</v>
      </c>
      <c r="C53" s="693">
        <v>239</v>
      </c>
      <c r="D53" s="693">
        <v>115</v>
      </c>
      <c r="E53" s="693">
        <v>124</v>
      </c>
      <c r="F53" s="601">
        <v>154</v>
      </c>
      <c r="G53" s="417">
        <v>239</v>
      </c>
      <c r="H53" s="417">
        <v>115</v>
      </c>
      <c r="I53" s="417">
        <v>124</v>
      </c>
      <c r="J53" s="601" t="s">
        <v>1020</v>
      </c>
      <c r="K53" s="601" t="s">
        <v>1020</v>
      </c>
      <c r="L53" s="601" t="s">
        <v>1020</v>
      </c>
      <c r="M53" s="424">
        <v>1.55</v>
      </c>
      <c r="N53" s="422">
        <v>139</v>
      </c>
      <c r="O53" s="601">
        <v>64</v>
      </c>
      <c r="P53" s="681">
        <f t="shared" si="3"/>
        <v>38.93513671763732</v>
      </c>
      <c r="Q53" s="755">
        <v>6.1384143</v>
      </c>
      <c r="R53" s="499"/>
      <c r="S53" s="500" t="s">
        <v>358</v>
      </c>
      <c r="T53" s="218"/>
    </row>
    <row r="54" spans="1:20" s="15" customFormat="1" ht="15" customHeight="1">
      <c r="A54" s="500"/>
      <c r="B54" s="21" t="s">
        <v>359</v>
      </c>
      <c r="C54" s="693">
        <v>210</v>
      </c>
      <c r="D54" s="693">
        <v>103</v>
      </c>
      <c r="E54" s="693">
        <v>107</v>
      </c>
      <c r="F54" s="601">
        <v>121</v>
      </c>
      <c r="G54" s="417">
        <v>210</v>
      </c>
      <c r="H54" s="417">
        <v>103</v>
      </c>
      <c r="I54" s="417">
        <v>107</v>
      </c>
      <c r="J54" s="601" t="s">
        <v>1020</v>
      </c>
      <c r="K54" s="601" t="s">
        <v>1020</v>
      </c>
      <c r="L54" s="601" t="s">
        <v>1020</v>
      </c>
      <c r="M54" s="424">
        <v>1.72</v>
      </c>
      <c r="N54" s="422">
        <v>86</v>
      </c>
      <c r="O54" s="601">
        <v>58</v>
      </c>
      <c r="P54" s="681">
        <f t="shared" si="3"/>
        <v>32.129782780177557</v>
      </c>
      <c r="Q54" s="755">
        <v>6.5359919</v>
      </c>
      <c r="R54" s="499"/>
      <c r="S54" s="500" t="s">
        <v>360</v>
      </c>
      <c r="T54" s="218"/>
    </row>
    <row r="55" spans="1:20" s="106" customFormat="1" ht="15" customHeight="1">
      <c r="A55" s="83"/>
      <c r="B55" s="245" t="s">
        <v>361</v>
      </c>
      <c r="C55" s="693">
        <v>142</v>
      </c>
      <c r="D55" s="693">
        <v>71</v>
      </c>
      <c r="E55" s="693">
        <v>71</v>
      </c>
      <c r="F55" s="601">
        <v>90</v>
      </c>
      <c r="G55" s="417">
        <v>142</v>
      </c>
      <c r="H55" s="417">
        <v>71</v>
      </c>
      <c r="I55" s="417">
        <v>71</v>
      </c>
      <c r="J55" s="601" t="s">
        <v>1020</v>
      </c>
      <c r="K55" s="601" t="s">
        <v>1020</v>
      </c>
      <c r="L55" s="601" t="s">
        <v>1020</v>
      </c>
      <c r="M55" s="424">
        <v>1.58</v>
      </c>
      <c r="N55" s="422">
        <v>69</v>
      </c>
      <c r="O55" s="601">
        <v>61</v>
      </c>
      <c r="P55" s="681">
        <f t="shared" si="3"/>
        <v>41.349498541236287</v>
      </c>
      <c r="Q55" s="755">
        <v>3.4341407999999998</v>
      </c>
      <c r="R55" s="378"/>
      <c r="S55" s="246" t="s">
        <v>362</v>
      </c>
      <c r="T55" s="105"/>
    </row>
    <row r="56" spans="1:20" s="107" customFormat="1" ht="15" customHeight="1">
      <c r="A56" s="247"/>
      <c r="B56" s="248" t="s">
        <v>363</v>
      </c>
      <c r="C56" s="968">
        <v>116</v>
      </c>
      <c r="D56" s="969">
        <v>57</v>
      </c>
      <c r="E56" s="969">
        <v>59</v>
      </c>
      <c r="F56" s="614">
        <v>64</v>
      </c>
      <c r="G56" s="969">
        <v>116</v>
      </c>
      <c r="H56" s="969">
        <v>57</v>
      </c>
      <c r="I56" s="969">
        <v>59</v>
      </c>
      <c r="J56" s="614" t="s">
        <v>1020</v>
      </c>
      <c r="K56" s="614" t="s">
        <v>1020</v>
      </c>
      <c r="L56" s="614" t="s">
        <v>1020</v>
      </c>
      <c r="M56" s="616">
        <v>1.81</v>
      </c>
      <c r="N56" s="970">
        <v>53</v>
      </c>
      <c r="O56" s="614">
        <v>60</v>
      </c>
      <c r="P56" s="657">
        <f t="shared" si="3"/>
        <v>62.415930181110042</v>
      </c>
      <c r="Q56" s="971">
        <v>1.8584999</v>
      </c>
      <c r="R56" s="379"/>
      <c r="S56" s="249" t="s">
        <v>364</v>
      </c>
      <c r="T56" s="83"/>
    </row>
    <row r="57" spans="1:20" s="84" customFormat="1" ht="12" customHeight="1">
      <c r="A57" s="852" t="s">
        <v>285</v>
      </c>
      <c r="B57" s="852"/>
      <c r="C57" s="852"/>
      <c r="H57" s="80"/>
      <c r="I57" s="80"/>
      <c r="L57" s="853" t="s">
        <v>365</v>
      </c>
      <c r="M57" s="853"/>
      <c r="N57" s="853"/>
      <c r="O57" s="853"/>
      <c r="P57" s="853"/>
      <c r="Q57" s="853"/>
      <c r="R57" s="854"/>
      <c r="S57" s="854"/>
      <c r="T57" s="79"/>
    </row>
    <row r="58" spans="1:20" s="84" customFormat="1" ht="12" customHeight="1">
      <c r="A58" s="98" t="s">
        <v>366</v>
      </c>
      <c r="B58" s="98"/>
      <c r="C58" s="98"/>
      <c r="H58" s="80"/>
      <c r="I58" s="80"/>
      <c r="L58" s="15"/>
      <c r="M58" s="598"/>
      <c r="N58" s="598"/>
      <c r="O58" s="598"/>
      <c r="P58" s="598"/>
      <c r="Q58" s="598"/>
      <c r="R58" s="99"/>
      <c r="S58" s="15"/>
      <c r="T58" s="79"/>
    </row>
    <row r="59" spans="1:20" s="84" customFormat="1">
      <c r="A59" s="100" t="s">
        <v>367</v>
      </c>
      <c r="H59" s="79"/>
      <c r="I59" s="79"/>
      <c r="M59" s="126"/>
      <c r="N59" s="126"/>
      <c r="O59" s="126"/>
      <c r="P59" s="126"/>
      <c r="Q59" s="126"/>
      <c r="T59" s="79"/>
    </row>
    <row r="60" spans="1:20" s="84" customFormat="1">
      <c r="H60" s="79"/>
      <c r="I60" s="79"/>
      <c r="M60" s="126"/>
      <c r="N60" s="126"/>
      <c r="O60" s="126"/>
      <c r="P60" s="126"/>
      <c r="Q60" s="126"/>
      <c r="T60" s="79"/>
    </row>
    <row r="61" spans="1:20" s="84" customFormat="1">
      <c r="H61" s="79"/>
      <c r="I61" s="79"/>
      <c r="M61" s="126"/>
      <c r="N61" s="126"/>
      <c r="O61" s="126"/>
      <c r="P61" s="126"/>
      <c r="Q61" s="126"/>
      <c r="T61" s="79"/>
    </row>
    <row r="62" spans="1:20" s="84" customFormat="1">
      <c r="H62" s="79"/>
      <c r="I62" s="79"/>
      <c r="M62" s="126"/>
      <c r="N62" s="126"/>
      <c r="O62" s="126"/>
      <c r="P62" s="126"/>
      <c r="Q62" s="126"/>
      <c r="T62" s="79"/>
    </row>
    <row r="63" spans="1:20" s="84" customFormat="1">
      <c r="H63" s="82"/>
      <c r="I63" s="82"/>
      <c r="M63" s="126"/>
      <c r="N63" s="126"/>
      <c r="O63" s="126"/>
      <c r="P63" s="126"/>
      <c r="Q63" s="126"/>
      <c r="T63" s="79"/>
    </row>
    <row r="64" spans="1:20" s="84" customFormat="1">
      <c r="H64" s="82"/>
      <c r="I64" s="82"/>
      <c r="M64" s="126"/>
      <c r="N64" s="126"/>
      <c r="O64" s="126"/>
      <c r="P64" s="126"/>
      <c r="Q64" s="126"/>
      <c r="T64" s="79"/>
    </row>
    <row r="65" spans="8:20" s="84" customFormat="1">
      <c r="H65" s="82"/>
      <c r="I65" s="82"/>
      <c r="M65" s="126"/>
      <c r="N65" s="126"/>
      <c r="O65" s="126"/>
      <c r="P65" s="126"/>
      <c r="Q65" s="126"/>
      <c r="T65" s="79"/>
    </row>
    <row r="66" spans="8:20" s="84" customFormat="1">
      <c r="H66" s="82"/>
      <c r="I66" s="82"/>
      <c r="M66" s="126"/>
      <c r="N66" s="126"/>
      <c r="O66" s="126"/>
      <c r="P66" s="126"/>
      <c r="Q66" s="126"/>
      <c r="T66" s="79"/>
    </row>
    <row r="67" spans="8:20" s="84" customFormat="1">
      <c r="H67" s="82"/>
      <c r="I67" s="82"/>
      <c r="M67" s="126"/>
      <c r="N67" s="126"/>
      <c r="O67" s="126"/>
      <c r="P67" s="126"/>
      <c r="Q67" s="126"/>
      <c r="T67" s="79"/>
    </row>
    <row r="68" spans="8:20" s="84" customFormat="1">
      <c r="H68" s="82"/>
      <c r="I68" s="82"/>
      <c r="M68" s="126"/>
      <c r="N68" s="126"/>
      <c r="O68" s="126"/>
      <c r="P68" s="126"/>
      <c r="Q68" s="126"/>
      <c r="T68" s="79"/>
    </row>
    <row r="69" spans="8:20" s="84" customFormat="1">
      <c r="M69" s="126"/>
      <c r="N69" s="126"/>
      <c r="O69" s="126"/>
      <c r="P69" s="126"/>
      <c r="Q69" s="126"/>
      <c r="T69" s="79"/>
    </row>
    <row r="70" spans="8:20" s="84" customFormat="1">
      <c r="M70" s="126"/>
      <c r="N70" s="126"/>
      <c r="O70" s="126"/>
      <c r="P70" s="126"/>
      <c r="Q70" s="126"/>
      <c r="T70" s="79"/>
    </row>
    <row r="71" spans="8:20" s="84" customFormat="1">
      <c r="M71" s="126"/>
      <c r="N71" s="126"/>
      <c r="O71" s="126"/>
      <c r="P71" s="126"/>
      <c r="Q71" s="126"/>
      <c r="T71" s="79"/>
    </row>
    <row r="72" spans="8:20" s="84" customFormat="1">
      <c r="M72" s="126"/>
      <c r="N72" s="126"/>
      <c r="O72" s="126"/>
      <c r="P72" s="126"/>
      <c r="Q72" s="126"/>
      <c r="T72" s="79"/>
    </row>
    <row r="73" spans="8:20" s="84" customFormat="1">
      <c r="M73" s="126"/>
      <c r="N73" s="126"/>
      <c r="O73" s="126"/>
      <c r="P73" s="126"/>
      <c r="Q73" s="126"/>
      <c r="T73" s="79"/>
    </row>
    <row r="74" spans="8:20" s="84" customFormat="1">
      <c r="M74" s="126"/>
      <c r="N74" s="126"/>
      <c r="O74" s="126"/>
      <c r="P74" s="126"/>
      <c r="Q74" s="126"/>
      <c r="T74" s="79"/>
    </row>
  </sheetData>
  <mergeCells count="26">
    <mergeCell ref="A57:C57"/>
    <mergeCell ref="L57:S57"/>
    <mergeCell ref="A28:B28"/>
    <mergeCell ref="A36:B36"/>
    <mergeCell ref="A47:B47"/>
    <mergeCell ref="R5:S5"/>
    <mergeCell ref="A7:B7"/>
    <mergeCell ref="R7:S7"/>
    <mergeCell ref="A14:B14"/>
    <mergeCell ref="R14:S14"/>
    <mergeCell ref="A6:B6"/>
    <mergeCell ref="R6:S6"/>
    <mergeCell ref="A5:B5"/>
    <mergeCell ref="C5:E5"/>
    <mergeCell ref="H5:I5"/>
    <mergeCell ref="J5:L5"/>
    <mergeCell ref="A1:G1"/>
    <mergeCell ref="H1:S1"/>
    <mergeCell ref="H2:S2"/>
    <mergeCell ref="A3:C3"/>
    <mergeCell ref="L3:S3"/>
    <mergeCell ref="A4:B4"/>
    <mergeCell ref="F4:G4"/>
    <mergeCell ref="H4:I4"/>
    <mergeCell ref="J4:L4"/>
    <mergeCell ref="R4:S4"/>
  </mergeCells>
  <phoneticPr fontId="7" type="noConversion"/>
  <printOptions horizontalCentered="1"/>
  <pageMargins left="0.59055118110236227" right="0.59055118110236227" top="0.98425196850393704" bottom="0.59055118110236227" header="0.43307086614173229" footer="0"/>
  <pageSetup paperSize="9" scale="66" fitToHeight="0" pageOrder="overThenDown" orientation="landscape" r:id="rId1"/>
  <headerFooter alignWithMargins="0">
    <oddHeader>&amp;L&amp;12&amp;F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view="pageBreakPreview" topLeftCell="A4" zoomScaleNormal="85" zoomScaleSheetLayoutView="100" workbookViewId="0">
      <selection activeCell="F25" sqref="F25"/>
    </sheetView>
  </sheetViews>
  <sheetFormatPr defaultColWidth="7" defaultRowHeight="12"/>
  <cols>
    <col min="1" max="1" width="3.85546875" style="126" customWidth="1"/>
    <col min="2" max="2" width="10.7109375" style="126" customWidth="1"/>
    <col min="3" max="7" width="13.85546875" style="126" customWidth="1"/>
    <col min="8" max="13" width="12.140625" style="126" customWidth="1"/>
    <col min="14" max="14" width="14.85546875" style="126" bestFit="1" customWidth="1"/>
    <col min="15" max="16" width="12.140625" style="126" customWidth="1"/>
    <col min="17" max="17" width="11.85546875" style="126" bestFit="1" customWidth="1"/>
    <col min="18" max="18" width="4.5703125" style="126" customWidth="1"/>
    <col min="19" max="19" width="13.7109375" style="126" customWidth="1"/>
    <col min="20" max="20" width="1.85546875" style="127" customWidth="1"/>
    <col min="21" max="16384" width="7" style="126"/>
  </cols>
  <sheetData>
    <row r="1" spans="1:20" s="285" customFormat="1" ht="31.5" customHeight="1">
      <c r="A1" s="866" t="s">
        <v>790</v>
      </c>
      <c r="B1" s="866"/>
      <c r="C1" s="866"/>
      <c r="D1" s="866"/>
      <c r="E1" s="866"/>
      <c r="F1" s="866"/>
      <c r="G1" s="866"/>
      <c r="H1" s="866" t="s">
        <v>368</v>
      </c>
      <c r="I1" s="866"/>
      <c r="J1" s="866"/>
      <c r="K1" s="866"/>
      <c r="L1" s="866"/>
      <c r="M1" s="866"/>
      <c r="N1" s="866"/>
      <c r="O1" s="866"/>
      <c r="P1" s="866"/>
      <c r="Q1" s="866"/>
      <c r="R1" s="866"/>
      <c r="S1" s="866"/>
      <c r="T1" s="284"/>
    </row>
    <row r="2" spans="1:20" s="288" customFormat="1" ht="22.5">
      <c r="A2" s="286"/>
      <c r="B2" s="286"/>
      <c r="C2" s="286"/>
      <c r="D2" s="286"/>
      <c r="E2" s="286"/>
      <c r="F2" s="286"/>
      <c r="G2" s="286"/>
      <c r="H2" s="866" t="s">
        <v>821</v>
      </c>
      <c r="I2" s="866"/>
      <c r="J2" s="866"/>
      <c r="K2" s="866"/>
      <c r="L2" s="866"/>
      <c r="M2" s="866"/>
      <c r="N2" s="866"/>
      <c r="O2" s="866"/>
      <c r="P2" s="866"/>
      <c r="Q2" s="866"/>
      <c r="R2" s="866"/>
      <c r="S2" s="866"/>
      <c r="T2" s="287"/>
    </row>
    <row r="3" spans="1:20" s="109" customFormat="1" thickBot="1">
      <c r="A3" s="867" t="s">
        <v>369</v>
      </c>
      <c r="B3" s="867"/>
      <c r="C3" s="867"/>
      <c r="L3" s="868" t="s">
        <v>370</v>
      </c>
      <c r="M3" s="868"/>
      <c r="N3" s="868"/>
      <c r="O3" s="868"/>
      <c r="P3" s="868"/>
      <c r="Q3" s="868"/>
      <c r="R3" s="868"/>
      <c r="S3" s="868"/>
      <c r="T3" s="110"/>
    </row>
    <row r="4" spans="1:20" s="114" customFormat="1" ht="14.25" customHeight="1" thickTop="1">
      <c r="A4" s="857"/>
      <c r="B4" s="858"/>
      <c r="C4" s="111" t="s">
        <v>371</v>
      </c>
      <c r="D4" s="112"/>
      <c r="E4" s="112"/>
      <c r="F4" s="859" t="s">
        <v>372</v>
      </c>
      <c r="G4" s="857"/>
      <c r="H4" s="860" t="s">
        <v>373</v>
      </c>
      <c r="I4" s="861"/>
      <c r="J4" s="859" t="s">
        <v>374</v>
      </c>
      <c r="K4" s="862"/>
      <c r="L4" s="863"/>
      <c r="M4" s="372" t="s">
        <v>760</v>
      </c>
      <c r="N4" s="113" t="s">
        <v>375</v>
      </c>
      <c r="O4" s="372" t="s">
        <v>761</v>
      </c>
      <c r="P4" s="372" t="s">
        <v>123</v>
      </c>
      <c r="Q4" s="113"/>
      <c r="R4" s="864"/>
      <c r="S4" s="865"/>
      <c r="T4" s="229"/>
    </row>
    <row r="5" spans="1:20" s="114" customFormat="1">
      <c r="A5" s="878" t="s">
        <v>69</v>
      </c>
      <c r="B5" s="879"/>
      <c r="C5" s="841" t="s">
        <v>814</v>
      </c>
      <c r="D5" s="842"/>
      <c r="E5" s="843"/>
      <c r="F5" s="115" t="s">
        <v>212</v>
      </c>
      <c r="G5" s="484" t="s">
        <v>816</v>
      </c>
      <c r="H5" s="844" t="s">
        <v>817</v>
      </c>
      <c r="I5" s="845"/>
      <c r="J5" s="841" t="s">
        <v>818</v>
      </c>
      <c r="K5" s="842"/>
      <c r="L5" s="843"/>
      <c r="M5" s="117" t="s">
        <v>123</v>
      </c>
      <c r="N5" s="238" t="s">
        <v>806</v>
      </c>
      <c r="O5" s="117" t="s">
        <v>762</v>
      </c>
      <c r="P5" s="117" t="s">
        <v>764</v>
      </c>
      <c r="Q5" s="117" t="s">
        <v>766</v>
      </c>
      <c r="R5" s="821" t="s">
        <v>822</v>
      </c>
      <c r="S5" s="821"/>
      <c r="T5" s="229"/>
    </row>
    <row r="6" spans="1:20" s="114" customFormat="1">
      <c r="A6" s="878"/>
      <c r="B6" s="879"/>
      <c r="C6" s="311" t="s">
        <v>67</v>
      </c>
      <c r="D6" s="117" t="s">
        <v>45</v>
      </c>
      <c r="E6" s="117" t="s">
        <v>46</v>
      </c>
      <c r="F6" s="118" t="s">
        <v>290</v>
      </c>
      <c r="G6" s="231" t="s">
        <v>67</v>
      </c>
      <c r="H6" s="119" t="s">
        <v>45</v>
      </c>
      <c r="I6" s="120" t="s">
        <v>46</v>
      </c>
      <c r="J6" s="115" t="s">
        <v>67</v>
      </c>
      <c r="K6" s="119" t="s">
        <v>45</v>
      </c>
      <c r="L6" s="119" t="s">
        <v>46</v>
      </c>
      <c r="M6" s="117" t="s">
        <v>811</v>
      </c>
      <c r="N6" s="485" t="s">
        <v>291</v>
      </c>
      <c r="O6" s="120" t="s">
        <v>763</v>
      </c>
      <c r="P6" s="120" t="s">
        <v>68</v>
      </c>
      <c r="Q6" s="368" t="s">
        <v>767</v>
      </c>
      <c r="R6" s="880"/>
      <c r="S6" s="881"/>
      <c r="T6" s="229"/>
    </row>
    <row r="7" spans="1:20" s="114" customFormat="1">
      <c r="A7" s="872"/>
      <c r="B7" s="873"/>
      <c r="C7" s="308" t="s">
        <v>44</v>
      </c>
      <c r="D7" s="121" t="s">
        <v>52</v>
      </c>
      <c r="E7" s="121" t="s">
        <v>53</v>
      </c>
      <c r="F7" s="121" t="s">
        <v>43</v>
      </c>
      <c r="G7" s="309" t="s">
        <v>44</v>
      </c>
      <c r="H7" s="121" t="s">
        <v>52</v>
      </c>
      <c r="I7" s="309" t="s">
        <v>53</v>
      </c>
      <c r="J7" s="121" t="s">
        <v>44</v>
      </c>
      <c r="K7" s="121" t="s">
        <v>52</v>
      </c>
      <c r="L7" s="121" t="s">
        <v>53</v>
      </c>
      <c r="M7" s="373" t="s">
        <v>75</v>
      </c>
      <c r="N7" s="486" t="s">
        <v>292</v>
      </c>
      <c r="O7" s="374"/>
      <c r="P7" s="374" t="s">
        <v>765</v>
      </c>
      <c r="Q7" s="369" t="s">
        <v>77</v>
      </c>
      <c r="R7" s="874"/>
      <c r="S7" s="872"/>
      <c r="T7" s="229"/>
    </row>
    <row r="8" spans="1:20" s="114" customFormat="1" ht="14.25" customHeight="1">
      <c r="A8" s="85"/>
      <c r="B8" s="791" t="s">
        <v>376</v>
      </c>
      <c r="C8" s="417">
        <v>168</v>
      </c>
      <c r="D8" s="417">
        <v>77</v>
      </c>
      <c r="E8" s="417">
        <v>91</v>
      </c>
      <c r="F8" s="601">
        <v>99</v>
      </c>
      <c r="G8" s="417">
        <v>168</v>
      </c>
      <c r="H8" s="417">
        <v>77</v>
      </c>
      <c r="I8" s="417">
        <v>91</v>
      </c>
      <c r="J8" s="601" t="s">
        <v>1020</v>
      </c>
      <c r="K8" s="601" t="s">
        <v>1020</v>
      </c>
      <c r="L8" s="601" t="s">
        <v>1020</v>
      </c>
      <c r="M8" s="424">
        <v>1.69</v>
      </c>
      <c r="N8" s="583">
        <v>88</v>
      </c>
      <c r="O8" s="601">
        <v>60</v>
      </c>
      <c r="P8" s="681">
        <f t="shared" ref="P8:P38" si="0">C8/Q8</f>
        <v>53.44781345949562</v>
      </c>
      <c r="Q8" s="755">
        <v>3.1432530000000001</v>
      </c>
      <c r="R8" s="134"/>
      <c r="S8" s="85" t="s">
        <v>377</v>
      </c>
      <c r="T8" s="229"/>
    </row>
    <row r="9" spans="1:20" s="114" customFormat="1" ht="14.25" customHeight="1">
      <c r="A9" s="85"/>
      <c r="B9" s="86" t="s">
        <v>378</v>
      </c>
      <c r="C9" s="693">
        <v>115</v>
      </c>
      <c r="D9" s="693">
        <v>57</v>
      </c>
      <c r="E9" s="693">
        <v>58</v>
      </c>
      <c r="F9" s="694">
        <v>81</v>
      </c>
      <c r="G9" s="693">
        <v>115</v>
      </c>
      <c r="H9" s="693">
        <v>57</v>
      </c>
      <c r="I9" s="693">
        <v>58</v>
      </c>
      <c r="J9" s="694" t="s">
        <v>1020</v>
      </c>
      <c r="K9" s="694" t="s">
        <v>1020</v>
      </c>
      <c r="L9" s="694" t="s">
        <v>1020</v>
      </c>
      <c r="M9" s="702">
        <v>1.41</v>
      </c>
      <c r="N9" s="583">
        <v>74</v>
      </c>
      <c r="O9" s="694">
        <v>67</v>
      </c>
      <c r="P9" s="681">
        <f t="shared" si="0"/>
        <v>37.469547846820582</v>
      </c>
      <c r="Q9" s="755">
        <v>3.069159</v>
      </c>
      <c r="R9" s="134"/>
      <c r="S9" s="85" t="s">
        <v>379</v>
      </c>
      <c r="T9" s="229"/>
    </row>
    <row r="10" spans="1:20" s="114" customFormat="1" ht="14.25" customHeight="1">
      <c r="A10" s="875" t="s">
        <v>380</v>
      </c>
      <c r="B10" s="875"/>
      <c r="C10" s="790">
        <f>SUM(D10:E10)</f>
        <v>3705</v>
      </c>
      <c r="D10" s="747">
        <f>SUM(H10,K10)</f>
        <v>1866</v>
      </c>
      <c r="E10" s="747">
        <f>SUM(I10,L10)</f>
        <v>1839</v>
      </c>
      <c r="F10" s="675">
        <v>2118</v>
      </c>
      <c r="G10" s="675">
        <v>3585</v>
      </c>
      <c r="H10" s="675">
        <v>1792</v>
      </c>
      <c r="I10" s="675">
        <v>1793</v>
      </c>
      <c r="J10" s="675">
        <v>120</v>
      </c>
      <c r="K10" s="675">
        <v>74</v>
      </c>
      <c r="L10" s="675">
        <v>46</v>
      </c>
      <c r="M10" s="603">
        <v>1.7</v>
      </c>
      <c r="N10" s="675">
        <v>1617</v>
      </c>
      <c r="O10" s="600">
        <v>58</v>
      </c>
      <c r="P10" s="678">
        <f t="shared" si="0"/>
        <v>65</v>
      </c>
      <c r="Q10" s="604">
        <v>57</v>
      </c>
      <c r="R10" s="876" t="s">
        <v>381</v>
      </c>
      <c r="S10" s="875"/>
      <c r="T10" s="229"/>
    </row>
    <row r="11" spans="1:20" s="114" customFormat="1" ht="14.25" customHeight="1">
      <c r="A11" s="85"/>
      <c r="B11" s="86" t="s">
        <v>643</v>
      </c>
      <c r="C11" s="602">
        <v>326</v>
      </c>
      <c r="D11" s="599">
        <v>152</v>
      </c>
      <c r="E11" s="599">
        <v>174</v>
      </c>
      <c r="F11" s="599">
        <v>180</v>
      </c>
      <c r="G11" s="602">
        <v>326</v>
      </c>
      <c r="H11" s="599">
        <v>152</v>
      </c>
      <c r="I11" s="599">
        <v>174</v>
      </c>
      <c r="J11" s="599" t="s">
        <v>1020</v>
      </c>
      <c r="K11" s="599" t="s">
        <v>1020</v>
      </c>
      <c r="L11" s="599" t="s">
        <v>1020</v>
      </c>
      <c r="M11" s="659">
        <v>1.8</v>
      </c>
      <c r="N11" s="599">
        <v>200</v>
      </c>
      <c r="O11" s="685">
        <v>57</v>
      </c>
      <c r="P11" s="681">
        <f t="shared" si="0"/>
        <v>163</v>
      </c>
      <c r="Q11" s="605">
        <v>2</v>
      </c>
      <c r="R11" s="85"/>
      <c r="S11" s="85" t="s">
        <v>382</v>
      </c>
      <c r="T11" s="229"/>
    </row>
    <row r="12" spans="1:20" s="114" customFormat="1" ht="14.25" customHeight="1">
      <c r="A12" s="85"/>
      <c r="B12" s="86" t="s">
        <v>383</v>
      </c>
      <c r="C12" s="602">
        <v>766</v>
      </c>
      <c r="D12" s="599">
        <v>391</v>
      </c>
      <c r="E12" s="599">
        <v>375</v>
      </c>
      <c r="F12" s="599">
        <v>446</v>
      </c>
      <c r="G12" s="602">
        <v>766</v>
      </c>
      <c r="H12" s="599">
        <v>391</v>
      </c>
      <c r="I12" s="599">
        <v>375</v>
      </c>
      <c r="J12" s="599" t="s">
        <v>1020</v>
      </c>
      <c r="K12" s="599" t="s">
        <v>1020</v>
      </c>
      <c r="L12" s="599" t="s">
        <v>1020</v>
      </c>
      <c r="M12" s="659">
        <v>1.7</v>
      </c>
      <c r="N12" s="599">
        <v>275</v>
      </c>
      <c r="O12" s="685">
        <v>54</v>
      </c>
      <c r="P12" s="681">
        <f t="shared" si="0"/>
        <v>383</v>
      </c>
      <c r="Q12" s="605">
        <v>2</v>
      </c>
      <c r="R12" s="85"/>
      <c r="S12" s="85" t="s">
        <v>384</v>
      </c>
      <c r="T12" s="229"/>
    </row>
    <row r="13" spans="1:20" s="114" customFormat="1" ht="14.25" customHeight="1">
      <c r="A13" s="85"/>
      <c r="B13" s="86" t="s">
        <v>385</v>
      </c>
      <c r="C13" s="602">
        <v>210</v>
      </c>
      <c r="D13" s="599">
        <v>98</v>
      </c>
      <c r="E13" s="599">
        <v>112</v>
      </c>
      <c r="F13" s="599">
        <v>134</v>
      </c>
      <c r="G13" s="602">
        <v>210</v>
      </c>
      <c r="H13" s="599">
        <v>98</v>
      </c>
      <c r="I13" s="599">
        <v>112</v>
      </c>
      <c r="J13" s="599" t="s">
        <v>1020</v>
      </c>
      <c r="K13" s="599" t="s">
        <v>1020</v>
      </c>
      <c r="L13" s="599" t="s">
        <v>1020</v>
      </c>
      <c r="M13" s="659">
        <v>1.6</v>
      </c>
      <c r="N13" s="599">
        <v>92</v>
      </c>
      <c r="O13" s="685">
        <v>60</v>
      </c>
      <c r="P13" s="681">
        <f t="shared" si="0"/>
        <v>35</v>
      </c>
      <c r="Q13" s="605">
        <v>6</v>
      </c>
      <c r="R13" s="85"/>
      <c r="S13" s="85" t="s">
        <v>386</v>
      </c>
      <c r="T13" s="229"/>
    </row>
    <row r="14" spans="1:20" s="229" customFormat="1" ht="14.25" customHeight="1">
      <c r="A14" s="85"/>
      <c r="B14" s="86" t="s">
        <v>387</v>
      </c>
      <c r="C14" s="602">
        <v>257</v>
      </c>
      <c r="D14" s="599">
        <v>127</v>
      </c>
      <c r="E14" s="599">
        <v>130</v>
      </c>
      <c r="F14" s="599">
        <v>163</v>
      </c>
      <c r="G14" s="602">
        <v>257</v>
      </c>
      <c r="H14" s="599">
        <v>127</v>
      </c>
      <c r="I14" s="599">
        <v>130</v>
      </c>
      <c r="J14" s="599" t="s">
        <v>1020</v>
      </c>
      <c r="K14" s="599" t="s">
        <v>1020</v>
      </c>
      <c r="L14" s="599" t="s">
        <v>1020</v>
      </c>
      <c r="M14" s="659">
        <v>1.6</v>
      </c>
      <c r="N14" s="599">
        <v>125</v>
      </c>
      <c r="O14" s="685">
        <v>61</v>
      </c>
      <c r="P14" s="681">
        <f t="shared" si="0"/>
        <v>64.25</v>
      </c>
      <c r="Q14" s="605">
        <v>4</v>
      </c>
      <c r="R14" s="85"/>
      <c r="S14" s="85" t="s">
        <v>388</v>
      </c>
    </row>
    <row r="15" spans="1:20" s="122" customFormat="1" ht="14.25" customHeight="1">
      <c r="A15" s="85"/>
      <c r="B15" s="86" t="s">
        <v>644</v>
      </c>
      <c r="C15" s="602">
        <v>123</v>
      </c>
      <c r="D15" s="599">
        <v>56</v>
      </c>
      <c r="E15" s="599">
        <v>67</v>
      </c>
      <c r="F15" s="599">
        <v>74</v>
      </c>
      <c r="G15" s="602">
        <v>123</v>
      </c>
      <c r="H15" s="599">
        <v>56</v>
      </c>
      <c r="I15" s="599">
        <v>67</v>
      </c>
      <c r="J15" s="599" t="s">
        <v>1020</v>
      </c>
      <c r="K15" s="599" t="s">
        <v>1020</v>
      </c>
      <c r="L15" s="599" t="s">
        <v>1020</v>
      </c>
      <c r="M15" s="659">
        <v>1.7</v>
      </c>
      <c r="N15" s="599">
        <v>57</v>
      </c>
      <c r="O15" s="685">
        <v>58</v>
      </c>
      <c r="P15" s="681">
        <f t="shared" si="0"/>
        <v>61.5</v>
      </c>
      <c r="Q15" s="605">
        <v>2</v>
      </c>
      <c r="R15" s="85"/>
      <c r="S15" s="85" t="s">
        <v>645</v>
      </c>
      <c r="T15" s="89"/>
    </row>
    <row r="16" spans="1:20" s="122" customFormat="1" ht="14.25" customHeight="1">
      <c r="A16" s="85"/>
      <c r="B16" s="86" t="s">
        <v>646</v>
      </c>
      <c r="C16" s="602">
        <v>156</v>
      </c>
      <c r="D16" s="599">
        <v>80</v>
      </c>
      <c r="E16" s="599">
        <v>76</v>
      </c>
      <c r="F16" s="599">
        <v>81</v>
      </c>
      <c r="G16" s="602">
        <v>156</v>
      </c>
      <c r="H16" s="599">
        <v>80</v>
      </c>
      <c r="I16" s="599">
        <v>76</v>
      </c>
      <c r="J16" s="599" t="s">
        <v>1020</v>
      </c>
      <c r="K16" s="599" t="s">
        <v>1020</v>
      </c>
      <c r="L16" s="599" t="s">
        <v>1020</v>
      </c>
      <c r="M16" s="659">
        <v>1.9</v>
      </c>
      <c r="N16" s="599">
        <v>74</v>
      </c>
      <c r="O16" s="685">
        <v>58</v>
      </c>
      <c r="P16" s="681">
        <f t="shared" si="0"/>
        <v>156</v>
      </c>
      <c r="Q16" s="605">
        <v>1</v>
      </c>
      <c r="R16" s="85"/>
      <c r="S16" s="85" t="s">
        <v>647</v>
      </c>
      <c r="T16" s="89"/>
    </row>
    <row r="17" spans="1:20" s="122" customFormat="1" ht="14.25" customHeight="1">
      <c r="A17" s="85"/>
      <c r="B17" s="86" t="s">
        <v>648</v>
      </c>
      <c r="C17" s="602">
        <v>224</v>
      </c>
      <c r="D17" s="599">
        <v>107</v>
      </c>
      <c r="E17" s="599">
        <v>117</v>
      </c>
      <c r="F17" s="599">
        <v>140</v>
      </c>
      <c r="G17" s="602">
        <v>224</v>
      </c>
      <c r="H17" s="599">
        <v>107</v>
      </c>
      <c r="I17" s="599">
        <v>117</v>
      </c>
      <c r="J17" s="599" t="s">
        <v>1020</v>
      </c>
      <c r="K17" s="599" t="s">
        <v>1020</v>
      </c>
      <c r="L17" s="599" t="s">
        <v>1020</v>
      </c>
      <c r="M17" s="659">
        <v>1.6</v>
      </c>
      <c r="N17" s="599">
        <v>114</v>
      </c>
      <c r="O17" s="685">
        <v>63</v>
      </c>
      <c r="P17" s="681">
        <f t="shared" si="0"/>
        <v>44.8</v>
      </c>
      <c r="Q17" s="605">
        <v>5</v>
      </c>
      <c r="R17" s="85"/>
      <c r="S17" s="85" t="s">
        <v>649</v>
      </c>
      <c r="T17" s="89"/>
    </row>
    <row r="18" spans="1:20" s="122" customFormat="1" ht="14.25" customHeight="1">
      <c r="A18" s="85"/>
      <c r="B18" s="86" t="s">
        <v>650</v>
      </c>
      <c r="C18" s="602">
        <v>169</v>
      </c>
      <c r="D18" s="599">
        <v>90</v>
      </c>
      <c r="E18" s="599">
        <v>79</v>
      </c>
      <c r="F18" s="599">
        <v>103</v>
      </c>
      <c r="G18" s="602">
        <v>169</v>
      </c>
      <c r="H18" s="599">
        <v>90</v>
      </c>
      <c r="I18" s="599">
        <v>79</v>
      </c>
      <c r="J18" s="599" t="s">
        <v>1020</v>
      </c>
      <c r="K18" s="599" t="s">
        <v>1020</v>
      </c>
      <c r="L18" s="599" t="s">
        <v>1020</v>
      </c>
      <c r="M18" s="659">
        <v>1.6</v>
      </c>
      <c r="N18" s="599">
        <v>96</v>
      </c>
      <c r="O18" s="685">
        <v>62</v>
      </c>
      <c r="P18" s="681">
        <f t="shared" si="0"/>
        <v>42.25</v>
      </c>
      <c r="Q18" s="605">
        <v>4</v>
      </c>
      <c r="R18" s="85"/>
      <c r="S18" s="85" t="s">
        <v>651</v>
      </c>
      <c r="T18" s="89"/>
    </row>
    <row r="19" spans="1:20" s="122" customFormat="1" ht="14.25" customHeight="1">
      <c r="A19" s="85"/>
      <c r="B19" s="86" t="s">
        <v>652</v>
      </c>
      <c r="C19" s="602">
        <v>136</v>
      </c>
      <c r="D19" s="599">
        <v>71</v>
      </c>
      <c r="E19" s="599">
        <v>65</v>
      </c>
      <c r="F19" s="599">
        <v>82</v>
      </c>
      <c r="G19" s="602">
        <v>136</v>
      </c>
      <c r="H19" s="599">
        <v>71</v>
      </c>
      <c r="I19" s="599">
        <v>65</v>
      </c>
      <c r="J19" s="599" t="s">
        <v>1020</v>
      </c>
      <c r="K19" s="599" t="s">
        <v>1020</v>
      </c>
      <c r="L19" s="599" t="s">
        <v>1020</v>
      </c>
      <c r="M19" s="659">
        <v>1.7</v>
      </c>
      <c r="N19" s="599">
        <v>68</v>
      </c>
      <c r="O19" s="685">
        <v>64</v>
      </c>
      <c r="P19" s="681">
        <f t="shared" si="0"/>
        <v>45.333333333333336</v>
      </c>
      <c r="Q19" s="605">
        <v>3</v>
      </c>
      <c r="R19" s="85"/>
      <c r="S19" s="85" t="s">
        <v>653</v>
      </c>
      <c r="T19" s="89"/>
    </row>
    <row r="20" spans="1:20" s="122" customFormat="1" ht="14.25" customHeight="1">
      <c r="A20" s="85"/>
      <c r="B20" s="86" t="s">
        <v>654</v>
      </c>
      <c r="C20" s="602">
        <v>194</v>
      </c>
      <c r="D20" s="599">
        <v>101</v>
      </c>
      <c r="E20" s="599">
        <v>93</v>
      </c>
      <c r="F20" s="599">
        <v>120</v>
      </c>
      <c r="G20" s="602">
        <v>194</v>
      </c>
      <c r="H20" s="599">
        <v>101</v>
      </c>
      <c r="I20" s="599">
        <v>93</v>
      </c>
      <c r="J20" s="599" t="s">
        <v>1020</v>
      </c>
      <c r="K20" s="599" t="s">
        <v>1020</v>
      </c>
      <c r="L20" s="599" t="s">
        <v>1020</v>
      </c>
      <c r="M20" s="659">
        <v>1.6</v>
      </c>
      <c r="N20" s="599">
        <v>75</v>
      </c>
      <c r="O20" s="685">
        <v>58</v>
      </c>
      <c r="P20" s="681">
        <f t="shared" si="0"/>
        <v>38.799999999999997</v>
      </c>
      <c r="Q20" s="605">
        <v>5</v>
      </c>
      <c r="R20" s="85"/>
      <c r="S20" s="85" t="s">
        <v>655</v>
      </c>
      <c r="T20" s="89"/>
    </row>
    <row r="21" spans="1:20" s="122" customFormat="1" ht="14.25" customHeight="1">
      <c r="A21" s="85"/>
      <c r="B21" s="86" t="s">
        <v>656</v>
      </c>
      <c r="C21" s="602">
        <v>441</v>
      </c>
      <c r="D21" s="599">
        <v>230</v>
      </c>
      <c r="E21" s="599">
        <v>211</v>
      </c>
      <c r="F21" s="599">
        <v>252</v>
      </c>
      <c r="G21" s="602">
        <v>441</v>
      </c>
      <c r="H21" s="599">
        <v>230</v>
      </c>
      <c r="I21" s="599">
        <v>211</v>
      </c>
      <c r="J21" s="599" t="s">
        <v>1020</v>
      </c>
      <c r="K21" s="599" t="s">
        <v>1020</v>
      </c>
      <c r="L21" s="599" t="s">
        <v>1020</v>
      </c>
      <c r="M21" s="659">
        <v>1.8</v>
      </c>
      <c r="N21" s="599">
        <v>174</v>
      </c>
      <c r="O21" s="685">
        <v>57</v>
      </c>
      <c r="P21" s="681">
        <f t="shared" si="0"/>
        <v>147</v>
      </c>
      <c r="Q21" s="605">
        <v>3</v>
      </c>
      <c r="R21" s="85"/>
      <c r="S21" s="85" t="s">
        <v>657</v>
      </c>
      <c r="T21" s="89"/>
    </row>
    <row r="22" spans="1:20" s="122" customFormat="1" ht="14.25" customHeight="1">
      <c r="A22" s="85"/>
      <c r="B22" s="86" t="s">
        <v>658</v>
      </c>
      <c r="C22" s="602">
        <v>77</v>
      </c>
      <c r="D22" s="599">
        <v>41</v>
      </c>
      <c r="E22" s="599">
        <v>36</v>
      </c>
      <c r="F22" s="599">
        <v>44</v>
      </c>
      <c r="G22" s="602">
        <v>77</v>
      </c>
      <c r="H22" s="599">
        <v>41</v>
      </c>
      <c r="I22" s="599">
        <v>36</v>
      </c>
      <c r="J22" s="599" t="s">
        <v>1020</v>
      </c>
      <c r="K22" s="599" t="s">
        <v>1020</v>
      </c>
      <c r="L22" s="599" t="s">
        <v>1020</v>
      </c>
      <c r="M22" s="659">
        <v>1.8</v>
      </c>
      <c r="N22" s="599">
        <v>47</v>
      </c>
      <c r="O22" s="685">
        <v>63</v>
      </c>
      <c r="P22" s="681">
        <f t="shared" si="0"/>
        <v>15.4</v>
      </c>
      <c r="Q22" s="605">
        <v>5</v>
      </c>
      <c r="R22" s="85"/>
      <c r="S22" s="85" t="s">
        <v>659</v>
      </c>
      <c r="T22" s="89"/>
    </row>
    <row r="23" spans="1:20" s="122" customFormat="1" ht="14.25" customHeight="1">
      <c r="A23" s="85"/>
      <c r="B23" s="86" t="s">
        <v>660</v>
      </c>
      <c r="C23" s="602">
        <v>121</v>
      </c>
      <c r="D23" s="599">
        <v>61</v>
      </c>
      <c r="E23" s="599">
        <v>60</v>
      </c>
      <c r="F23" s="599">
        <v>72</v>
      </c>
      <c r="G23" s="602">
        <v>121</v>
      </c>
      <c r="H23" s="599">
        <v>61</v>
      </c>
      <c r="I23" s="599">
        <v>60</v>
      </c>
      <c r="J23" s="599" t="s">
        <v>1020</v>
      </c>
      <c r="K23" s="599" t="s">
        <v>1020</v>
      </c>
      <c r="L23" s="599" t="s">
        <v>1020</v>
      </c>
      <c r="M23" s="659">
        <v>1.7</v>
      </c>
      <c r="N23" s="599">
        <v>58</v>
      </c>
      <c r="O23" s="685">
        <v>60</v>
      </c>
      <c r="P23" s="681">
        <f t="shared" si="0"/>
        <v>30.25</v>
      </c>
      <c r="Q23" s="605">
        <v>4</v>
      </c>
      <c r="R23" s="85"/>
      <c r="S23" s="85" t="s">
        <v>661</v>
      </c>
      <c r="T23" s="89"/>
    </row>
    <row r="24" spans="1:20" s="122" customFormat="1" ht="14.25" customHeight="1">
      <c r="A24" s="85"/>
      <c r="B24" s="86" t="s">
        <v>662</v>
      </c>
      <c r="C24" s="602">
        <v>246</v>
      </c>
      <c r="D24" s="599">
        <v>122</v>
      </c>
      <c r="E24" s="599">
        <v>124</v>
      </c>
      <c r="F24" s="599">
        <v>140</v>
      </c>
      <c r="G24" s="602">
        <v>246</v>
      </c>
      <c r="H24" s="599">
        <v>122</v>
      </c>
      <c r="I24" s="599">
        <v>124</v>
      </c>
      <c r="J24" s="599" t="s">
        <v>1020</v>
      </c>
      <c r="K24" s="599" t="s">
        <v>1020</v>
      </c>
      <c r="L24" s="599" t="s">
        <v>1020</v>
      </c>
      <c r="M24" s="659">
        <v>1.8</v>
      </c>
      <c r="N24" s="599">
        <v>95</v>
      </c>
      <c r="O24" s="685">
        <v>56</v>
      </c>
      <c r="P24" s="681">
        <f t="shared" si="0"/>
        <v>27.333333333333332</v>
      </c>
      <c r="Q24" s="605">
        <v>9</v>
      </c>
      <c r="R24" s="85"/>
      <c r="S24" s="85" t="s">
        <v>663</v>
      </c>
      <c r="T24" s="89"/>
    </row>
    <row r="25" spans="1:20" s="122" customFormat="1" ht="14.25" customHeight="1">
      <c r="A25" s="85"/>
      <c r="B25" s="86" t="s">
        <v>664</v>
      </c>
      <c r="C25" s="602">
        <v>139</v>
      </c>
      <c r="D25" s="599">
        <v>65</v>
      </c>
      <c r="E25" s="599">
        <v>74</v>
      </c>
      <c r="F25" s="599">
        <v>87</v>
      </c>
      <c r="G25" s="602">
        <v>139</v>
      </c>
      <c r="H25" s="685">
        <v>65</v>
      </c>
      <c r="I25" s="685">
        <v>74</v>
      </c>
      <c r="J25" s="685" t="s">
        <v>1020</v>
      </c>
      <c r="K25" s="685" t="s">
        <v>1020</v>
      </c>
      <c r="L25" s="685" t="s">
        <v>1020</v>
      </c>
      <c r="M25" s="659">
        <v>1.6</v>
      </c>
      <c r="N25" s="685">
        <v>67</v>
      </c>
      <c r="O25" s="685">
        <v>59</v>
      </c>
      <c r="P25" s="681">
        <f t="shared" si="0"/>
        <v>69.5</v>
      </c>
      <c r="Q25" s="688">
        <v>2</v>
      </c>
      <c r="R25" s="85"/>
      <c r="S25" s="85" t="s">
        <v>665</v>
      </c>
      <c r="T25" s="89"/>
    </row>
    <row r="26" spans="1:20" s="122" customFormat="1" ht="13.5" customHeight="1">
      <c r="A26" s="875" t="s">
        <v>389</v>
      </c>
      <c r="B26" s="877"/>
      <c r="C26" s="747">
        <f>SUM(D26:E26)</f>
        <v>2021</v>
      </c>
      <c r="D26" s="747">
        <f>SUM(H26,K26)</f>
        <v>1005</v>
      </c>
      <c r="E26" s="747">
        <f>SUM(I26,L26)</f>
        <v>1016</v>
      </c>
      <c r="F26" s="675">
        <v>1238</v>
      </c>
      <c r="G26" s="675">
        <v>1971</v>
      </c>
      <c r="H26" s="675">
        <v>961</v>
      </c>
      <c r="I26" s="675">
        <v>1010</v>
      </c>
      <c r="J26" s="675">
        <v>50</v>
      </c>
      <c r="K26" s="675">
        <v>44</v>
      </c>
      <c r="L26" s="675">
        <v>6</v>
      </c>
      <c r="M26" s="765">
        <v>1.5920840064620356</v>
      </c>
      <c r="N26" s="675">
        <v>926</v>
      </c>
      <c r="O26" s="678">
        <v>59.833333333333336</v>
      </c>
      <c r="P26" s="678">
        <f t="shared" si="0"/>
        <v>43</v>
      </c>
      <c r="Q26" s="762">
        <v>47</v>
      </c>
      <c r="R26" s="876" t="s">
        <v>390</v>
      </c>
      <c r="S26" s="875"/>
      <c r="T26" s="89"/>
    </row>
    <row r="27" spans="1:20" s="122" customFormat="1" ht="14.25" customHeight="1">
      <c r="A27" s="85"/>
      <c r="B27" s="86" t="s">
        <v>391</v>
      </c>
      <c r="C27" s="687">
        <v>277</v>
      </c>
      <c r="D27" s="685">
        <v>130</v>
      </c>
      <c r="E27" s="685">
        <v>147</v>
      </c>
      <c r="F27" s="685">
        <v>178</v>
      </c>
      <c r="G27" s="602">
        <v>277</v>
      </c>
      <c r="H27" s="685">
        <v>130</v>
      </c>
      <c r="I27" s="685">
        <v>147</v>
      </c>
      <c r="J27" s="685" t="s">
        <v>1020</v>
      </c>
      <c r="K27" s="685" t="s">
        <v>1020</v>
      </c>
      <c r="L27" s="685" t="s">
        <v>1020</v>
      </c>
      <c r="M27" s="686">
        <v>1.5561797752808988</v>
      </c>
      <c r="N27" s="685">
        <v>129</v>
      </c>
      <c r="O27" s="685">
        <v>60</v>
      </c>
      <c r="P27" s="681">
        <f t="shared" si="0"/>
        <v>137.60556383507205</v>
      </c>
      <c r="Q27" s="688">
        <v>2.0129999999999999</v>
      </c>
      <c r="R27" s="85"/>
      <c r="S27" s="85" t="s">
        <v>588</v>
      </c>
      <c r="T27" s="89"/>
    </row>
    <row r="28" spans="1:20" s="122" customFormat="1" ht="14.25" customHeight="1">
      <c r="A28" s="85"/>
      <c r="B28" s="86" t="s">
        <v>589</v>
      </c>
      <c r="C28" s="687">
        <v>119</v>
      </c>
      <c r="D28" s="685">
        <v>52</v>
      </c>
      <c r="E28" s="685">
        <v>67</v>
      </c>
      <c r="F28" s="685">
        <v>74</v>
      </c>
      <c r="G28" s="602">
        <v>119</v>
      </c>
      <c r="H28" s="685">
        <v>52</v>
      </c>
      <c r="I28" s="685">
        <v>67</v>
      </c>
      <c r="J28" s="685" t="s">
        <v>1020</v>
      </c>
      <c r="K28" s="685" t="s">
        <v>1020</v>
      </c>
      <c r="L28" s="685" t="s">
        <v>1020</v>
      </c>
      <c r="M28" s="686">
        <v>1.6081081081081081</v>
      </c>
      <c r="N28" s="685">
        <v>52</v>
      </c>
      <c r="O28" s="685">
        <v>59</v>
      </c>
      <c r="P28" s="681">
        <f t="shared" si="0"/>
        <v>37.837837837837839</v>
      </c>
      <c r="Q28" s="688">
        <v>3.145</v>
      </c>
      <c r="R28" s="85"/>
      <c r="S28" s="85" t="s">
        <v>590</v>
      </c>
      <c r="T28" s="89"/>
    </row>
    <row r="29" spans="1:20" s="122" customFormat="1" ht="14.25" customHeight="1">
      <c r="A29" s="85"/>
      <c r="B29" s="86" t="s">
        <v>591</v>
      </c>
      <c r="C29" s="687">
        <v>93</v>
      </c>
      <c r="D29" s="685">
        <v>44</v>
      </c>
      <c r="E29" s="685">
        <v>49</v>
      </c>
      <c r="F29" s="685">
        <v>61</v>
      </c>
      <c r="G29" s="602">
        <v>93</v>
      </c>
      <c r="H29" s="685">
        <v>44</v>
      </c>
      <c r="I29" s="685">
        <v>49</v>
      </c>
      <c r="J29" s="685" t="s">
        <v>1020</v>
      </c>
      <c r="K29" s="685" t="s">
        <v>1020</v>
      </c>
      <c r="L29" s="685" t="s">
        <v>1020</v>
      </c>
      <c r="M29" s="686">
        <v>1.5245901639344261</v>
      </c>
      <c r="N29" s="685">
        <v>42</v>
      </c>
      <c r="O29" s="685">
        <v>59</v>
      </c>
      <c r="P29" s="681">
        <f t="shared" si="0"/>
        <v>21.627906976744185</v>
      </c>
      <c r="Q29" s="688">
        <v>4.3</v>
      </c>
      <c r="R29" s="85"/>
      <c r="S29" s="85" t="s">
        <v>392</v>
      </c>
      <c r="T29" s="89"/>
    </row>
    <row r="30" spans="1:20" s="122" customFormat="1" ht="14.25" customHeight="1">
      <c r="A30" s="85"/>
      <c r="B30" s="86" t="s">
        <v>393</v>
      </c>
      <c r="C30" s="687">
        <v>168</v>
      </c>
      <c r="D30" s="685">
        <v>87</v>
      </c>
      <c r="E30" s="685">
        <v>81</v>
      </c>
      <c r="F30" s="685">
        <v>108</v>
      </c>
      <c r="G30" s="602">
        <v>168</v>
      </c>
      <c r="H30" s="685">
        <v>87</v>
      </c>
      <c r="I30" s="685">
        <v>81</v>
      </c>
      <c r="J30" s="685" t="s">
        <v>1020</v>
      </c>
      <c r="K30" s="685" t="s">
        <v>1020</v>
      </c>
      <c r="L30" s="685" t="s">
        <v>1020</v>
      </c>
      <c r="M30" s="686">
        <v>1.5555555555555556</v>
      </c>
      <c r="N30" s="685">
        <v>84</v>
      </c>
      <c r="O30" s="685">
        <v>60</v>
      </c>
      <c r="P30" s="681">
        <f t="shared" si="0"/>
        <v>66.403162055335969</v>
      </c>
      <c r="Q30" s="688">
        <v>2.5299999999999998</v>
      </c>
      <c r="R30" s="85"/>
      <c r="S30" s="85" t="s">
        <v>394</v>
      </c>
      <c r="T30" s="89"/>
    </row>
    <row r="31" spans="1:20" s="122" customFormat="1" ht="14.25" customHeight="1">
      <c r="A31" s="85"/>
      <c r="B31" s="86" t="s">
        <v>395</v>
      </c>
      <c r="C31" s="687">
        <v>89</v>
      </c>
      <c r="D31" s="685">
        <v>45</v>
      </c>
      <c r="E31" s="685">
        <v>44</v>
      </c>
      <c r="F31" s="685">
        <v>56</v>
      </c>
      <c r="G31" s="602">
        <v>89</v>
      </c>
      <c r="H31" s="685">
        <v>45</v>
      </c>
      <c r="I31" s="685">
        <v>44</v>
      </c>
      <c r="J31" s="685" t="s">
        <v>1020</v>
      </c>
      <c r="K31" s="685" t="s">
        <v>1020</v>
      </c>
      <c r="L31" s="685" t="s">
        <v>1020</v>
      </c>
      <c r="M31" s="686">
        <v>1.5892857142857142</v>
      </c>
      <c r="N31" s="685">
        <v>42</v>
      </c>
      <c r="O31" s="685">
        <v>60</v>
      </c>
      <c r="P31" s="681">
        <f t="shared" si="0"/>
        <v>16.05049594229035</v>
      </c>
      <c r="Q31" s="688">
        <v>5.5449999999999999</v>
      </c>
      <c r="R31" s="85"/>
      <c r="S31" s="85" t="s">
        <v>396</v>
      </c>
      <c r="T31" s="89"/>
    </row>
    <row r="32" spans="1:20" s="122" customFormat="1" ht="14.25" customHeight="1">
      <c r="A32" s="85"/>
      <c r="B32" s="86" t="s">
        <v>397</v>
      </c>
      <c r="C32" s="687">
        <v>64</v>
      </c>
      <c r="D32" s="685">
        <v>31</v>
      </c>
      <c r="E32" s="685">
        <v>33</v>
      </c>
      <c r="F32" s="685">
        <v>40</v>
      </c>
      <c r="G32" s="602">
        <v>64</v>
      </c>
      <c r="H32" s="685">
        <v>31</v>
      </c>
      <c r="I32" s="685">
        <v>33</v>
      </c>
      <c r="J32" s="685" t="s">
        <v>1020</v>
      </c>
      <c r="K32" s="685" t="s">
        <v>1020</v>
      </c>
      <c r="L32" s="685" t="s">
        <v>1020</v>
      </c>
      <c r="M32" s="686">
        <v>1.6</v>
      </c>
      <c r="N32" s="685">
        <v>28</v>
      </c>
      <c r="O32" s="685">
        <v>56</v>
      </c>
      <c r="P32" s="681">
        <f t="shared" si="0"/>
        <v>18.401380103507762</v>
      </c>
      <c r="Q32" s="688">
        <v>3.4780000000000002</v>
      </c>
      <c r="R32" s="85"/>
      <c r="S32" s="85" t="s">
        <v>398</v>
      </c>
      <c r="T32" s="89"/>
    </row>
    <row r="33" spans="1:20" s="122" customFormat="1" ht="14.25" customHeight="1">
      <c r="A33" s="85"/>
      <c r="B33" s="86" t="s">
        <v>399</v>
      </c>
      <c r="C33" s="687">
        <v>90</v>
      </c>
      <c r="D33" s="685">
        <v>45</v>
      </c>
      <c r="E33" s="685">
        <v>45</v>
      </c>
      <c r="F33" s="685">
        <v>53</v>
      </c>
      <c r="G33" s="602">
        <v>90</v>
      </c>
      <c r="H33" s="685">
        <v>45</v>
      </c>
      <c r="I33" s="685">
        <v>45</v>
      </c>
      <c r="J33" s="685" t="s">
        <v>1020</v>
      </c>
      <c r="K33" s="685" t="s">
        <v>1020</v>
      </c>
      <c r="L33" s="685" t="s">
        <v>1020</v>
      </c>
      <c r="M33" s="686">
        <v>1.6981132075471699</v>
      </c>
      <c r="N33" s="685">
        <v>46</v>
      </c>
      <c r="O33" s="685">
        <v>61</v>
      </c>
      <c r="P33" s="681">
        <f t="shared" si="0"/>
        <v>17.191977077363894</v>
      </c>
      <c r="Q33" s="688">
        <v>5.2350000000000003</v>
      </c>
      <c r="R33" s="85"/>
      <c r="S33" s="85" t="s">
        <v>400</v>
      </c>
      <c r="T33" s="89"/>
    </row>
    <row r="34" spans="1:20" s="122" customFormat="1" ht="14.25" customHeight="1">
      <c r="A34" s="85"/>
      <c r="B34" s="86" t="s">
        <v>401</v>
      </c>
      <c r="C34" s="687">
        <v>148</v>
      </c>
      <c r="D34" s="685">
        <v>75</v>
      </c>
      <c r="E34" s="685">
        <v>73</v>
      </c>
      <c r="F34" s="685">
        <v>95</v>
      </c>
      <c r="G34" s="602">
        <v>148</v>
      </c>
      <c r="H34" s="685">
        <v>75</v>
      </c>
      <c r="I34" s="685">
        <v>73</v>
      </c>
      <c r="J34" s="685" t="s">
        <v>1020</v>
      </c>
      <c r="K34" s="685" t="s">
        <v>1020</v>
      </c>
      <c r="L34" s="685" t="s">
        <v>1020</v>
      </c>
      <c r="M34" s="686">
        <v>1.5578947368421052</v>
      </c>
      <c r="N34" s="685">
        <v>69</v>
      </c>
      <c r="O34" s="685">
        <v>59</v>
      </c>
      <c r="P34" s="681">
        <f t="shared" si="0"/>
        <v>14.720509250049732</v>
      </c>
      <c r="Q34" s="688">
        <v>10.054</v>
      </c>
      <c r="R34" s="85"/>
      <c r="S34" s="85" t="s">
        <v>402</v>
      </c>
      <c r="T34" s="89"/>
    </row>
    <row r="35" spans="1:20" s="122" customFormat="1" ht="14.25" customHeight="1">
      <c r="A35" s="85"/>
      <c r="B35" s="86" t="s">
        <v>403</v>
      </c>
      <c r="C35" s="687">
        <v>374</v>
      </c>
      <c r="D35" s="685">
        <v>188</v>
      </c>
      <c r="E35" s="685">
        <v>186</v>
      </c>
      <c r="F35" s="685">
        <v>224</v>
      </c>
      <c r="G35" s="602">
        <v>374</v>
      </c>
      <c r="H35" s="685">
        <v>188</v>
      </c>
      <c r="I35" s="685">
        <v>186</v>
      </c>
      <c r="J35" s="685" t="s">
        <v>1020</v>
      </c>
      <c r="K35" s="685" t="s">
        <v>1020</v>
      </c>
      <c r="L35" s="685" t="s">
        <v>1020</v>
      </c>
      <c r="M35" s="686">
        <v>1.6696428571428572</v>
      </c>
      <c r="N35" s="685">
        <v>174</v>
      </c>
      <c r="O35" s="685">
        <v>59</v>
      </c>
      <c r="P35" s="681">
        <f t="shared" si="0"/>
        <v>99.33598937583001</v>
      </c>
      <c r="Q35" s="688">
        <v>3.7650000000000001</v>
      </c>
      <c r="R35" s="85"/>
      <c r="S35" s="85" t="s">
        <v>404</v>
      </c>
      <c r="T35" s="89"/>
    </row>
    <row r="36" spans="1:20" s="122" customFormat="1" ht="14.25" customHeight="1">
      <c r="A36" s="85"/>
      <c r="B36" s="86" t="s">
        <v>405</v>
      </c>
      <c r="C36" s="687">
        <v>324</v>
      </c>
      <c r="D36" s="685">
        <v>160</v>
      </c>
      <c r="E36" s="685">
        <v>164</v>
      </c>
      <c r="F36" s="685">
        <v>198</v>
      </c>
      <c r="G36" s="602">
        <v>324</v>
      </c>
      <c r="H36" s="685">
        <v>160</v>
      </c>
      <c r="I36" s="685">
        <v>164</v>
      </c>
      <c r="J36" s="685" t="s">
        <v>1020</v>
      </c>
      <c r="K36" s="685" t="s">
        <v>1020</v>
      </c>
      <c r="L36" s="685" t="s">
        <v>1020</v>
      </c>
      <c r="M36" s="686">
        <v>1.6363636363636365</v>
      </c>
      <c r="N36" s="685">
        <v>158</v>
      </c>
      <c r="O36" s="685">
        <v>61</v>
      </c>
      <c r="P36" s="681">
        <f t="shared" si="0"/>
        <v>121.71299774605561</v>
      </c>
      <c r="Q36" s="688">
        <v>2.6619999999999999</v>
      </c>
      <c r="R36" s="85"/>
      <c r="S36" s="85" t="s">
        <v>406</v>
      </c>
      <c r="T36" s="89"/>
    </row>
    <row r="37" spans="1:20" s="122" customFormat="1" ht="14.25" customHeight="1">
      <c r="A37" s="85"/>
      <c r="B37" s="86" t="s">
        <v>407</v>
      </c>
      <c r="C37" s="687">
        <v>116</v>
      </c>
      <c r="D37" s="685">
        <v>57</v>
      </c>
      <c r="E37" s="685">
        <v>59</v>
      </c>
      <c r="F37" s="685">
        <v>71</v>
      </c>
      <c r="G37" s="602">
        <v>116</v>
      </c>
      <c r="H37" s="685">
        <v>57</v>
      </c>
      <c r="I37" s="685">
        <v>59</v>
      </c>
      <c r="J37" s="685" t="s">
        <v>1020</v>
      </c>
      <c r="K37" s="685" t="s">
        <v>1020</v>
      </c>
      <c r="L37" s="685" t="s">
        <v>1020</v>
      </c>
      <c r="M37" s="686">
        <v>1.6338028169014085</v>
      </c>
      <c r="N37" s="685">
        <v>47</v>
      </c>
      <c r="O37" s="685">
        <v>58</v>
      </c>
      <c r="P37" s="681">
        <f t="shared" si="0"/>
        <v>60.924369747899163</v>
      </c>
      <c r="Q37" s="688">
        <v>1.9039999999999999</v>
      </c>
      <c r="R37" s="85"/>
      <c r="S37" s="85" t="s">
        <v>408</v>
      </c>
      <c r="T37" s="89"/>
    </row>
    <row r="38" spans="1:20" s="122" customFormat="1" ht="14.25" customHeight="1">
      <c r="A38" s="87"/>
      <c r="B38" s="88" t="s">
        <v>409</v>
      </c>
      <c r="C38" s="689">
        <v>109</v>
      </c>
      <c r="D38" s="690">
        <v>47</v>
      </c>
      <c r="E38" s="690">
        <v>62</v>
      </c>
      <c r="F38" s="690">
        <v>80</v>
      </c>
      <c r="G38" s="656">
        <v>109</v>
      </c>
      <c r="H38" s="690">
        <v>47</v>
      </c>
      <c r="I38" s="690">
        <v>62</v>
      </c>
      <c r="J38" s="690" t="s">
        <v>1020</v>
      </c>
      <c r="K38" s="690" t="s">
        <v>1020</v>
      </c>
      <c r="L38" s="690" t="s">
        <v>1020</v>
      </c>
      <c r="M38" s="691">
        <v>1.3625</v>
      </c>
      <c r="N38" s="690">
        <v>55</v>
      </c>
      <c r="O38" s="690">
        <v>66</v>
      </c>
      <c r="P38" s="657">
        <f t="shared" si="0"/>
        <v>45.972163644032051</v>
      </c>
      <c r="Q38" s="692">
        <v>2.371</v>
      </c>
      <c r="R38" s="87"/>
      <c r="S38" s="87" t="s">
        <v>410</v>
      </c>
      <c r="T38" s="89"/>
    </row>
    <row r="39" spans="1:20" s="122" customFormat="1" ht="12" customHeight="1">
      <c r="A39" s="869" t="s">
        <v>411</v>
      </c>
      <c r="B39" s="869"/>
      <c r="C39" s="869"/>
      <c r="L39" s="870" t="s">
        <v>286</v>
      </c>
      <c r="M39" s="870"/>
      <c r="N39" s="870"/>
      <c r="O39" s="870"/>
      <c r="P39" s="870"/>
      <c r="Q39" s="870"/>
      <c r="R39" s="871"/>
      <c r="S39" s="871"/>
      <c r="T39" s="89"/>
    </row>
    <row r="40" spans="1:20" s="122" customFormat="1">
      <c r="A40" s="123" t="s">
        <v>287</v>
      </c>
      <c r="B40" s="123"/>
      <c r="C40" s="123"/>
      <c r="L40" s="114"/>
      <c r="M40" s="114"/>
      <c r="N40" s="114"/>
      <c r="O40" s="114"/>
      <c r="P40" s="114"/>
      <c r="Q40" s="114"/>
      <c r="R40" s="124"/>
      <c r="S40" s="114"/>
      <c r="T40" s="89"/>
    </row>
    <row r="41" spans="1:20" s="122" customFormat="1">
      <c r="A41" s="125" t="s">
        <v>288</v>
      </c>
      <c r="T41" s="89"/>
    </row>
    <row r="42" spans="1:20" s="122" customFormat="1">
      <c r="T42" s="89"/>
    </row>
  </sheetData>
  <mergeCells count="25">
    <mergeCell ref="R5:S5"/>
    <mergeCell ref="A39:C39"/>
    <mergeCell ref="L39:S39"/>
    <mergeCell ref="A7:B7"/>
    <mergeCell ref="R7:S7"/>
    <mergeCell ref="A10:B10"/>
    <mergeCell ref="R10:S10"/>
    <mergeCell ref="A26:B26"/>
    <mergeCell ref="R26:S26"/>
    <mergeCell ref="A6:B6"/>
    <mergeCell ref="R6:S6"/>
    <mergeCell ref="A5:B5"/>
    <mergeCell ref="C5:E5"/>
    <mergeCell ref="H5:I5"/>
    <mergeCell ref="J5:L5"/>
    <mergeCell ref="A1:G1"/>
    <mergeCell ref="H1:S1"/>
    <mergeCell ref="H2:S2"/>
    <mergeCell ref="A3:C3"/>
    <mergeCell ref="L3:S3"/>
    <mergeCell ref="A4:B4"/>
    <mergeCell ref="F4:G4"/>
    <mergeCell ref="H4:I4"/>
    <mergeCell ref="J4:L4"/>
    <mergeCell ref="R4:S4"/>
  </mergeCells>
  <phoneticPr fontId="7" type="noConversion"/>
  <printOptions horizontalCentered="1"/>
  <pageMargins left="0.59055118110236227" right="0.59055118110236227" top="0.98425196850393704" bottom="0.59055118110236227" header="0.39370078740157483" footer="0"/>
  <pageSetup paperSize="9" scale="65" fitToHeight="0" pageOrder="overThenDown" orientation="landscape" r:id="rId1"/>
  <headerFooter alignWithMargins="0">
    <oddHeader>&amp;L&amp;12&amp;F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view="pageBreakPreview" topLeftCell="A4" zoomScaleNormal="85" zoomScaleSheetLayoutView="100" workbookViewId="0">
      <selection activeCell="O8" sqref="O8"/>
    </sheetView>
  </sheetViews>
  <sheetFormatPr defaultColWidth="7" defaultRowHeight="12"/>
  <cols>
    <col min="1" max="1" width="3.85546875" style="55" customWidth="1"/>
    <col min="2" max="2" width="10.7109375" style="55" customWidth="1"/>
    <col min="3" max="7" width="12.85546875" style="55" customWidth="1"/>
    <col min="8" max="9" width="11.7109375" style="55" customWidth="1"/>
    <col min="10" max="13" width="10" style="55" customWidth="1"/>
    <col min="14" max="14" width="14.7109375" style="55" bestFit="1" customWidth="1"/>
    <col min="15" max="17" width="10" style="55" customWidth="1"/>
    <col min="18" max="18" width="4.5703125" style="55" customWidth="1"/>
    <col min="19" max="19" width="13.7109375" style="55" customWidth="1"/>
    <col min="20" max="20" width="2.7109375" style="108" customWidth="1"/>
    <col min="21" max="16384" width="7" style="55"/>
  </cols>
  <sheetData>
    <row r="1" spans="1:21" s="282" customFormat="1" ht="27" customHeight="1">
      <c r="A1" s="812" t="s">
        <v>791</v>
      </c>
      <c r="B1" s="812"/>
      <c r="C1" s="812"/>
      <c r="D1" s="812"/>
      <c r="E1" s="812"/>
      <c r="F1" s="812"/>
      <c r="G1" s="812"/>
      <c r="H1" s="812" t="s">
        <v>412</v>
      </c>
      <c r="I1" s="812"/>
      <c r="J1" s="812"/>
      <c r="K1" s="812"/>
      <c r="L1" s="812"/>
      <c r="M1" s="812"/>
      <c r="N1" s="812"/>
      <c r="O1" s="812"/>
      <c r="P1" s="812"/>
      <c r="Q1" s="812"/>
      <c r="R1" s="812"/>
      <c r="S1" s="812"/>
      <c r="T1" s="290"/>
    </row>
    <row r="2" spans="1:21" s="282" customFormat="1" ht="22.5">
      <c r="A2" s="291"/>
      <c r="B2" s="291"/>
      <c r="C2" s="291"/>
      <c r="D2" s="291"/>
      <c r="E2" s="291"/>
      <c r="F2" s="291"/>
      <c r="G2" s="291"/>
      <c r="H2" s="812" t="s">
        <v>821</v>
      </c>
      <c r="I2" s="812"/>
      <c r="J2" s="812"/>
      <c r="K2" s="812"/>
      <c r="L2" s="812"/>
      <c r="M2" s="812"/>
      <c r="N2" s="812"/>
      <c r="O2" s="812"/>
      <c r="P2" s="812"/>
      <c r="Q2" s="812"/>
      <c r="R2" s="812"/>
      <c r="S2" s="812"/>
      <c r="T2" s="290"/>
    </row>
    <row r="3" spans="1:21" s="27" customFormat="1" thickBot="1">
      <c r="A3" s="837" t="s">
        <v>413</v>
      </c>
      <c r="B3" s="837"/>
      <c r="C3" s="837"/>
      <c r="L3" s="838" t="s">
        <v>414</v>
      </c>
      <c r="M3" s="838"/>
      <c r="N3" s="838"/>
      <c r="O3" s="838"/>
      <c r="P3" s="838"/>
      <c r="Q3" s="838"/>
      <c r="R3" s="838"/>
      <c r="S3" s="838"/>
      <c r="T3" s="17"/>
    </row>
    <row r="4" spans="1:21" s="15" customFormat="1" ht="14.25" thickTop="1">
      <c r="A4" s="839" t="s">
        <v>60</v>
      </c>
      <c r="B4" s="840"/>
      <c r="C4" s="92" t="s">
        <v>209</v>
      </c>
      <c r="D4" s="93"/>
      <c r="E4" s="93"/>
      <c r="F4" s="807" t="s">
        <v>38</v>
      </c>
      <c r="G4" s="839"/>
      <c r="H4" s="809" t="s">
        <v>210</v>
      </c>
      <c r="I4" s="810"/>
      <c r="J4" s="807" t="s">
        <v>211</v>
      </c>
      <c r="K4" s="808"/>
      <c r="L4" s="808"/>
      <c r="M4" s="372" t="s">
        <v>760</v>
      </c>
      <c r="N4" s="113" t="s">
        <v>375</v>
      </c>
      <c r="O4" s="372" t="s">
        <v>761</v>
      </c>
      <c r="P4" s="372" t="s">
        <v>123</v>
      </c>
      <c r="Q4" s="113"/>
      <c r="R4" s="814"/>
      <c r="S4" s="815"/>
      <c r="T4" s="218"/>
    </row>
    <row r="5" spans="1:21" s="15" customFormat="1">
      <c r="A5" s="818" t="s">
        <v>137</v>
      </c>
      <c r="B5" s="819"/>
      <c r="C5" s="841" t="s">
        <v>814</v>
      </c>
      <c r="D5" s="842"/>
      <c r="E5" s="843"/>
      <c r="F5" s="94" t="s">
        <v>212</v>
      </c>
      <c r="G5" s="484" t="s">
        <v>816</v>
      </c>
      <c r="H5" s="844" t="s">
        <v>817</v>
      </c>
      <c r="I5" s="845"/>
      <c r="J5" s="841" t="s">
        <v>818</v>
      </c>
      <c r="K5" s="842"/>
      <c r="L5" s="843"/>
      <c r="M5" s="117" t="s">
        <v>123</v>
      </c>
      <c r="N5" s="238" t="s">
        <v>806</v>
      </c>
      <c r="O5" s="117" t="s">
        <v>762</v>
      </c>
      <c r="P5" s="117" t="s">
        <v>764</v>
      </c>
      <c r="Q5" s="117" t="s">
        <v>766</v>
      </c>
      <c r="R5" s="821" t="s">
        <v>822</v>
      </c>
      <c r="S5" s="821"/>
      <c r="T5" s="218"/>
    </row>
    <row r="6" spans="1:21" s="15" customFormat="1">
      <c r="A6" s="818" t="s">
        <v>69</v>
      </c>
      <c r="B6" s="819"/>
      <c r="C6" s="95" t="s">
        <v>67</v>
      </c>
      <c r="D6" s="235" t="s">
        <v>45</v>
      </c>
      <c r="E6" s="235" t="s">
        <v>46</v>
      </c>
      <c r="F6" s="96" t="s">
        <v>290</v>
      </c>
      <c r="G6" s="234" t="s">
        <v>67</v>
      </c>
      <c r="H6" s="221" t="s">
        <v>45</v>
      </c>
      <c r="I6" s="236" t="s">
        <v>46</v>
      </c>
      <c r="J6" s="94" t="s">
        <v>67</v>
      </c>
      <c r="K6" s="257" t="s">
        <v>45</v>
      </c>
      <c r="L6" s="257" t="s">
        <v>46</v>
      </c>
      <c r="M6" s="117" t="s">
        <v>811</v>
      </c>
      <c r="N6" s="485" t="s">
        <v>291</v>
      </c>
      <c r="O6" s="120" t="s">
        <v>763</v>
      </c>
      <c r="P6" s="120" t="s">
        <v>68</v>
      </c>
      <c r="Q6" s="368" t="s">
        <v>767</v>
      </c>
      <c r="R6" s="820"/>
      <c r="S6" s="821"/>
      <c r="T6" s="218"/>
    </row>
    <row r="7" spans="1:21" s="15" customFormat="1">
      <c r="A7" s="824"/>
      <c r="B7" s="825"/>
      <c r="C7" s="49" t="s">
        <v>44</v>
      </c>
      <c r="D7" s="49" t="s">
        <v>52</v>
      </c>
      <c r="E7" s="49" t="s">
        <v>53</v>
      </c>
      <c r="F7" s="49" t="s">
        <v>43</v>
      </c>
      <c r="G7" s="210" t="s">
        <v>44</v>
      </c>
      <c r="H7" s="49" t="s">
        <v>52</v>
      </c>
      <c r="I7" s="210" t="s">
        <v>53</v>
      </c>
      <c r="J7" s="49" t="s">
        <v>44</v>
      </c>
      <c r="K7" s="49" t="s">
        <v>52</v>
      </c>
      <c r="L7" s="49" t="s">
        <v>53</v>
      </c>
      <c r="M7" s="373" t="s">
        <v>75</v>
      </c>
      <c r="N7" s="486" t="s">
        <v>292</v>
      </c>
      <c r="O7" s="374"/>
      <c r="P7" s="374" t="s">
        <v>765</v>
      </c>
      <c r="Q7" s="369" t="s">
        <v>77</v>
      </c>
      <c r="R7" s="823"/>
      <c r="S7" s="824"/>
      <c r="T7" s="218"/>
    </row>
    <row r="8" spans="1:21" s="15" customFormat="1">
      <c r="A8" s="883" t="s">
        <v>92</v>
      </c>
      <c r="B8" s="884"/>
      <c r="C8" s="747">
        <f>SUM(D8:E8)</f>
        <v>4879</v>
      </c>
      <c r="D8" s="747">
        <f>SUM(H8,K8)</f>
        <v>2620</v>
      </c>
      <c r="E8" s="747">
        <f>SUM(I8,L8)</f>
        <v>2259</v>
      </c>
      <c r="F8" s="631">
        <f>SUM(F9:F21)</f>
        <v>2629</v>
      </c>
      <c r="G8" s="631">
        <v>4538</v>
      </c>
      <c r="H8" s="631">
        <v>2339</v>
      </c>
      <c r="I8" s="631">
        <v>2199</v>
      </c>
      <c r="J8" s="632">
        <v>341</v>
      </c>
      <c r="K8" s="632">
        <v>281</v>
      </c>
      <c r="L8" s="632">
        <v>60</v>
      </c>
      <c r="M8" s="683">
        <f>G8/F8</f>
        <v>1.7261316089767973</v>
      </c>
      <c r="N8" s="676">
        <f>SUM(N9:N21)</f>
        <v>1926</v>
      </c>
      <c r="O8" s="676">
        <v>58</v>
      </c>
      <c r="P8" s="676">
        <f>C8/Q8</f>
        <v>114.53051643192488</v>
      </c>
      <c r="Q8" s="627">
        <f t="shared" ref="Q8" si="0">SUM(Q9:Q21)</f>
        <v>42.6</v>
      </c>
      <c r="R8" s="885" t="s">
        <v>415</v>
      </c>
      <c r="S8" s="885"/>
      <c r="T8" s="218"/>
    </row>
    <row r="9" spans="1:21" s="15" customFormat="1">
      <c r="A9" s="310"/>
      <c r="B9" s="21" t="s">
        <v>416</v>
      </c>
      <c r="C9" s="633">
        <f>SUM(D9:E9)</f>
        <v>428</v>
      </c>
      <c r="D9" s="634">
        <v>227</v>
      </c>
      <c r="E9" s="634">
        <v>201</v>
      </c>
      <c r="F9" s="634">
        <v>245</v>
      </c>
      <c r="G9" s="630">
        <v>428</v>
      </c>
      <c r="H9" s="634">
        <v>227</v>
      </c>
      <c r="I9" s="634">
        <v>201</v>
      </c>
      <c r="J9" s="680" t="s">
        <v>1020</v>
      </c>
      <c r="K9" s="680" t="s">
        <v>1020</v>
      </c>
      <c r="L9" s="680" t="s">
        <v>1020</v>
      </c>
      <c r="M9" s="702">
        <f t="shared" ref="M9:M21" si="1">G9/F9</f>
        <v>1.7469387755102042</v>
      </c>
      <c r="N9" s="670">
        <v>155</v>
      </c>
      <c r="O9" s="694">
        <v>61</v>
      </c>
      <c r="P9" s="420">
        <f t="shared" ref="P9:P21" si="2">C9/Q9</f>
        <v>214</v>
      </c>
      <c r="Q9" s="635">
        <v>2</v>
      </c>
      <c r="R9" s="225"/>
      <c r="S9" s="233" t="s">
        <v>417</v>
      </c>
      <c r="T9" s="218"/>
    </row>
    <row r="10" spans="1:21" s="15" customFormat="1">
      <c r="A10" s="310"/>
      <c r="B10" s="21" t="s">
        <v>355</v>
      </c>
      <c r="C10" s="633">
        <f t="shared" ref="C10:C21" si="3">SUM(D10:E10)</f>
        <v>292</v>
      </c>
      <c r="D10" s="634">
        <v>157</v>
      </c>
      <c r="E10" s="634">
        <v>135</v>
      </c>
      <c r="F10" s="634">
        <v>176</v>
      </c>
      <c r="G10" s="630">
        <v>292</v>
      </c>
      <c r="H10" s="634">
        <v>157</v>
      </c>
      <c r="I10" s="634">
        <v>135</v>
      </c>
      <c r="J10" s="680" t="s">
        <v>1020</v>
      </c>
      <c r="K10" s="680" t="s">
        <v>1020</v>
      </c>
      <c r="L10" s="680" t="s">
        <v>1020</v>
      </c>
      <c r="M10" s="702">
        <f t="shared" si="1"/>
        <v>1.6590909090909092</v>
      </c>
      <c r="N10" s="670">
        <v>133</v>
      </c>
      <c r="O10" s="694">
        <v>58</v>
      </c>
      <c r="P10" s="420">
        <f t="shared" si="2"/>
        <v>171.76470588235296</v>
      </c>
      <c r="Q10" s="635">
        <v>1.7</v>
      </c>
      <c r="R10" s="225"/>
      <c r="S10" s="233" t="s">
        <v>356</v>
      </c>
      <c r="T10" s="218"/>
    </row>
    <row r="11" spans="1:21" s="15" customFormat="1">
      <c r="A11" s="310"/>
      <c r="B11" s="21" t="s">
        <v>418</v>
      </c>
      <c r="C11" s="633">
        <f t="shared" si="3"/>
        <v>899</v>
      </c>
      <c r="D11" s="634">
        <v>435</v>
      </c>
      <c r="E11" s="634">
        <v>464</v>
      </c>
      <c r="F11" s="634">
        <v>505</v>
      </c>
      <c r="G11" s="630">
        <v>899</v>
      </c>
      <c r="H11" s="634">
        <v>435</v>
      </c>
      <c r="I11" s="634">
        <v>464</v>
      </c>
      <c r="J11" s="680" t="s">
        <v>1020</v>
      </c>
      <c r="K11" s="680" t="s">
        <v>1020</v>
      </c>
      <c r="L11" s="680" t="s">
        <v>1020</v>
      </c>
      <c r="M11" s="702">
        <f t="shared" si="1"/>
        <v>1.7801980198019802</v>
      </c>
      <c r="N11" s="670">
        <v>385</v>
      </c>
      <c r="O11" s="694">
        <v>58</v>
      </c>
      <c r="P11" s="420">
        <f t="shared" si="2"/>
        <v>230.51282051282053</v>
      </c>
      <c r="Q11" s="635">
        <v>3.9</v>
      </c>
      <c r="R11" s="225"/>
      <c r="S11" s="233" t="s">
        <v>419</v>
      </c>
      <c r="T11" s="218"/>
    </row>
    <row r="12" spans="1:21" s="15" customFormat="1">
      <c r="A12" s="310"/>
      <c r="B12" s="21" t="s">
        <v>420</v>
      </c>
      <c r="C12" s="633">
        <f t="shared" si="3"/>
        <v>209</v>
      </c>
      <c r="D12" s="634">
        <v>102</v>
      </c>
      <c r="E12" s="634">
        <v>107</v>
      </c>
      <c r="F12" s="634">
        <v>123</v>
      </c>
      <c r="G12" s="630">
        <v>209</v>
      </c>
      <c r="H12" s="634">
        <v>102</v>
      </c>
      <c r="I12" s="634">
        <v>107</v>
      </c>
      <c r="J12" s="680" t="s">
        <v>1020</v>
      </c>
      <c r="K12" s="680" t="s">
        <v>1020</v>
      </c>
      <c r="L12" s="680" t="s">
        <v>1020</v>
      </c>
      <c r="M12" s="702">
        <f t="shared" si="1"/>
        <v>1.6991869918699187</v>
      </c>
      <c r="N12" s="670">
        <v>92</v>
      </c>
      <c r="O12" s="694">
        <v>63</v>
      </c>
      <c r="P12" s="420">
        <f t="shared" si="2"/>
        <v>67.41935483870968</v>
      </c>
      <c r="Q12" s="635">
        <v>3.1</v>
      </c>
      <c r="R12" s="225"/>
      <c r="S12" s="233" t="s">
        <v>421</v>
      </c>
      <c r="T12" s="218"/>
    </row>
    <row r="13" spans="1:21" s="30" customFormat="1">
      <c r="A13" s="310"/>
      <c r="B13" s="21" t="s">
        <v>422</v>
      </c>
      <c r="C13" s="633">
        <f t="shared" si="3"/>
        <v>357</v>
      </c>
      <c r="D13" s="634">
        <v>209</v>
      </c>
      <c r="E13" s="634">
        <v>148</v>
      </c>
      <c r="F13" s="634">
        <v>242</v>
      </c>
      <c r="G13" s="630">
        <v>357</v>
      </c>
      <c r="H13" s="634">
        <v>209</v>
      </c>
      <c r="I13" s="634">
        <v>148</v>
      </c>
      <c r="J13" s="680" t="s">
        <v>1020</v>
      </c>
      <c r="K13" s="680" t="s">
        <v>1020</v>
      </c>
      <c r="L13" s="680" t="s">
        <v>1020</v>
      </c>
      <c r="M13" s="702">
        <f t="shared" si="1"/>
        <v>1.475206611570248</v>
      </c>
      <c r="N13" s="670">
        <v>153</v>
      </c>
      <c r="O13" s="694">
        <v>62</v>
      </c>
      <c r="P13" s="420">
        <f t="shared" si="2"/>
        <v>61.551724137931039</v>
      </c>
      <c r="Q13" s="635">
        <v>5.8</v>
      </c>
      <c r="R13" s="233"/>
      <c r="S13" s="233" t="s">
        <v>423</v>
      </c>
      <c r="T13" s="69"/>
      <c r="U13" s="15"/>
    </row>
    <row r="14" spans="1:21" s="15" customFormat="1">
      <c r="A14" s="79"/>
      <c r="B14" s="21" t="s">
        <v>424</v>
      </c>
      <c r="C14" s="633">
        <f t="shared" si="3"/>
        <v>248</v>
      </c>
      <c r="D14" s="634">
        <v>118</v>
      </c>
      <c r="E14" s="634">
        <v>130</v>
      </c>
      <c r="F14" s="634">
        <v>155</v>
      </c>
      <c r="G14" s="630">
        <v>248</v>
      </c>
      <c r="H14" s="634">
        <v>118</v>
      </c>
      <c r="I14" s="634">
        <v>130</v>
      </c>
      <c r="J14" s="680" t="s">
        <v>1020</v>
      </c>
      <c r="K14" s="680" t="s">
        <v>1020</v>
      </c>
      <c r="L14" s="680" t="s">
        <v>1020</v>
      </c>
      <c r="M14" s="702">
        <f t="shared" si="1"/>
        <v>1.6</v>
      </c>
      <c r="N14" s="670">
        <v>114</v>
      </c>
      <c r="O14" s="694">
        <v>59</v>
      </c>
      <c r="P14" s="420">
        <f t="shared" si="2"/>
        <v>62</v>
      </c>
      <c r="Q14" s="635">
        <v>4</v>
      </c>
      <c r="R14" s="243"/>
      <c r="S14" s="233" t="s">
        <v>425</v>
      </c>
      <c r="T14" s="218"/>
    </row>
    <row r="15" spans="1:21" s="15" customFormat="1">
      <c r="A15" s="79"/>
      <c r="B15" s="21" t="s">
        <v>426</v>
      </c>
      <c r="C15" s="633">
        <f t="shared" si="3"/>
        <v>271</v>
      </c>
      <c r="D15" s="634">
        <v>144</v>
      </c>
      <c r="E15" s="634">
        <v>127</v>
      </c>
      <c r="F15" s="634">
        <v>182</v>
      </c>
      <c r="G15" s="630">
        <v>271</v>
      </c>
      <c r="H15" s="634">
        <v>144</v>
      </c>
      <c r="I15" s="634">
        <v>127</v>
      </c>
      <c r="J15" s="680" t="s">
        <v>1020</v>
      </c>
      <c r="K15" s="680" t="s">
        <v>1020</v>
      </c>
      <c r="L15" s="680" t="s">
        <v>1020</v>
      </c>
      <c r="M15" s="702">
        <f t="shared" si="1"/>
        <v>1.4890109890109891</v>
      </c>
      <c r="N15" s="670">
        <v>137</v>
      </c>
      <c r="O15" s="694">
        <v>63</v>
      </c>
      <c r="P15" s="420">
        <f t="shared" si="2"/>
        <v>66.097560975609767</v>
      </c>
      <c r="Q15" s="635">
        <v>4.0999999999999996</v>
      </c>
      <c r="R15" s="243"/>
      <c r="S15" s="233" t="s">
        <v>427</v>
      </c>
      <c r="T15" s="218"/>
    </row>
    <row r="16" spans="1:21" s="15" customFormat="1">
      <c r="A16" s="79"/>
      <c r="B16" s="21" t="s">
        <v>428</v>
      </c>
      <c r="C16" s="633">
        <f t="shared" si="3"/>
        <v>310</v>
      </c>
      <c r="D16" s="634">
        <v>161</v>
      </c>
      <c r="E16" s="634">
        <v>149</v>
      </c>
      <c r="F16" s="634">
        <v>181</v>
      </c>
      <c r="G16" s="630">
        <v>310</v>
      </c>
      <c r="H16" s="634">
        <v>161</v>
      </c>
      <c r="I16" s="634">
        <v>149</v>
      </c>
      <c r="J16" s="680" t="s">
        <v>1020</v>
      </c>
      <c r="K16" s="680" t="s">
        <v>1020</v>
      </c>
      <c r="L16" s="680" t="s">
        <v>1020</v>
      </c>
      <c r="M16" s="702">
        <f t="shared" si="1"/>
        <v>1.7127071823204421</v>
      </c>
      <c r="N16" s="670">
        <v>152</v>
      </c>
      <c r="O16" s="694">
        <v>62</v>
      </c>
      <c r="P16" s="420">
        <f t="shared" si="2"/>
        <v>147.61904761904762</v>
      </c>
      <c r="Q16" s="635">
        <v>2.1</v>
      </c>
      <c r="R16" s="243"/>
      <c r="S16" s="233" t="s">
        <v>429</v>
      </c>
      <c r="T16" s="218"/>
    </row>
    <row r="17" spans="1:21" s="15" customFormat="1">
      <c r="A17" s="79"/>
      <c r="B17" s="21" t="s">
        <v>430</v>
      </c>
      <c r="C17" s="633">
        <f t="shared" si="3"/>
        <v>163</v>
      </c>
      <c r="D17" s="634">
        <v>84</v>
      </c>
      <c r="E17" s="634">
        <v>79</v>
      </c>
      <c r="F17" s="634">
        <v>101</v>
      </c>
      <c r="G17" s="630">
        <v>163</v>
      </c>
      <c r="H17" s="634">
        <v>84</v>
      </c>
      <c r="I17" s="634">
        <v>79</v>
      </c>
      <c r="J17" s="680" t="s">
        <v>1020</v>
      </c>
      <c r="K17" s="680" t="s">
        <v>1020</v>
      </c>
      <c r="L17" s="680" t="s">
        <v>1020</v>
      </c>
      <c r="M17" s="702">
        <f t="shared" si="1"/>
        <v>1.613861386138614</v>
      </c>
      <c r="N17" s="670">
        <v>58</v>
      </c>
      <c r="O17" s="694">
        <v>61</v>
      </c>
      <c r="P17" s="420">
        <f t="shared" si="2"/>
        <v>108.66666666666667</v>
      </c>
      <c r="Q17" s="635">
        <v>1.5</v>
      </c>
      <c r="R17" s="243"/>
      <c r="S17" s="233" t="s">
        <v>431</v>
      </c>
      <c r="T17" s="218"/>
    </row>
    <row r="18" spans="1:21" s="15" customFormat="1">
      <c r="A18" s="79"/>
      <c r="B18" s="21" t="s">
        <v>432</v>
      </c>
      <c r="C18" s="633">
        <f t="shared" si="3"/>
        <v>248</v>
      </c>
      <c r="D18" s="634">
        <v>132</v>
      </c>
      <c r="E18" s="634">
        <v>116</v>
      </c>
      <c r="F18" s="634">
        <v>140</v>
      </c>
      <c r="G18" s="630">
        <v>248</v>
      </c>
      <c r="H18" s="634">
        <v>132</v>
      </c>
      <c r="I18" s="634">
        <v>116</v>
      </c>
      <c r="J18" s="680" t="s">
        <v>1020</v>
      </c>
      <c r="K18" s="680" t="s">
        <v>1020</v>
      </c>
      <c r="L18" s="680" t="s">
        <v>1020</v>
      </c>
      <c r="M18" s="702">
        <f t="shared" si="1"/>
        <v>1.7714285714285714</v>
      </c>
      <c r="N18" s="670">
        <v>91</v>
      </c>
      <c r="O18" s="694">
        <v>52</v>
      </c>
      <c r="P18" s="420">
        <f t="shared" si="2"/>
        <v>70.857142857142861</v>
      </c>
      <c r="Q18" s="635">
        <v>3.5</v>
      </c>
      <c r="R18" s="243"/>
      <c r="S18" s="233" t="s">
        <v>433</v>
      </c>
      <c r="T18" s="218"/>
    </row>
    <row r="19" spans="1:21" s="218" customFormat="1">
      <c r="A19" s="79"/>
      <c r="B19" s="21" t="s">
        <v>434</v>
      </c>
      <c r="C19" s="633">
        <f t="shared" si="3"/>
        <v>485</v>
      </c>
      <c r="D19" s="634">
        <v>248</v>
      </c>
      <c r="E19" s="634">
        <v>237</v>
      </c>
      <c r="F19" s="634">
        <v>271</v>
      </c>
      <c r="G19" s="630">
        <v>485</v>
      </c>
      <c r="H19" s="634">
        <v>248</v>
      </c>
      <c r="I19" s="634">
        <v>237</v>
      </c>
      <c r="J19" s="680" t="s">
        <v>1020</v>
      </c>
      <c r="K19" s="680" t="s">
        <v>1020</v>
      </c>
      <c r="L19" s="680" t="s">
        <v>1020</v>
      </c>
      <c r="M19" s="702">
        <f t="shared" si="1"/>
        <v>1.7896678966789668</v>
      </c>
      <c r="N19" s="670">
        <v>185</v>
      </c>
      <c r="O19" s="694">
        <v>56</v>
      </c>
      <c r="P19" s="420">
        <f t="shared" si="2"/>
        <v>127.63157894736842</v>
      </c>
      <c r="Q19" s="635">
        <v>3.8</v>
      </c>
      <c r="R19" s="243"/>
      <c r="S19" s="233" t="s">
        <v>435</v>
      </c>
      <c r="U19" s="15"/>
    </row>
    <row r="20" spans="1:21" s="84" customFormat="1">
      <c r="A20" s="79"/>
      <c r="B20" s="21" t="s">
        <v>436</v>
      </c>
      <c r="C20" s="633">
        <f t="shared" si="3"/>
        <v>362</v>
      </c>
      <c r="D20" s="634">
        <v>197</v>
      </c>
      <c r="E20" s="634">
        <v>165</v>
      </c>
      <c r="F20" s="634">
        <v>150</v>
      </c>
      <c r="G20" s="630">
        <v>362</v>
      </c>
      <c r="H20" s="634">
        <v>197</v>
      </c>
      <c r="I20" s="634">
        <v>165</v>
      </c>
      <c r="J20" s="680" t="s">
        <v>1020</v>
      </c>
      <c r="K20" s="680" t="s">
        <v>1020</v>
      </c>
      <c r="L20" s="680" t="s">
        <v>1020</v>
      </c>
      <c r="M20" s="702">
        <f t="shared" si="1"/>
        <v>2.4133333333333336</v>
      </c>
      <c r="N20" s="670">
        <v>162</v>
      </c>
      <c r="O20" s="694">
        <v>65</v>
      </c>
      <c r="P20" s="420">
        <f t="shared" si="2"/>
        <v>86.19047619047619</v>
      </c>
      <c r="Q20" s="635">
        <v>4.2</v>
      </c>
      <c r="R20" s="243"/>
      <c r="S20" s="233" t="s">
        <v>437</v>
      </c>
      <c r="T20" s="79"/>
      <c r="U20" s="15"/>
    </row>
    <row r="21" spans="1:21" s="84" customFormat="1">
      <c r="A21" s="79"/>
      <c r="B21" s="21" t="s">
        <v>438</v>
      </c>
      <c r="C21" s="633">
        <f t="shared" si="3"/>
        <v>266</v>
      </c>
      <c r="D21" s="636">
        <v>125</v>
      </c>
      <c r="E21" s="636">
        <v>141</v>
      </c>
      <c r="F21" s="634">
        <v>158</v>
      </c>
      <c r="G21" s="630">
        <v>266</v>
      </c>
      <c r="H21" s="634">
        <v>125</v>
      </c>
      <c r="I21" s="634">
        <v>141</v>
      </c>
      <c r="J21" s="680" t="s">
        <v>1020</v>
      </c>
      <c r="K21" s="680" t="s">
        <v>1020</v>
      </c>
      <c r="L21" s="680" t="s">
        <v>1020</v>
      </c>
      <c r="M21" s="702">
        <f t="shared" si="1"/>
        <v>1.6835443037974684</v>
      </c>
      <c r="N21" s="670">
        <v>109</v>
      </c>
      <c r="O21" s="694">
        <v>57</v>
      </c>
      <c r="P21" s="420">
        <f t="shared" si="2"/>
        <v>91.724137931034491</v>
      </c>
      <c r="Q21" s="635">
        <v>2.9</v>
      </c>
      <c r="R21" s="243"/>
      <c r="S21" s="233" t="s">
        <v>439</v>
      </c>
      <c r="T21" s="79"/>
      <c r="U21" s="15"/>
    </row>
    <row r="22" spans="1:21" s="84" customFormat="1">
      <c r="A22" s="851" t="s">
        <v>440</v>
      </c>
      <c r="B22" s="850"/>
      <c r="C22" s="747">
        <f>SUM(D22:E22)</f>
        <v>4393</v>
      </c>
      <c r="D22" s="747">
        <f>SUM(H22,K22)</f>
        <v>2299</v>
      </c>
      <c r="E22" s="747">
        <f>SUM(I22,L22)</f>
        <v>2094</v>
      </c>
      <c r="F22" s="714">
        <v>2440</v>
      </c>
      <c r="G22" s="714">
        <v>4343</v>
      </c>
      <c r="H22" s="714">
        <v>2269</v>
      </c>
      <c r="I22" s="714">
        <v>2074</v>
      </c>
      <c r="J22" s="714">
        <v>50</v>
      </c>
      <c r="K22" s="714">
        <v>30</v>
      </c>
      <c r="L22" s="714">
        <v>20</v>
      </c>
      <c r="M22" s="715">
        <v>1.78</v>
      </c>
      <c r="N22" s="714">
        <v>1582</v>
      </c>
      <c r="O22" s="714">
        <v>57</v>
      </c>
      <c r="P22" s="716">
        <v>165</v>
      </c>
      <c r="Q22" s="717">
        <f>SUM(Q23:Q33)</f>
        <v>26.800000000000004</v>
      </c>
      <c r="R22" s="885" t="s">
        <v>441</v>
      </c>
      <c r="S22" s="885"/>
      <c r="T22" s="79"/>
    </row>
    <row r="23" spans="1:21" s="84" customFormat="1">
      <c r="A23" s="79"/>
      <c r="B23" s="361" t="s">
        <v>442</v>
      </c>
      <c r="C23" s="718">
        <v>980</v>
      </c>
      <c r="D23" s="719">
        <v>513</v>
      </c>
      <c r="E23" s="719">
        <v>467</v>
      </c>
      <c r="F23" s="719">
        <v>548</v>
      </c>
      <c r="G23" s="719">
        <v>980</v>
      </c>
      <c r="H23" s="719">
        <v>513</v>
      </c>
      <c r="I23" s="719">
        <v>467</v>
      </c>
      <c r="J23" s="720" t="s">
        <v>1020</v>
      </c>
      <c r="K23" s="720" t="s">
        <v>1020</v>
      </c>
      <c r="L23" s="720" t="s">
        <v>1020</v>
      </c>
      <c r="M23" s="721">
        <v>1.79</v>
      </c>
      <c r="N23" s="720">
        <v>305</v>
      </c>
      <c r="O23" s="720">
        <v>51</v>
      </c>
      <c r="P23" s="719">
        <v>467</v>
      </c>
      <c r="Q23" s="722">
        <v>2.1</v>
      </c>
      <c r="R23" s="243"/>
      <c r="S23" s="233" t="s">
        <v>621</v>
      </c>
      <c r="T23" s="79"/>
    </row>
    <row r="24" spans="1:21" s="84" customFormat="1">
      <c r="A24" s="79"/>
      <c r="B24" s="361" t="s">
        <v>443</v>
      </c>
      <c r="C24" s="718">
        <v>430</v>
      </c>
      <c r="D24" s="719">
        <v>228</v>
      </c>
      <c r="E24" s="719">
        <v>202</v>
      </c>
      <c r="F24" s="719">
        <v>257</v>
      </c>
      <c r="G24" s="719">
        <v>430</v>
      </c>
      <c r="H24" s="719">
        <v>228</v>
      </c>
      <c r="I24" s="719">
        <v>202</v>
      </c>
      <c r="J24" s="720" t="s">
        <v>1020</v>
      </c>
      <c r="K24" s="720" t="s">
        <v>1020</v>
      </c>
      <c r="L24" s="720" t="s">
        <v>1020</v>
      </c>
      <c r="M24" s="721">
        <v>1.68</v>
      </c>
      <c r="N24" s="720">
        <v>155</v>
      </c>
      <c r="O24" s="720">
        <v>56</v>
      </c>
      <c r="P24" s="719">
        <v>130</v>
      </c>
      <c r="Q24" s="722">
        <v>3.3</v>
      </c>
      <c r="R24" s="243"/>
      <c r="S24" s="233" t="s">
        <v>444</v>
      </c>
      <c r="T24" s="79"/>
    </row>
    <row r="25" spans="1:21" s="84" customFormat="1">
      <c r="A25" s="79"/>
      <c r="B25" s="361" t="s">
        <v>445</v>
      </c>
      <c r="C25" s="718">
        <v>279</v>
      </c>
      <c r="D25" s="719">
        <v>139</v>
      </c>
      <c r="E25" s="719">
        <v>140</v>
      </c>
      <c r="F25" s="719">
        <v>160</v>
      </c>
      <c r="G25" s="719">
        <v>279</v>
      </c>
      <c r="H25" s="719">
        <v>139</v>
      </c>
      <c r="I25" s="719">
        <v>140</v>
      </c>
      <c r="J25" s="720" t="s">
        <v>1020</v>
      </c>
      <c r="K25" s="720" t="s">
        <v>1020</v>
      </c>
      <c r="L25" s="720" t="s">
        <v>1020</v>
      </c>
      <c r="M25" s="721">
        <v>1.75</v>
      </c>
      <c r="N25" s="720">
        <v>128</v>
      </c>
      <c r="O25" s="720">
        <v>59</v>
      </c>
      <c r="P25" s="719">
        <v>233</v>
      </c>
      <c r="Q25" s="722">
        <v>1.2</v>
      </c>
      <c r="R25" s="243"/>
      <c r="S25" s="233" t="s">
        <v>446</v>
      </c>
      <c r="T25" s="79"/>
    </row>
    <row r="26" spans="1:21" s="84" customFormat="1">
      <c r="A26" s="79"/>
      <c r="B26" s="361" t="s">
        <v>622</v>
      </c>
      <c r="C26" s="718">
        <v>231</v>
      </c>
      <c r="D26" s="719">
        <v>124</v>
      </c>
      <c r="E26" s="719">
        <v>107</v>
      </c>
      <c r="F26" s="719">
        <v>138</v>
      </c>
      <c r="G26" s="719">
        <v>231</v>
      </c>
      <c r="H26" s="719">
        <v>124</v>
      </c>
      <c r="I26" s="719">
        <v>107</v>
      </c>
      <c r="J26" s="720" t="s">
        <v>1020</v>
      </c>
      <c r="K26" s="720" t="s">
        <v>1020</v>
      </c>
      <c r="L26" s="720" t="s">
        <v>1020</v>
      </c>
      <c r="M26" s="721">
        <v>1.68</v>
      </c>
      <c r="N26" s="720">
        <v>103</v>
      </c>
      <c r="O26" s="720">
        <v>60</v>
      </c>
      <c r="P26" s="719">
        <v>110</v>
      </c>
      <c r="Q26" s="722">
        <v>2.1</v>
      </c>
      <c r="R26" s="243"/>
      <c r="S26" s="233" t="s">
        <v>447</v>
      </c>
      <c r="T26" s="79"/>
    </row>
    <row r="27" spans="1:21" s="84" customFormat="1">
      <c r="A27" s="79"/>
      <c r="B27" s="361" t="s">
        <v>448</v>
      </c>
      <c r="C27" s="718">
        <v>194</v>
      </c>
      <c r="D27" s="719">
        <v>102</v>
      </c>
      <c r="E27" s="719">
        <v>92</v>
      </c>
      <c r="F27" s="719">
        <v>117</v>
      </c>
      <c r="G27" s="719">
        <v>194</v>
      </c>
      <c r="H27" s="719">
        <v>102</v>
      </c>
      <c r="I27" s="719">
        <v>92</v>
      </c>
      <c r="J27" s="720" t="s">
        <v>1020</v>
      </c>
      <c r="K27" s="720" t="s">
        <v>1020</v>
      </c>
      <c r="L27" s="720" t="s">
        <v>1020</v>
      </c>
      <c r="M27" s="721">
        <v>1.66</v>
      </c>
      <c r="N27" s="720">
        <v>84</v>
      </c>
      <c r="O27" s="720">
        <v>59</v>
      </c>
      <c r="P27" s="719">
        <v>67</v>
      </c>
      <c r="Q27" s="722">
        <v>2.9</v>
      </c>
      <c r="R27" s="243"/>
      <c r="S27" s="233" t="s">
        <v>449</v>
      </c>
      <c r="T27" s="79"/>
    </row>
    <row r="28" spans="1:21" s="84" customFormat="1">
      <c r="A28" s="79"/>
      <c r="B28" s="361" t="s">
        <v>450</v>
      </c>
      <c r="C28" s="718">
        <v>292</v>
      </c>
      <c r="D28" s="719">
        <v>160</v>
      </c>
      <c r="E28" s="719">
        <v>132</v>
      </c>
      <c r="F28" s="719">
        <v>163</v>
      </c>
      <c r="G28" s="719">
        <v>292</v>
      </c>
      <c r="H28" s="719">
        <v>160</v>
      </c>
      <c r="I28" s="719">
        <v>132</v>
      </c>
      <c r="J28" s="720" t="s">
        <v>1020</v>
      </c>
      <c r="K28" s="720" t="s">
        <v>1020</v>
      </c>
      <c r="L28" s="720" t="s">
        <v>1020</v>
      </c>
      <c r="M28" s="721">
        <v>1.8</v>
      </c>
      <c r="N28" s="720">
        <v>121</v>
      </c>
      <c r="O28" s="720">
        <v>59</v>
      </c>
      <c r="P28" s="719">
        <v>104</v>
      </c>
      <c r="Q28" s="722">
        <v>2.8</v>
      </c>
      <c r="R28" s="243"/>
      <c r="S28" s="233" t="s">
        <v>451</v>
      </c>
      <c r="T28" s="79"/>
    </row>
    <row r="29" spans="1:21" s="84" customFormat="1">
      <c r="A29" s="79"/>
      <c r="B29" s="361" t="s">
        <v>452</v>
      </c>
      <c r="C29" s="718">
        <v>39</v>
      </c>
      <c r="D29" s="719">
        <v>15</v>
      </c>
      <c r="E29" s="719">
        <v>24</v>
      </c>
      <c r="F29" s="719">
        <v>28</v>
      </c>
      <c r="G29" s="719">
        <v>39</v>
      </c>
      <c r="H29" s="719">
        <v>15</v>
      </c>
      <c r="I29" s="719">
        <v>24</v>
      </c>
      <c r="J29" s="720" t="s">
        <v>1020</v>
      </c>
      <c r="K29" s="720" t="s">
        <v>1020</v>
      </c>
      <c r="L29" s="720" t="s">
        <v>1020</v>
      </c>
      <c r="M29" s="721">
        <v>1.4</v>
      </c>
      <c r="N29" s="720">
        <v>25</v>
      </c>
      <c r="O29" s="720">
        <v>68</v>
      </c>
      <c r="P29" s="719">
        <v>195</v>
      </c>
      <c r="Q29" s="722">
        <v>0.2</v>
      </c>
      <c r="R29" s="243"/>
      <c r="S29" s="233" t="s">
        <v>453</v>
      </c>
      <c r="T29" s="79"/>
    </row>
    <row r="30" spans="1:21" s="84" customFormat="1">
      <c r="A30" s="79"/>
      <c r="B30" s="361" t="s">
        <v>623</v>
      </c>
      <c r="C30" s="718">
        <v>398</v>
      </c>
      <c r="D30" s="719">
        <v>210</v>
      </c>
      <c r="E30" s="719">
        <v>188</v>
      </c>
      <c r="F30" s="719">
        <v>200</v>
      </c>
      <c r="G30" s="719">
        <v>398</v>
      </c>
      <c r="H30" s="719">
        <v>210</v>
      </c>
      <c r="I30" s="719">
        <v>188</v>
      </c>
      <c r="J30" s="720" t="s">
        <v>1020</v>
      </c>
      <c r="K30" s="720" t="s">
        <v>1020</v>
      </c>
      <c r="L30" s="720" t="s">
        <v>1020</v>
      </c>
      <c r="M30" s="721">
        <v>2</v>
      </c>
      <c r="N30" s="720">
        <v>113</v>
      </c>
      <c r="O30" s="720">
        <v>50</v>
      </c>
      <c r="P30" s="719">
        <v>173</v>
      </c>
      <c r="Q30" s="722">
        <v>2.2999999999999998</v>
      </c>
      <c r="R30" s="243"/>
      <c r="S30" s="233" t="s">
        <v>454</v>
      </c>
      <c r="T30" s="79"/>
    </row>
    <row r="31" spans="1:21" s="84" customFormat="1">
      <c r="A31" s="79"/>
      <c r="B31" s="361" t="s">
        <v>455</v>
      </c>
      <c r="C31" s="718">
        <v>434</v>
      </c>
      <c r="D31" s="719">
        <v>223</v>
      </c>
      <c r="E31" s="719">
        <v>211</v>
      </c>
      <c r="F31" s="719">
        <v>234</v>
      </c>
      <c r="G31" s="719">
        <v>434</v>
      </c>
      <c r="H31" s="719">
        <v>223</v>
      </c>
      <c r="I31" s="719">
        <v>211</v>
      </c>
      <c r="J31" s="720" t="s">
        <v>1020</v>
      </c>
      <c r="K31" s="720" t="s">
        <v>1020</v>
      </c>
      <c r="L31" s="720" t="s">
        <v>1020</v>
      </c>
      <c r="M31" s="721">
        <v>1.86</v>
      </c>
      <c r="N31" s="720">
        <v>152</v>
      </c>
      <c r="O31" s="720">
        <v>55</v>
      </c>
      <c r="P31" s="719">
        <v>197</v>
      </c>
      <c r="Q31" s="722">
        <v>2.2000000000000002</v>
      </c>
      <c r="R31" s="243"/>
      <c r="S31" s="233" t="s">
        <v>456</v>
      </c>
      <c r="T31" s="79"/>
    </row>
    <row r="32" spans="1:21" s="84" customFormat="1">
      <c r="A32" s="79"/>
      <c r="B32" s="361" t="s">
        <v>587</v>
      </c>
      <c r="C32" s="718">
        <v>423</v>
      </c>
      <c r="D32" s="719">
        <v>221</v>
      </c>
      <c r="E32" s="719">
        <v>202</v>
      </c>
      <c r="F32" s="719">
        <v>230</v>
      </c>
      <c r="G32" s="719">
        <v>423</v>
      </c>
      <c r="H32" s="719">
        <v>221</v>
      </c>
      <c r="I32" s="719">
        <v>202</v>
      </c>
      <c r="J32" s="720" t="s">
        <v>1020</v>
      </c>
      <c r="K32" s="720" t="s">
        <v>1020</v>
      </c>
      <c r="L32" s="720" t="s">
        <v>1020</v>
      </c>
      <c r="M32" s="721">
        <v>1.84</v>
      </c>
      <c r="N32" s="720">
        <v>161</v>
      </c>
      <c r="O32" s="720">
        <v>56</v>
      </c>
      <c r="P32" s="719">
        <v>118</v>
      </c>
      <c r="Q32" s="722">
        <v>3.6</v>
      </c>
      <c r="R32" s="243"/>
      <c r="S32" s="233" t="s">
        <v>300</v>
      </c>
      <c r="T32" s="79"/>
    </row>
    <row r="33" spans="1:20" s="84" customFormat="1">
      <c r="A33" s="233"/>
      <c r="B33" s="361" t="s">
        <v>624</v>
      </c>
      <c r="C33" s="718">
        <v>643</v>
      </c>
      <c r="D33" s="719">
        <v>334</v>
      </c>
      <c r="E33" s="719">
        <v>309</v>
      </c>
      <c r="F33" s="719">
        <v>365</v>
      </c>
      <c r="G33" s="719">
        <v>643</v>
      </c>
      <c r="H33" s="719">
        <v>334</v>
      </c>
      <c r="I33" s="719">
        <v>309</v>
      </c>
      <c r="J33" s="720" t="s">
        <v>1020</v>
      </c>
      <c r="K33" s="720" t="s">
        <v>1020</v>
      </c>
      <c r="L33" s="720" t="s">
        <v>1020</v>
      </c>
      <c r="M33" s="721">
        <v>1.77</v>
      </c>
      <c r="N33" s="720">
        <v>235</v>
      </c>
      <c r="O33" s="720">
        <v>57</v>
      </c>
      <c r="P33" s="719">
        <v>157</v>
      </c>
      <c r="Q33" s="722">
        <v>4.0999999999999996</v>
      </c>
      <c r="R33" s="233"/>
      <c r="S33" s="233" t="s">
        <v>457</v>
      </c>
      <c r="T33" s="79"/>
    </row>
    <row r="34" spans="1:20" s="84" customFormat="1">
      <c r="A34" s="851" t="s">
        <v>628</v>
      </c>
      <c r="B34" s="850"/>
      <c r="C34" s="747">
        <f>SUM(D34:E34)</f>
        <v>3498</v>
      </c>
      <c r="D34" s="747">
        <f>SUM(H34,K34)</f>
        <v>1827</v>
      </c>
      <c r="E34" s="747">
        <f>SUM(I34,L34)</f>
        <v>1671</v>
      </c>
      <c r="F34" s="607">
        <v>2006</v>
      </c>
      <c r="G34" s="607">
        <v>3435</v>
      </c>
      <c r="H34" s="607">
        <v>1784</v>
      </c>
      <c r="I34" s="607">
        <v>1651</v>
      </c>
      <c r="J34" s="607">
        <v>63</v>
      </c>
      <c r="K34" s="607">
        <v>43</v>
      </c>
      <c r="L34" s="607">
        <v>20</v>
      </c>
      <c r="M34" s="699">
        <v>1.7123629112662013</v>
      </c>
      <c r="N34" s="607">
        <v>1193</v>
      </c>
      <c r="O34" s="607">
        <v>54</v>
      </c>
      <c r="P34" s="671">
        <v>168.54759568204122</v>
      </c>
      <c r="Q34" s="757">
        <f>SUM(Q35:Q43)</f>
        <v>20.38</v>
      </c>
      <c r="R34" s="851" t="s">
        <v>458</v>
      </c>
      <c r="S34" s="851"/>
      <c r="T34" s="79"/>
    </row>
    <row r="35" spans="1:20" s="84" customFormat="1">
      <c r="A35" s="233"/>
      <c r="B35" s="21" t="s">
        <v>459</v>
      </c>
      <c r="C35" s="609">
        <v>858</v>
      </c>
      <c r="D35" s="609">
        <v>446</v>
      </c>
      <c r="E35" s="609">
        <v>412</v>
      </c>
      <c r="F35" s="609">
        <v>524</v>
      </c>
      <c r="G35" s="609">
        <v>858</v>
      </c>
      <c r="H35" s="609">
        <v>446</v>
      </c>
      <c r="I35" s="609">
        <v>412</v>
      </c>
      <c r="J35" s="608" t="s">
        <v>1020</v>
      </c>
      <c r="K35" s="608" t="s">
        <v>1020</v>
      </c>
      <c r="L35" s="608" t="s">
        <v>1020</v>
      </c>
      <c r="M35" s="615">
        <v>1.6374045801526718</v>
      </c>
      <c r="N35" s="612">
        <v>258</v>
      </c>
      <c r="O35" s="608">
        <v>52</v>
      </c>
      <c r="P35" s="613">
        <v>331.27413127413126</v>
      </c>
      <c r="Q35" s="618">
        <v>2.59</v>
      </c>
      <c r="R35" s="233"/>
      <c r="S35" s="233" t="s">
        <v>629</v>
      </c>
      <c r="T35" s="79"/>
    </row>
    <row r="36" spans="1:20" s="84" customFormat="1">
      <c r="A36" s="233"/>
      <c r="B36" s="21" t="s">
        <v>630</v>
      </c>
      <c r="C36" s="609">
        <v>325</v>
      </c>
      <c r="D36" s="609">
        <v>156</v>
      </c>
      <c r="E36" s="609">
        <v>169</v>
      </c>
      <c r="F36" s="609">
        <v>211</v>
      </c>
      <c r="G36" s="609">
        <v>325</v>
      </c>
      <c r="H36" s="609">
        <v>156</v>
      </c>
      <c r="I36" s="609">
        <v>169</v>
      </c>
      <c r="J36" s="608" t="s">
        <v>1020</v>
      </c>
      <c r="K36" s="608" t="s">
        <v>1020</v>
      </c>
      <c r="L36" s="608" t="s">
        <v>1020</v>
      </c>
      <c r="M36" s="615">
        <v>1.5402843601895735</v>
      </c>
      <c r="N36" s="612">
        <v>111</v>
      </c>
      <c r="O36" s="608">
        <v>56</v>
      </c>
      <c r="P36" s="613">
        <v>121.72284644194757</v>
      </c>
      <c r="Q36" s="618">
        <v>2.67</v>
      </c>
      <c r="R36" s="233"/>
      <c r="S36" s="233" t="s">
        <v>631</v>
      </c>
      <c r="T36" s="79"/>
    </row>
    <row r="37" spans="1:20" s="84" customFormat="1">
      <c r="A37" s="233"/>
      <c r="B37" s="21" t="s">
        <v>632</v>
      </c>
      <c r="C37" s="609">
        <v>203</v>
      </c>
      <c r="D37" s="609">
        <v>110</v>
      </c>
      <c r="E37" s="609">
        <v>93</v>
      </c>
      <c r="F37" s="609">
        <v>112</v>
      </c>
      <c r="G37" s="609">
        <v>203</v>
      </c>
      <c r="H37" s="609">
        <v>110</v>
      </c>
      <c r="I37" s="609">
        <v>93</v>
      </c>
      <c r="J37" s="608" t="s">
        <v>1020</v>
      </c>
      <c r="K37" s="608" t="s">
        <v>1020</v>
      </c>
      <c r="L37" s="608" t="s">
        <v>1020</v>
      </c>
      <c r="M37" s="615">
        <v>1.8125</v>
      </c>
      <c r="N37" s="612">
        <v>62</v>
      </c>
      <c r="O37" s="608">
        <v>54</v>
      </c>
      <c r="P37" s="613">
        <v>142.95774647887325</v>
      </c>
      <c r="Q37" s="618">
        <v>1.42</v>
      </c>
      <c r="R37" s="233"/>
      <c r="S37" s="233" t="s">
        <v>633</v>
      </c>
      <c r="T37" s="79"/>
    </row>
    <row r="38" spans="1:20" s="84" customFormat="1">
      <c r="A38" s="233"/>
      <c r="B38" s="21" t="s">
        <v>634</v>
      </c>
      <c r="C38" s="609">
        <v>143</v>
      </c>
      <c r="D38" s="609">
        <v>72</v>
      </c>
      <c r="E38" s="609">
        <v>71</v>
      </c>
      <c r="F38" s="609">
        <v>87</v>
      </c>
      <c r="G38" s="609">
        <v>143</v>
      </c>
      <c r="H38" s="609">
        <v>72</v>
      </c>
      <c r="I38" s="609">
        <v>71</v>
      </c>
      <c r="J38" s="608" t="s">
        <v>1020</v>
      </c>
      <c r="K38" s="608" t="s">
        <v>1020</v>
      </c>
      <c r="L38" s="608" t="s">
        <v>1020</v>
      </c>
      <c r="M38" s="615">
        <v>1.6436781609195403</v>
      </c>
      <c r="N38" s="612">
        <v>62</v>
      </c>
      <c r="O38" s="608">
        <v>58</v>
      </c>
      <c r="P38" s="613">
        <v>185.71428571428572</v>
      </c>
      <c r="Q38" s="618">
        <v>0.77</v>
      </c>
      <c r="R38" s="233"/>
      <c r="S38" s="233" t="s">
        <v>635</v>
      </c>
      <c r="T38" s="79"/>
    </row>
    <row r="39" spans="1:20" s="84" customFormat="1">
      <c r="A39" s="233"/>
      <c r="B39" s="21" t="s">
        <v>636</v>
      </c>
      <c r="C39" s="609">
        <v>219</v>
      </c>
      <c r="D39" s="609">
        <v>114</v>
      </c>
      <c r="E39" s="609">
        <v>105</v>
      </c>
      <c r="F39" s="609">
        <v>126</v>
      </c>
      <c r="G39" s="609">
        <v>219</v>
      </c>
      <c r="H39" s="609">
        <v>114</v>
      </c>
      <c r="I39" s="609">
        <v>105</v>
      </c>
      <c r="J39" s="608" t="s">
        <v>1020</v>
      </c>
      <c r="K39" s="608" t="s">
        <v>1020</v>
      </c>
      <c r="L39" s="608" t="s">
        <v>1020</v>
      </c>
      <c r="M39" s="615">
        <v>1.7380952380952381</v>
      </c>
      <c r="N39" s="612">
        <v>84</v>
      </c>
      <c r="O39" s="608">
        <v>56</v>
      </c>
      <c r="P39" s="613">
        <v>65.568862275449106</v>
      </c>
      <c r="Q39" s="618">
        <v>3.34</v>
      </c>
      <c r="R39" s="233"/>
      <c r="S39" s="233" t="s">
        <v>637</v>
      </c>
      <c r="T39" s="79"/>
    </row>
    <row r="40" spans="1:20" s="84" customFormat="1">
      <c r="A40" s="233"/>
      <c r="B40" s="21" t="s">
        <v>638</v>
      </c>
      <c r="C40" s="609">
        <v>291</v>
      </c>
      <c r="D40" s="609">
        <v>144</v>
      </c>
      <c r="E40" s="609">
        <v>147</v>
      </c>
      <c r="F40" s="609">
        <v>158</v>
      </c>
      <c r="G40" s="609">
        <v>291</v>
      </c>
      <c r="H40" s="609">
        <v>144</v>
      </c>
      <c r="I40" s="609">
        <v>147</v>
      </c>
      <c r="J40" s="608" t="s">
        <v>1020</v>
      </c>
      <c r="K40" s="608" t="s">
        <v>1020</v>
      </c>
      <c r="L40" s="608" t="s">
        <v>1020</v>
      </c>
      <c r="M40" s="615">
        <v>1.8417721518987342</v>
      </c>
      <c r="N40" s="612">
        <v>125</v>
      </c>
      <c r="O40" s="608">
        <v>56</v>
      </c>
      <c r="P40" s="613">
        <v>123.30508474576271</v>
      </c>
      <c r="Q40" s="618">
        <v>2.36</v>
      </c>
      <c r="R40" s="233"/>
      <c r="S40" s="233" t="s">
        <v>639</v>
      </c>
      <c r="T40" s="79"/>
    </row>
    <row r="41" spans="1:20" s="84" customFormat="1">
      <c r="A41" s="233"/>
      <c r="B41" s="21" t="s">
        <v>640</v>
      </c>
      <c r="C41" s="609">
        <v>480</v>
      </c>
      <c r="D41" s="609">
        <v>254</v>
      </c>
      <c r="E41" s="609">
        <v>226</v>
      </c>
      <c r="F41" s="609">
        <v>274</v>
      </c>
      <c r="G41" s="609">
        <v>480</v>
      </c>
      <c r="H41" s="609">
        <v>254</v>
      </c>
      <c r="I41" s="609">
        <v>226</v>
      </c>
      <c r="J41" s="608" t="s">
        <v>1020</v>
      </c>
      <c r="K41" s="608" t="s">
        <v>1020</v>
      </c>
      <c r="L41" s="608" t="s">
        <v>1020</v>
      </c>
      <c r="M41" s="615">
        <v>1.7518248175182483</v>
      </c>
      <c r="N41" s="612">
        <v>182</v>
      </c>
      <c r="O41" s="608">
        <v>56</v>
      </c>
      <c r="P41" s="613">
        <v>226.41509433962264</v>
      </c>
      <c r="Q41" s="618">
        <v>2.12</v>
      </c>
      <c r="R41" s="233"/>
      <c r="S41" s="233" t="s">
        <v>641</v>
      </c>
      <c r="T41" s="79"/>
    </row>
    <row r="42" spans="1:20" s="84" customFormat="1">
      <c r="A42" s="233"/>
      <c r="B42" s="21" t="s">
        <v>642</v>
      </c>
      <c r="C42" s="609">
        <v>408</v>
      </c>
      <c r="D42" s="609">
        <v>219</v>
      </c>
      <c r="E42" s="609">
        <v>189</v>
      </c>
      <c r="F42" s="609">
        <v>231</v>
      </c>
      <c r="G42" s="609">
        <v>408</v>
      </c>
      <c r="H42" s="609">
        <v>219</v>
      </c>
      <c r="I42" s="609">
        <v>189</v>
      </c>
      <c r="J42" s="608" t="s">
        <v>1020</v>
      </c>
      <c r="K42" s="608" t="s">
        <v>1020</v>
      </c>
      <c r="L42" s="608" t="s">
        <v>1020</v>
      </c>
      <c r="M42" s="615">
        <v>1.7662337662337662</v>
      </c>
      <c r="N42" s="612">
        <v>154</v>
      </c>
      <c r="O42" s="608">
        <v>55</v>
      </c>
      <c r="P42" s="613">
        <v>156.32183908045977</v>
      </c>
      <c r="Q42" s="618">
        <v>2.61</v>
      </c>
      <c r="R42" s="233"/>
      <c r="S42" s="233" t="s">
        <v>460</v>
      </c>
      <c r="T42" s="79"/>
    </row>
    <row r="43" spans="1:20" s="84" customFormat="1">
      <c r="A43" s="244"/>
      <c r="B43" s="22" t="s">
        <v>461</v>
      </c>
      <c r="C43" s="611">
        <v>508</v>
      </c>
      <c r="D43" s="611">
        <v>269</v>
      </c>
      <c r="E43" s="611">
        <v>239</v>
      </c>
      <c r="F43" s="611">
        <v>283</v>
      </c>
      <c r="G43" s="611">
        <v>508</v>
      </c>
      <c r="H43" s="611">
        <v>269</v>
      </c>
      <c r="I43" s="611">
        <v>239</v>
      </c>
      <c r="J43" s="610" t="s">
        <v>1020</v>
      </c>
      <c r="K43" s="610" t="s">
        <v>1020</v>
      </c>
      <c r="L43" s="610" t="s">
        <v>1020</v>
      </c>
      <c r="M43" s="616">
        <v>1.795053003533569</v>
      </c>
      <c r="N43" s="614">
        <v>155</v>
      </c>
      <c r="O43" s="610">
        <v>52</v>
      </c>
      <c r="P43" s="617">
        <v>203.2</v>
      </c>
      <c r="Q43" s="619">
        <v>2.5</v>
      </c>
      <c r="R43" s="244"/>
      <c r="S43" s="244" t="s">
        <v>462</v>
      </c>
      <c r="T43" s="79"/>
    </row>
    <row r="44" spans="1:20">
      <c r="A44" s="882" t="s">
        <v>285</v>
      </c>
      <c r="B44" s="882"/>
      <c r="C44" s="882"/>
      <c r="L44" s="853" t="s">
        <v>365</v>
      </c>
      <c r="M44" s="853"/>
      <c r="N44" s="853"/>
      <c r="O44" s="853"/>
      <c r="P44" s="853"/>
      <c r="Q44" s="853"/>
      <c r="R44" s="854"/>
      <c r="S44" s="854"/>
    </row>
    <row r="45" spans="1:20">
      <c r="A45" s="98" t="s">
        <v>463</v>
      </c>
      <c r="B45" s="242"/>
      <c r="C45" s="242"/>
      <c r="L45" s="27"/>
      <c r="M45" s="27"/>
      <c r="N45" s="27"/>
      <c r="O45" s="27"/>
      <c r="P45" s="27"/>
      <c r="Q45" s="27"/>
      <c r="R45" s="129"/>
      <c r="S45" s="15"/>
    </row>
    <row r="46" spans="1:20">
      <c r="A46" s="100" t="s">
        <v>367</v>
      </c>
    </row>
  </sheetData>
  <mergeCells count="27">
    <mergeCell ref="R5:S5"/>
    <mergeCell ref="A34:B34"/>
    <mergeCell ref="R34:S34"/>
    <mergeCell ref="A44:C44"/>
    <mergeCell ref="L44:S44"/>
    <mergeCell ref="A7:B7"/>
    <mergeCell ref="R7:S7"/>
    <mergeCell ref="A8:B8"/>
    <mergeCell ref="R8:S8"/>
    <mergeCell ref="A22:B22"/>
    <mergeCell ref="R22:S22"/>
    <mergeCell ref="J4:L4"/>
    <mergeCell ref="A6:B6"/>
    <mergeCell ref="R6:S6"/>
    <mergeCell ref="A1:G1"/>
    <mergeCell ref="H1:S1"/>
    <mergeCell ref="H2:S2"/>
    <mergeCell ref="A3:C3"/>
    <mergeCell ref="L3:S3"/>
    <mergeCell ref="A4:B4"/>
    <mergeCell ref="F4:G4"/>
    <mergeCell ref="H4:I4"/>
    <mergeCell ref="R4:S4"/>
    <mergeCell ref="A5:B5"/>
    <mergeCell ref="C5:E5"/>
    <mergeCell ref="H5:I5"/>
    <mergeCell ref="J5:L5"/>
  </mergeCells>
  <phoneticPr fontId="7" type="noConversion"/>
  <printOptions horizontalCentered="1"/>
  <pageMargins left="0.25" right="0.25" top="0.75" bottom="0.75" header="0.3" footer="0.3"/>
  <pageSetup paperSize="9" scale="77" fitToHeight="0" pageOrder="overThenDown" orientation="landscape" r:id="rId1"/>
  <headerFooter alignWithMargins="0">
    <oddHeader>&amp;L&amp;12&amp;F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view="pageBreakPreview" topLeftCell="A10" zoomScaleNormal="100" zoomScaleSheetLayoutView="100" workbookViewId="0">
      <selection activeCell="H22" sqref="H22"/>
    </sheetView>
  </sheetViews>
  <sheetFormatPr defaultColWidth="11.85546875" defaultRowHeight="12"/>
  <cols>
    <col min="1" max="1" width="4.28515625" style="126" customWidth="1"/>
    <col min="2" max="2" width="12.85546875" style="126" customWidth="1"/>
    <col min="3" max="8" width="11.85546875" style="126" customWidth="1"/>
    <col min="9" max="9" width="11.5703125" style="126" customWidth="1"/>
    <col min="10" max="10" width="10.140625" style="126" customWidth="1"/>
    <col min="11" max="11" width="7.7109375" style="126" customWidth="1"/>
    <col min="12" max="12" width="8.7109375" style="126" customWidth="1"/>
    <col min="13" max="13" width="11.28515625" style="126" bestFit="1" customWidth="1"/>
    <col min="14" max="14" width="14.5703125" style="126" bestFit="1" customWidth="1"/>
    <col min="15" max="15" width="12.7109375" style="126" bestFit="1" customWidth="1"/>
    <col min="16" max="17" width="11" style="126" bestFit="1" customWidth="1"/>
    <col min="18" max="18" width="5.85546875" style="126" customWidth="1"/>
    <col min="19" max="19" width="11.140625" style="126" customWidth="1"/>
    <col min="20" max="20" width="11.85546875" style="127" customWidth="1"/>
    <col min="21" max="16384" width="11.85546875" style="126"/>
  </cols>
  <sheetData>
    <row r="1" spans="1:20" s="285" customFormat="1" ht="30" customHeight="1">
      <c r="A1" s="866" t="s">
        <v>464</v>
      </c>
      <c r="B1" s="866"/>
      <c r="C1" s="866"/>
      <c r="D1" s="866"/>
      <c r="E1" s="866"/>
      <c r="F1" s="866"/>
      <c r="G1" s="866"/>
      <c r="H1" s="866" t="s">
        <v>412</v>
      </c>
      <c r="I1" s="866"/>
      <c r="J1" s="866"/>
      <c r="K1" s="866"/>
      <c r="L1" s="866"/>
      <c r="M1" s="866"/>
      <c r="N1" s="866"/>
      <c r="O1" s="866"/>
      <c r="P1" s="866"/>
      <c r="Q1" s="866"/>
      <c r="R1" s="866"/>
      <c r="S1" s="866"/>
      <c r="T1" s="284"/>
    </row>
    <row r="2" spans="1:20" s="285" customFormat="1" ht="22.5">
      <c r="A2" s="292"/>
      <c r="B2" s="292"/>
      <c r="C2" s="292"/>
      <c r="D2" s="292"/>
      <c r="E2" s="292"/>
      <c r="F2" s="292"/>
      <c r="G2" s="292"/>
      <c r="H2" s="866" t="s">
        <v>820</v>
      </c>
      <c r="I2" s="866"/>
      <c r="J2" s="866"/>
      <c r="K2" s="866"/>
      <c r="L2" s="866"/>
      <c r="M2" s="866"/>
      <c r="N2" s="866"/>
      <c r="O2" s="866"/>
      <c r="P2" s="866"/>
      <c r="Q2" s="866"/>
      <c r="R2" s="866"/>
      <c r="S2" s="866"/>
      <c r="T2" s="284"/>
    </row>
    <row r="3" spans="1:20" s="109" customFormat="1" thickBot="1">
      <c r="A3" s="867" t="s">
        <v>413</v>
      </c>
      <c r="B3" s="867"/>
      <c r="C3" s="867"/>
      <c r="L3" s="868" t="s">
        <v>414</v>
      </c>
      <c r="M3" s="868"/>
      <c r="N3" s="868"/>
      <c r="O3" s="868"/>
      <c r="P3" s="868"/>
      <c r="Q3" s="868"/>
      <c r="R3" s="868"/>
      <c r="S3" s="868"/>
      <c r="T3" s="110"/>
    </row>
    <row r="4" spans="1:20" s="114" customFormat="1" ht="14.25" thickTop="1">
      <c r="A4" s="857"/>
      <c r="B4" s="858"/>
      <c r="C4" s="111" t="s">
        <v>465</v>
      </c>
      <c r="D4" s="112"/>
      <c r="E4" s="112"/>
      <c r="F4" s="859" t="s">
        <v>466</v>
      </c>
      <c r="G4" s="857"/>
      <c r="H4" s="860" t="s">
        <v>210</v>
      </c>
      <c r="I4" s="861"/>
      <c r="J4" s="859" t="s">
        <v>211</v>
      </c>
      <c r="K4" s="862"/>
      <c r="L4" s="863"/>
      <c r="M4" s="372" t="s">
        <v>760</v>
      </c>
      <c r="N4" s="113" t="s">
        <v>375</v>
      </c>
      <c r="O4" s="372" t="s">
        <v>761</v>
      </c>
      <c r="P4" s="372" t="s">
        <v>123</v>
      </c>
      <c r="Q4" s="113"/>
      <c r="R4" s="864"/>
      <c r="S4" s="865"/>
      <c r="T4" s="229"/>
    </row>
    <row r="5" spans="1:20" s="114" customFormat="1">
      <c r="A5" s="878" t="s">
        <v>69</v>
      </c>
      <c r="B5" s="879"/>
      <c r="C5" s="841" t="s">
        <v>814</v>
      </c>
      <c r="D5" s="842"/>
      <c r="E5" s="843"/>
      <c r="F5" s="115" t="s">
        <v>212</v>
      </c>
      <c r="G5" s="484" t="s">
        <v>816</v>
      </c>
      <c r="H5" s="844" t="s">
        <v>817</v>
      </c>
      <c r="I5" s="845"/>
      <c r="J5" s="841" t="s">
        <v>818</v>
      </c>
      <c r="K5" s="842"/>
      <c r="L5" s="843"/>
      <c r="M5" s="117" t="s">
        <v>123</v>
      </c>
      <c r="N5" s="238" t="s">
        <v>806</v>
      </c>
      <c r="O5" s="117" t="s">
        <v>762</v>
      </c>
      <c r="P5" s="117" t="s">
        <v>764</v>
      </c>
      <c r="Q5" s="117" t="s">
        <v>766</v>
      </c>
      <c r="R5" s="821" t="s">
        <v>822</v>
      </c>
      <c r="S5" s="821"/>
      <c r="T5" s="229"/>
    </row>
    <row r="6" spans="1:20" s="114" customFormat="1">
      <c r="A6" s="878"/>
      <c r="B6" s="879"/>
      <c r="C6" s="116" t="s">
        <v>67</v>
      </c>
      <c r="D6" s="117" t="s">
        <v>45</v>
      </c>
      <c r="E6" s="117" t="s">
        <v>46</v>
      </c>
      <c r="F6" s="118" t="s">
        <v>290</v>
      </c>
      <c r="G6" s="231" t="s">
        <v>67</v>
      </c>
      <c r="H6" s="119" t="s">
        <v>45</v>
      </c>
      <c r="I6" s="120" t="s">
        <v>46</v>
      </c>
      <c r="J6" s="115" t="s">
        <v>67</v>
      </c>
      <c r="K6" s="119" t="s">
        <v>45</v>
      </c>
      <c r="L6" s="119" t="s">
        <v>46</v>
      </c>
      <c r="M6" s="117" t="s">
        <v>811</v>
      </c>
      <c r="N6" s="485" t="s">
        <v>291</v>
      </c>
      <c r="O6" s="120" t="s">
        <v>763</v>
      </c>
      <c r="P6" s="120" t="s">
        <v>68</v>
      </c>
      <c r="Q6" s="368" t="s">
        <v>767</v>
      </c>
      <c r="R6" s="880"/>
      <c r="S6" s="881"/>
      <c r="T6" s="229"/>
    </row>
    <row r="7" spans="1:20" s="114" customFormat="1">
      <c r="A7" s="872"/>
      <c r="B7" s="873"/>
      <c r="C7" s="121" t="s">
        <v>44</v>
      </c>
      <c r="D7" s="121" t="s">
        <v>52</v>
      </c>
      <c r="E7" s="121" t="s">
        <v>53</v>
      </c>
      <c r="F7" s="121" t="s">
        <v>43</v>
      </c>
      <c r="G7" s="230" t="s">
        <v>44</v>
      </c>
      <c r="H7" s="121" t="s">
        <v>52</v>
      </c>
      <c r="I7" s="230" t="s">
        <v>53</v>
      </c>
      <c r="J7" s="121" t="s">
        <v>44</v>
      </c>
      <c r="K7" s="121" t="s">
        <v>52</v>
      </c>
      <c r="L7" s="121" t="s">
        <v>53</v>
      </c>
      <c r="M7" s="373" t="s">
        <v>75</v>
      </c>
      <c r="N7" s="486" t="s">
        <v>292</v>
      </c>
      <c r="O7" s="374"/>
      <c r="P7" s="374" t="s">
        <v>765</v>
      </c>
      <c r="Q7" s="369" t="s">
        <v>77</v>
      </c>
      <c r="R7" s="874"/>
      <c r="S7" s="872"/>
      <c r="T7" s="229"/>
    </row>
    <row r="8" spans="1:20" s="114" customFormat="1" ht="13.5">
      <c r="A8" s="886" t="s">
        <v>467</v>
      </c>
      <c r="B8" s="887"/>
      <c r="C8" s="747">
        <f>SUM(D8:E8)</f>
        <v>1928</v>
      </c>
      <c r="D8" s="747">
        <f>SUM(H8,K8)</f>
        <v>997</v>
      </c>
      <c r="E8" s="747">
        <f>SUM(I8,L8)</f>
        <v>931</v>
      </c>
      <c r="F8" s="724">
        <v>1054</v>
      </c>
      <c r="G8" s="723">
        <v>1899</v>
      </c>
      <c r="H8" s="724">
        <v>978</v>
      </c>
      <c r="I8" s="724">
        <v>921</v>
      </c>
      <c r="J8" s="412">
        <v>29</v>
      </c>
      <c r="K8" s="412">
        <v>19</v>
      </c>
      <c r="L8" s="412">
        <v>10</v>
      </c>
      <c r="M8" s="699">
        <f>G8/F8</f>
        <v>1.8017077798861481</v>
      </c>
      <c r="N8" s="698">
        <v>794</v>
      </c>
      <c r="O8" s="425">
        <v>59</v>
      </c>
      <c r="P8" s="425">
        <f>C8/Q8</f>
        <v>26.358841804904905</v>
      </c>
      <c r="Q8" s="756">
        <v>73.144336699999997</v>
      </c>
      <c r="R8" s="876" t="s">
        <v>468</v>
      </c>
      <c r="S8" s="875"/>
      <c r="T8" s="229"/>
    </row>
    <row r="9" spans="1:20" s="114" customFormat="1" ht="13.5">
      <c r="A9" s="85"/>
      <c r="B9" s="86" t="s">
        <v>469</v>
      </c>
      <c r="C9" s="725">
        <v>89</v>
      </c>
      <c r="D9" s="726">
        <v>50</v>
      </c>
      <c r="E9" s="726">
        <v>39</v>
      </c>
      <c r="F9" s="726">
        <v>58</v>
      </c>
      <c r="G9" s="725" t="s">
        <v>1009</v>
      </c>
      <c r="H9" s="726">
        <v>50</v>
      </c>
      <c r="I9" s="726">
        <v>39</v>
      </c>
      <c r="J9" s="414" t="s">
        <v>1020</v>
      </c>
      <c r="K9" s="414" t="s">
        <v>1020</v>
      </c>
      <c r="L9" s="414" t="s">
        <v>1020</v>
      </c>
      <c r="M9" s="702">
        <f t="shared" ref="M9:M19" si="0">G9/F9</f>
        <v>1.5344827586206897</v>
      </c>
      <c r="N9" s="694">
        <v>38</v>
      </c>
      <c r="O9" s="694">
        <v>57</v>
      </c>
      <c r="P9" s="426">
        <f>C9/Q9</f>
        <v>12.013179726968231</v>
      </c>
      <c r="Q9" s="755">
        <v>7.4085298000000002</v>
      </c>
      <c r="R9" s="228"/>
      <c r="S9" s="85" t="s">
        <v>470</v>
      </c>
      <c r="T9" s="388"/>
    </row>
    <row r="10" spans="1:20" s="114" customFormat="1" ht="13.5">
      <c r="A10" s="85"/>
      <c r="B10" s="86" t="s">
        <v>471</v>
      </c>
      <c r="C10" s="725" t="s">
        <v>1010</v>
      </c>
      <c r="D10" s="726">
        <v>178</v>
      </c>
      <c r="E10" s="726">
        <v>143</v>
      </c>
      <c r="F10" s="726">
        <v>78</v>
      </c>
      <c r="G10" s="725">
        <v>321</v>
      </c>
      <c r="H10" s="726">
        <v>178</v>
      </c>
      <c r="I10" s="726">
        <v>143</v>
      </c>
      <c r="J10" s="414" t="s">
        <v>1020</v>
      </c>
      <c r="K10" s="414" t="s">
        <v>1020</v>
      </c>
      <c r="L10" s="414" t="s">
        <v>1020</v>
      </c>
      <c r="M10" s="702">
        <f t="shared" si="0"/>
        <v>4.115384615384615</v>
      </c>
      <c r="N10" s="694">
        <v>97</v>
      </c>
      <c r="O10" s="694">
        <v>57</v>
      </c>
      <c r="P10" s="426">
        <f t="shared" ref="P10:P18" si="1">C10/Q10</f>
        <v>44.005448889028294</v>
      </c>
      <c r="Q10" s="755">
        <v>7.2945511999999999</v>
      </c>
      <c r="R10" s="228"/>
      <c r="S10" s="85" t="s">
        <v>472</v>
      </c>
      <c r="T10" s="388"/>
    </row>
    <row r="11" spans="1:20" s="114" customFormat="1" ht="13.5">
      <c r="A11" s="85"/>
      <c r="B11" s="86" t="s">
        <v>473</v>
      </c>
      <c r="C11" s="725" t="s">
        <v>1011</v>
      </c>
      <c r="D11" s="726">
        <v>165</v>
      </c>
      <c r="E11" s="726">
        <v>159</v>
      </c>
      <c r="F11" s="726">
        <v>193</v>
      </c>
      <c r="G11" s="725" t="s">
        <v>1011</v>
      </c>
      <c r="H11" s="726">
        <v>165</v>
      </c>
      <c r="I11" s="726">
        <v>159</v>
      </c>
      <c r="J11" s="414" t="s">
        <v>1020</v>
      </c>
      <c r="K11" s="414" t="s">
        <v>1020</v>
      </c>
      <c r="L11" s="414" t="s">
        <v>1020</v>
      </c>
      <c r="M11" s="702">
        <f t="shared" si="0"/>
        <v>1.6787564766839378</v>
      </c>
      <c r="N11" s="694">
        <v>134</v>
      </c>
      <c r="O11" s="694">
        <v>57</v>
      </c>
      <c r="P11" s="426">
        <f t="shared" si="1"/>
        <v>110.20715543766867</v>
      </c>
      <c r="Q11" s="755">
        <v>2.939918</v>
      </c>
      <c r="R11" s="228"/>
      <c r="S11" s="85" t="s">
        <v>474</v>
      </c>
      <c r="T11" s="388"/>
    </row>
    <row r="12" spans="1:20" s="114" customFormat="1" ht="13.5">
      <c r="A12" s="85"/>
      <c r="B12" s="86" t="s">
        <v>475</v>
      </c>
      <c r="C12" s="725" t="s">
        <v>1012</v>
      </c>
      <c r="D12" s="726">
        <v>77</v>
      </c>
      <c r="E12" s="726">
        <v>75</v>
      </c>
      <c r="F12" s="726">
        <v>97</v>
      </c>
      <c r="G12" s="725" t="s">
        <v>1012</v>
      </c>
      <c r="H12" s="726">
        <v>77</v>
      </c>
      <c r="I12" s="726">
        <v>75</v>
      </c>
      <c r="J12" s="414" t="s">
        <v>1020</v>
      </c>
      <c r="K12" s="414" t="s">
        <v>1020</v>
      </c>
      <c r="L12" s="414" t="s">
        <v>1020</v>
      </c>
      <c r="M12" s="702">
        <f t="shared" si="0"/>
        <v>1.5670103092783505</v>
      </c>
      <c r="N12" s="694">
        <v>71</v>
      </c>
      <c r="O12" s="694">
        <v>60</v>
      </c>
      <c r="P12" s="426">
        <f t="shared" si="1"/>
        <v>67.3298956696689</v>
      </c>
      <c r="Q12" s="755">
        <v>2.2575409999999998</v>
      </c>
      <c r="R12" s="228"/>
      <c r="S12" s="85" t="s">
        <v>476</v>
      </c>
      <c r="T12" s="388"/>
    </row>
    <row r="13" spans="1:20" s="130" customFormat="1" ht="13.5">
      <c r="A13" s="85"/>
      <c r="B13" s="86" t="s">
        <v>477</v>
      </c>
      <c r="C13" s="725" t="s">
        <v>1013</v>
      </c>
      <c r="D13" s="726">
        <v>39</v>
      </c>
      <c r="E13" s="726">
        <v>45</v>
      </c>
      <c r="F13" s="726">
        <v>56</v>
      </c>
      <c r="G13" s="725">
        <v>84</v>
      </c>
      <c r="H13" s="726">
        <v>39</v>
      </c>
      <c r="I13" s="726">
        <v>45</v>
      </c>
      <c r="J13" s="414" t="s">
        <v>1020</v>
      </c>
      <c r="K13" s="414" t="s">
        <v>1020</v>
      </c>
      <c r="L13" s="414" t="s">
        <v>1020</v>
      </c>
      <c r="M13" s="702">
        <f t="shared" si="0"/>
        <v>1.5</v>
      </c>
      <c r="N13" s="694">
        <v>43</v>
      </c>
      <c r="O13" s="694">
        <v>63</v>
      </c>
      <c r="P13" s="426">
        <f t="shared" si="1"/>
        <v>25.104805089580818</v>
      </c>
      <c r="Q13" s="755">
        <v>3.3459729999999999</v>
      </c>
      <c r="R13" s="85"/>
      <c r="S13" s="85" t="s">
        <v>478</v>
      </c>
      <c r="T13" s="388"/>
    </row>
    <row r="14" spans="1:20" s="114" customFormat="1" ht="13.5">
      <c r="A14" s="85"/>
      <c r="B14" s="86" t="s">
        <v>479</v>
      </c>
      <c r="C14" s="725" t="s">
        <v>1014</v>
      </c>
      <c r="D14" s="726">
        <v>108</v>
      </c>
      <c r="E14" s="726">
        <v>113</v>
      </c>
      <c r="F14" s="726">
        <v>136</v>
      </c>
      <c r="G14" s="725" t="s">
        <v>1014</v>
      </c>
      <c r="H14" s="726">
        <v>108</v>
      </c>
      <c r="I14" s="726">
        <v>113</v>
      </c>
      <c r="J14" s="414" t="s">
        <v>1020</v>
      </c>
      <c r="K14" s="414" t="s">
        <v>1020</v>
      </c>
      <c r="L14" s="414" t="s">
        <v>1020</v>
      </c>
      <c r="M14" s="702">
        <f t="shared" si="0"/>
        <v>1.625</v>
      </c>
      <c r="N14" s="694">
        <v>71</v>
      </c>
      <c r="O14" s="694">
        <v>54</v>
      </c>
      <c r="P14" s="426">
        <f t="shared" si="1"/>
        <v>75.634142662009708</v>
      </c>
      <c r="Q14" s="755">
        <v>2.9219607999999999</v>
      </c>
      <c r="R14" s="85"/>
      <c r="S14" s="85" t="s">
        <v>480</v>
      </c>
      <c r="T14" s="388"/>
    </row>
    <row r="15" spans="1:20" s="114" customFormat="1" ht="13.5">
      <c r="A15" s="85"/>
      <c r="B15" s="86" t="s">
        <v>481</v>
      </c>
      <c r="C15" s="725" t="s">
        <v>1015</v>
      </c>
      <c r="D15" s="726">
        <v>104</v>
      </c>
      <c r="E15" s="726">
        <v>100</v>
      </c>
      <c r="F15" s="726">
        <v>120</v>
      </c>
      <c r="G15" s="725" t="s">
        <v>1015</v>
      </c>
      <c r="H15" s="726">
        <v>104</v>
      </c>
      <c r="I15" s="726">
        <v>100</v>
      </c>
      <c r="J15" s="414" t="s">
        <v>1020</v>
      </c>
      <c r="K15" s="414" t="s">
        <v>1020</v>
      </c>
      <c r="L15" s="414" t="s">
        <v>1020</v>
      </c>
      <c r="M15" s="702">
        <f t="shared" si="0"/>
        <v>1.7</v>
      </c>
      <c r="N15" s="694">
        <v>108</v>
      </c>
      <c r="O15" s="694">
        <v>63</v>
      </c>
      <c r="P15" s="426">
        <f t="shared" si="1"/>
        <v>14.461400144680637</v>
      </c>
      <c r="Q15" s="755">
        <v>14.1065179</v>
      </c>
      <c r="R15" s="85"/>
      <c r="S15" s="85" t="s">
        <v>482</v>
      </c>
      <c r="T15" s="388"/>
    </row>
    <row r="16" spans="1:20" s="114" customFormat="1" ht="13.5">
      <c r="A16" s="85"/>
      <c r="B16" s="86" t="s">
        <v>483</v>
      </c>
      <c r="C16" s="725" t="s">
        <v>1016</v>
      </c>
      <c r="D16" s="726">
        <v>53</v>
      </c>
      <c r="E16" s="726">
        <v>33</v>
      </c>
      <c r="F16" s="726">
        <v>58</v>
      </c>
      <c r="G16" s="725" t="s">
        <v>1016</v>
      </c>
      <c r="H16" s="726">
        <v>53</v>
      </c>
      <c r="I16" s="726">
        <v>33</v>
      </c>
      <c r="J16" s="414" t="s">
        <v>1020</v>
      </c>
      <c r="K16" s="414" t="s">
        <v>1020</v>
      </c>
      <c r="L16" s="414" t="s">
        <v>1020</v>
      </c>
      <c r="M16" s="702">
        <f t="shared" si="0"/>
        <v>1.4827586206896552</v>
      </c>
      <c r="N16" s="694">
        <v>37</v>
      </c>
      <c r="O16" s="694">
        <v>59</v>
      </c>
      <c r="P16" s="426">
        <f t="shared" si="1"/>
        <v>11.177044699964972</v>
      </c>
      <c r="Q16" s="755">
        <v>7.6943415999999996</v>
      </c>
      <c r="R16" s="85"/>
      <c r="S16" s="85" t="s">
        <v>484</v>
      </c>
      <c r="T16" s="388"/>
    </row>
    <row r="17" spans="1:20" s="114" customFormat="1" ht="13.5">
      <c r="A17" s="85"/>
      <c r="B17" s="86" t="s">
        <v>485</v>
      </c>
      <c r="C17" s="725" t="s">
        <v>1017</v>
      </c>
      <c r="D17" s="726">
        <v>87</v>
      </c>
      <c r="E17" s="726">
        <v>91</v>
      </c>
      <c r="F17" s="726">
        <v>104</v>
      </c>
      <c r="G17" s="725" t="s">
        <v>1017</v>
      </c>
      <c r="H17" s="726">
        <v>87</v>
      </c>
      <c r="I17" s="726">
        <v>91</v>
      </c>
      <c r="J17" s="414" t="s">
        <v>1020</v>
      </c>
      <c r="K17" s="414" t="s">
        <v>1020</v>
      </c>
      <c r="L17" s="414" t="s">
        <v>1020</v>
      </c>
      <c r="M17" s="702">
        <f t="shared" si="0"/>
        <v>1.7115384615384615</v>
      </c>
      <c r="N17" s="694">
        <v>81</v>
      </c>
      <c r="O17" s="694">
        <v>62</v>
      </c>
      <c r="P17" s="426">
        <f t="shared" si="1"/>
        <v>17.897575793468413</v>
      </c>
      <c r="Q17" s="755">
        <v>9.9454809999999991</v>
      </c>
      <c r="R17" s="85"/>
      <c r="S17" s="85" t="s">
        <v>486</v>
      </c>
      <c r="T17" s="388"/>
    </row>
    <row r="18" spans="1:20" s="114" customFormat="1" ht="13.5">
      <c r="A18" s="85"/>
      <c r="B18" s="86" t="s">
        <v>625</v>
      </c>
      <c r="C18" s="725" t="s">
        <v>1018</v>
      </c>
      <c r="D18" s="726">
        <v>51</v>
      </c>
      <c r="E18" s="726">
        <v>60</v>
      </c>
      <c r="F18" s="726">
        <v>75</v>
      </c>
      <c r="G18" s="725" t="s">
        <v>1018</v>
      </c>
      <c r="H18" s="726">
        <v>51</v>
      </c>
      <c r="I18" s="726">
        <v>60</v>
      </c>
      <c r="J18" s="414" t="s">
        <v>1020</v>
      </c>
      <c r="K18" s="414" t="s">
        <v>1020</v>
      </c>
      <c r="L18" s="414" t="s">
        <v>1020</v>
      </c>
      <c r="M18" s="702">
        <f t="shared" si="0"/>
        <v>1.48</v>
      </c>
      <c r="N18" s="694">
        <v>53</v>
      </c>
      <c r="O18" s="694">
        <v>62</v>
      </c>
      <c r="P18" s="426">
        <f t="shared" si="1"/>
        <v>12.531187698970705</v>
      </c>
      <c r="Q18" s="755">
        <v>8.8578994000000009</v>
      </c>
      <c r="R18" s="85"/>
      <c r="S18" s="85" t="s">
        <v>626</v>
      </c>
      <c r="T18" s="388"/>
    </row>
    <row r="19" spans="1:20" s="229" customFormat="1" ht="13.5">
      <c r="A19" s="85"/>
      <c r="B19" s="86" t="s">
        <v>489</v>
      </c>
      <c r="C19" s="725" t="s">
        <v>1019</v>
      </c>
      <c r="D19" s="726">
        <v>66</v>
      </c>
      <c r="E19" s="726">
        <v>63</v>
      </c>
      <c r="F19" s="726">
        <v>79</v>
      </c>
      <c r="G19" s="725">
        <v>129</v>
      </c>
      <c r="H19" s="726">
        <v>66</v>
      </c>
      <c r="I19" s="726">
        <v>63</v>
      </c>
      <c r="J19" s="414" t="s">
        <v>1020</v>
      </c>
      <c r="K19" s="414" t="s">
        <v>1020</v>
      </c>
      <c r="L19" s="414" t="s">
        <v>1020</v>
      </c>
      <c r="M19" s="702">
        <f t="shared" si="0"/>
        <v>1.6329113924050633</v>
      </c>
      <c r="N19" s="694">
        <v>61</v>
      </c>
      <c r="O19" s="694">
        <v>58</v>
      </c>
      <c r="P19" s="426">
        <f>C19/Q19</f>
        <v>20.246018949959847</v>
      </c>
      <c r="Q19" s="755">
        <v>6.3716229999999996</v>
      </c>
      <c r="R19" s="85"/>
      <c r="S19" s="85" t="s">
        <v>627</v>
      </c>
      <c r="T19" s="388"/>
    </row>
    <row r="20" spans="1:20" s="122" customFormat="1" ht="13.5">
      <c r="A20" s="875" t="s">
        <v>490</v>
      </c>
      <c r="B20" s="877"/>
      <c r="C20" s="747">
        <f>SUM(D20:E20)</f>
        <v>4236</v>
      </c>
      <c r="D20" s="747">
        <f>SUM(H20,K20)</f>
        <v>2219</v>
      </c>
      <c r="E20" s="747">
        <f>SUM(I20,L20)</f>
        <v>2017</v>
      </c>
      <c r="F20" s="667">
        <v>2504</v>
      </c>
      <c r="G20" s="666">
        <v>4141</v>
      </c>
      <c r="H20" s="666">
        <v>2143</v>
      </c>
      <c r="I20" s="666">
        <v>1998</v>
      </c>
      <c r="J20" s="667">
        <v>95</v>
      </c>
      <c r="K20" s="667">
        <v>76</v>
      </c>
      <c r="L20" s="667">
        <v>19</v>
      </c>
      <c r="M20" s="669">
        <f>G20/F20</f>
        <v>1.6537539936102237</v>
      </c>
      <c r="N20" s="666">
        <v>1793</v>
      </c>
      <c r="O20" s="671">
        <v>58</v>
      </c>
      <c r="P20" s="678">
        <f t="shared" ref="P20:P44" si="2">C20/Q20</f>
        <v>70.634327459077952</v>
      </c>
      <c r="Q20" s="756">
        <f>SUM(Q21:Q38)</f>
        <v>59.970840700000004</v>
      </c>
      <c r="R20" s="876" t="s">
        <v>491</v>
      </c>
      <c r="S20" s="875"/>
      <c r="T20" s="89"/>
    </row>
    <row r="21" spans="1:20" s="122" customFormat="1" ht="13.5">
      <c r="A21" s="85"/>
      <c r="B21" s="86" t="s">
        <v>492</v>
      </c>
      <c r="C21" s="672">
        <v>703</v>
      </c>
      <c r="D21" s="672">
        <v>369</v>
      </c>
      <c r="E21" s="672">
        <v>334</v>
      </c>
      <c r="F21" s="672">
        <v>397</v>
      </c>
      <c r="G21" s="673">
        <v>703</v>
      </c>
      <c r="H21" s="672">
        <v>369</v>
      </c>
      <c r="I21" s="672">
        <v>334</v>
      </c>
      <c r="J21" s="668" t="s">
        <v>1020</v>
      </c>
      <c r="K21" s="668" t="s">
        <v>1020</v>
      </c>
      <c r="L21" s="668" t="s">
        <v>1020</v>
      </c>
      <c r="M21" s="702">
        <f t="shared" ref="M21:M41" si="3">G21/F21</f>
        <v>1.7707808564231737</v>
      </c>
      <c r="N21" s="674">
        <v>251</v>
      </c>
      <c r="O21" s="670">
        <v>55</v>
      </c>
      <c r="P21" s="681">
        <f t="shared" si="2"/>
        <v>175.37311878340648</v>
      </c>
      <c r="Q21" s="755">
        <v>4.0085961000000001</v>
      </c>
      <c r="R21" s="85"/>
      <c r="S21" s="85" t="s">
        <v>493</v>
      </c>
      <c r="T21" s="89"/>
    </row>
    <row r="22" spans="1:20" s="122" customFormat="1" ht="13.5">
      <c r="A22" s="85"/>
      <c r="B22" s="86" t="s">
        <v>494</v>
      </c>
      <c r="C22" s="673">
        <v>232</v>
      </c>
      <c r="D22" s="672">
        <v>123</v>
      </c>
      <c r="E22" s="672">
        <v>109</v>
      </c>
      <c r="F22" s="672">
        <v>130</v>
      </c>
      <c r="G22" s="673">
        <v>232</v>
      </c>
      <c r="H22" s="672">
        <v>123</v>
      </c>
      <c r="I22" s="672">
        <v>109</v>
      </c>
      <c r="J22" s="668" t="s">
        <v>1020</v>
      </c>
      <c r="K22" s="668" t="s">
        <v>1020</v>
      </c>
      <c r="L22" s="668" t="s">
        <v>1020</v>
      </c>
      <c r="M22" s="702">
        <f t="shared" si="3"/>
        <v>1.7846153846153847</v>
      </c>
      <c r="N22" s="674">
        <v>103</v>
      </c>
      <c r="O22" s="670">
        <v>57</v>
      </c>
      <c r="P22" s="681">
        <f t="shared" si="2"/>
        <v>64.170081695152277</v>
      </c>
      <c r="Q22" s="755">
        <v>3.6153919999999999</v>
      </c>
      <c r="R22" s="85"/>
      <c r="S22" s="85" t="s">
        <v>495</v>
      </c>
      <c r="T22" s="89"/>
    </row>
    <row r="23" spans="1:20" s="122" customFormat="1" ht="13.5">
      <c r="A23" s="85"/>
      <c r="B23" s="86" t="s">
        <v>496</v>
      </c>
      <c r="C23" s="673">
        <v>118</v>
      </c>
      <c r="D23" s="672">
        <v>52</v>
      </c>
      <c r="E23" s="672">
        <v>66</v>
      </c>
      <c r="F23" s="672">
        <v>72</v>
      </c>
      <c r="G23" s="673">
        <v>118</v>
      </c>
      <c r="H23" s="672">
        <v>52</v>
      </c>
      <c r="I23" s="672">
        <v>66</v>
      </c>
      <c r="J23" s="668" t="s">
        <v>1020</v>
      </c>
      <c r="K23" s="668" t="s">
        <v>1020</v>
      </c>
      <c r="L23" s="668" t="s">
        <v>1020</v>
      </c>
      <c r="M23" s="702">
        <f t="shared" si="3"/>
        <v>1.6388888888888888</v>
      </c>
      <c r="N23" s="674">
        <v>56</v>
      </c>
      <c r="O23" s="670">
        <v>60</v>
      </c>
      <c r="P23" s="681">
        <f t="shared" si="2"/>
        <v>57.9138432441097</v>
      </c>
      <c r="Q23" s="755">
        <v>2.0375093999999998</v>
      </c>
      <c r="R23" s="85"/>
      <c r="S23" s="85" t="s">
        <v>497</v>
      </c>
      <c r="T23" s="89"/>
    </row>
    <row r="24" spans="1:20" s="122" customFormat="1" ht="13.5">
      <c r="A24" s="85"/>
      <c r="B24" s="86" t="s">
        <v>498</v>
      </c>
      <c r="C24" s="673">
        <v>301</v>
      </c>
      <c r="D24" s="672">
        <v>157</v>
      </c>
      <c r="E24" s="672">
        <v>144</v>
      </c>
      <c r="F24" s="672">
        <v>185</v>
      </c>
      <c r="G24" s="673">
        <v>301</v>
      </c>
      <c r="H24" s="672">
        <v>157</v>
      </c>
      <c r="I24" s="672">
        <v>144</v>
      </c>
      <c r="J24" s="668" t="s">
        <v>1020</v>
      </c>
      <c r="K24" s="668" t="s">
        <v>1020</v>
      </c>
      <c r="L24" s="668" t="s">
        <v>1020</v>
      </c>
      <c r="M24" s="702">
        <f t="shared" si="3"/>
        <v>1.6270270270270271</v>
      </c>
      <c r="N24" s="674">
        <v>150</v>
      </c>
      <c r="O24" s="670">
        <v>59</v>
      </c>
      <c r="P24" s="681">
        <f t="shared" si="2"/>
        <v>60.798604823510843</v>
      </c>
      <c r="Q24" s="755">
        <v>4.9507715000000001</v>
      </c>
      <c r="R24" s="85"/>
      <c r="S24" s="85" t="s">
        <v>499</v>
      </c>
      <c r="T24" s="89"/>
    </row>
    <row r="25" spans="1:20" s="122" customFormat="1" ht="13.5">
      <c r="A25" s="89"/>
      <c r="B25" s="86" t="s">
        <v>500</v>
      </c>
      <c r="C25" s="673">
        <v>244</v>
      </c>
      <c r="D25" s="672">
        <v>126</v>
      </c>
      <c r="E25" s="672">
        <v>118</v>
      </c>
      <c r="F25" s="672">
        <v>149</v>
      </c>
      <c r="G25" s="673">
        <v>244</v>
      </c>
      <c r="H25" s="672">
        <v>126</v>
      </c>
      <c r="I25" s="672">
        <v>118</v>
      </c>
      <c r="J25" s="668" t="s">
        <v>1020</v>
      </c>
      <c r="K25" s="668" t="s">
        <v>1020</v>
      </c>
      <c r="L25" s="668" t="s">
        <v>1020</v>
      </c>
      <c r="M25" s="702">
        <f t="shared" si="3"/>
        <v>1.6375838926174497</v>
      </c>
      <c r="N25" s="674">
        <v>114</v>
      </c>
      <c r="O25" s="670">
        <v>57</v>
      </c>
      <c r="P25" s="681">
        <f t="shared" si="2"/>
        <v>131.91520879636565</v>
      </c>
      <c r="Q25" s="755">
        <v>1.8496729999999999</v>
      </c>
      <c r="R25" s="250"/>
      <c r="S25" s="85" t="s">
        <v>501</v>
      </c>
      <c r="T25" s="89"/>
    </row>
    <row r="26" spans="1:20" s="122" customFormat="1" ht="13.5">
      <c r="A26" s="89"/>
      <c r="B26" s="86" t="s">
        <v>422</v>
      </c>
      <c r="C26" s="673">
        <v>194</v>
      </c>
      <c r="D26" s="672">
        <v>101</v>
      </c>
      <c r="E26" s="672">
        <v>93</v>
      </c>
      <c r="F26" s="672">
        <v>126</v>
      </c>
      <c r="G26" s="673">
        <v>194</v>
      </c>
      <c r="H26" s="672">
        <v>101</v>
      </c>
      <c r="I26" s="672">
        <v>93</v>
      </c>
      <c r="J26" s="668" t="s">
        <v>1020</v>
      </c>
      <c r="K26" s="668" t="s">
        <v>1020</v>
      </c>
      <c r="L26" s="668" t="s">
        <v>1020</v>
      </c>
      <c r="M26" s="702">
        <f t="shared" si="3"/>
        <v>1.5396825396825398</v>
      </c>
      <c r="N26" s="674">
        <v>92</v>
      </c>
      <c r="O26" s="670">
        <v>60</v>
      </c>
      <c r="P26" s="681">
        <f t="shared" si="2"/>
        <v>48.104353716768017</v>
      </c>
      <c r="Q26" s="755">
        <v>4.0328989999999996</v>
      </c>
      <c r="R26" s="250"/>
      <c r="S26" s="85" t="s">
        <v>423</v>
      </c>
      <c r="T26" s="89"/>
    </row>
    <row r="27" spans="1:20" s="122" customFormat="1" ht="13.5">
      <c r="A27" s="89"/>
      <c r="B27" s="86" t="s">
        <v>502</v>
      </c>
      <c r="C27" s="673">
        <v>215</v>
      </c>
      <c r="D27" s="672">
        <v>108</v>
      </c>
      <c r="E27" s="672">
        <v>107</v>
      </c>
      <c r="F27" s="672">
        <v>124</v>
      </c>
      <c r="G27" s="673">
        <v>215</v>
      </c>
      <c r="H27" s="672">
        <v>108</v>
      </c>
      <c r="I27" s="672">
        <v>107</v>
      </c>
      <c r="J27" s="668" t="s">
        <v>1020</v>
      </c>
      <c r="K27" s="668" t="s">
        <v>1020</v>
      </c>
      <c r="L27" s="668" t="s">
        <v>1020</v>
      </c>
      <c r="M27" s="702">
        <f t="shared" si="3"/>
        <v>1.7338709677419355</v>
      </c>
      <c r="N27" s="674">
        <v>95</v>
      </c>
      <c r="O27" s="670">
        <v>57</v>
      </c>
      <c r="P27" s="681">
        <f t="shared" si="2"/>
        <v>155.40214352320368</v>
      </c>
      <c r="Q27" s="755">
        <v>1.3835073</v>
      </c>
      <c r="R27" s="250"/>
      <c r="S27" s="85" t="s">
        <v>503</v>
      </c>
      <c r="T27" s="89"/>
    </row>
    <row r="28" spans="1:20" s="122" customFormat="1" ht="13.5">
      <c r="A28" s="89"/>
      <c r="B28" s="86" t="s">
        <v>504</v>
      </c>
      <c r="C28" s="673">
        <v>273</v>
      </c>
      <c r="D28" s="672">
        <v>149</v>
      </c>
      <c r="E28" s="672">
        <v>124</v>
      </c>
      <c r="F28" s="672">
        <v>155</v>
      </c>
      <c r="G28" s="673">
        <v>273</v>
      </c>
      <c r="H28" s="672">
        <v>149</v>
      </c>
      <c r="I28" s="672">
        <v>124</v>
      </c>
      <c r="J28" s="668" t="s">
        <v>1020</v>
      </c>
      <c r="K28" s="668" t="s">
        <v>1020</v>
      </c>
      <c r="L28" s="668" t="s">
        <v>1020</v>
      </c>
      <c r="M28" s="702">
        <f t="shared" si="3"/>
        <v>1.7612903225806451</v>
      </c>
      <c r="N28" s="674">
        <v>91</v>
      </c>
      <c r="O28" s="670">
        <v>53</v>
      </c>
      <c r="P28" s="681">
        <f t="shared" si="2"/>
        <v>84.60756038283526</v>
      </c>
      <c r="Q28" s="755">
        <v>3.2266620000000001</v>
      </c>
      <c r="R28" s="250"/>
      <c r="S28" s="85" t="s">
        <v>505</v>
      </c>
      <c r="T28" s="89"/>
    </row>
    <row r="29" spans="1:20" s="122" customFormat="1" ht="13.5">
      <c r="A29" s="89"/>
      <c r="B29" s="86" t="s">
        <v>506</v>
      </c>
      <c r="C29" s="673">
        <v>237</v>
      </c>
      <c r="D29" s="672">
        <v>117</v>
      </c>
      <c r="E29" s="672">
        <v>120</v>
      </c>
      <c r="F29" s="672">
        <v>156</v>
      </c>
      <c r="G29" s="673">
        <v>237</v>
      </c>
      <c r="H29" s="672">
        <v>117</v>
      </c>
      <c r="I29" s="672">
        <v>120</v>
      </c>
      <c r="J29" s="668" t="s">
        <v>1020</v>
      </c>
      <c r="K29" s="668" t="s">
        <v>1020</v>
      </c>
      <c r="L29" s="668" t="s">
        <v>1020</v>
      </c>
      <c r="M29" s="702">
        <f t="shared" si="3"/>
        <v>1.5192307692307692</v>
      </c>
      <c r="N29" s="674">
        <v>105</v>
      </c>
      <c r="O29" s="670">
        <v>59</v>
      </c>
      <c r="P29" s="681">
        <f t="shared" si="2"/>
        <v>95.123152373242377</v>
      </c>
      <c r="Q29" s="755">
        <v>2.4915069999999999</v>
      </c>
      <c r="R29" s="250"/>
      <c r="S29" s="85" t="s">
        <v>507</v>
      </c>
      <c r="T29" s="89"/>
    </row>
    <row r="30" spans="1:20" s="122" customFormat="1" ht="13.5">
      <c r="A30" s="89"/>
      <c r="B30" s="86" t="s">
        <v>508</v>
      </c>
      <c r="C30" s="673">
        <v>280</v>
      </c>
      <c r="D30" s="672">
        <v>152</v>
      </c>
      <c r="E30" s="672">
        <v>128</v>
      </c>
      <c r="F30" s="672">
        <v>156</v>
      </c>
      <c r="G30" s="673">
        <v>280</v>
      </c>
      <c r="H30" s="672">
        <v>152</v>
      </c>
      <c r="I30" s="672">
        <v>128</v>
      </c>
      <c r="J30" s="668" t="s">
        <v>1020</v>
      </c>
      <c r="K30" s="668" t="s">
        <v>1020</v>
      </c>
      <c r="L30" s="668" t="s">
        <v>1020</v>
      </c>
      <c r="M30" s="702">
        <f t="shared" si="3"/>
        <v>1.7948717948717949</v>
      </c>
      <c r="N30" s="674">
        <v>113</v>
      </c>
      <c r="O30" s="670">
        <v>54</v>
      </c>
      <c r="P30" s="681">
        <f t="shared" si="2"/>
        <v>59.258707432142437</v>
      </c>
      <c r="Q30" s="755">
        <v>4.7250439999999996</v>
      </c>
      <c r="R30" s="250"/>
      <c r="S30" s="85" t="s">
        <v>509</v>
      </c>
      <c r="T30" s="89"/>
    </row>
    <row r="31" spans="1:20" s="122" customFormat="1" ht="13.5">
      <c r="A31" s="89"/>
      <c r="B31" s="86" t="s">
        <v>479</v>
      </c>
      <c r="C31" s="673">
        <v>148</v>
      </c>
      <c r="D31" s="672">
        <v>73</v>
      </c>
      <c r="E31" s="672">
        <v>75</v>
      </c>
      <c r="F31" s="672">
        <v>96</v>
      </c>
      <c r="G31" s="673">
        <v>148</v>
      </c>
      <c r="H31" s="672">
        <v>73</v>
      </c>
      <c r="I31" s="672">
        <v>75</v>
      </c>
      <c r="J31" s="668" t="s">
        <v>1020</v>
      </c>
      <c r="K31" s="668" t="s">
        <v>1020</v>
      </c>
      <c r="L31" s="668" t="s">
        <v>1020</v>
      </c>
      <c r="M31" s="702">
        <f t="shared" si="3"/>
        <v>1.5416666666666667</v>
      </c>
      <c r="N31" s="674">
        <v>63</v>
      </c>
      <c r="O31" s="670">
        <v>57</v>
      </c>
      <c r="P31" s="681">
        <f t="shared" si="2"/>
        <v>106.96277045139011</v>
      </c>
      <c r="Q31" s="755">
        <v>1.383659</v>
      </c>
      <c r="R31" s="250"/>
      <c r="S31" s="85" t="s">
        <v>480</v>
      </c>
      <c r="T31" s="89"/>
    </row>
    <row r="32" spans="1:20" s="122" customFormat="1" ht="13.5">
      <c r="A32" s="89"/>
      <c r="B32" s="86" t="s">
        <v>510</v>
      </c>
      <c r="C32" s="673">
        <v>328</v>
      </c>
      <c r="D32" s="672">
        <v>170</v>
      </c>
      <c r="E32" s="672">
        <v>158</v>
      </c>
      <c r="F32" s="672">
        <v>190</v>
      </c>
      <c r="G32" s="673">
        <v>328</v>
      </c>
      <c r="H32" s="672">
        <v>170</v>
      </c>
      <c r="I32" s="672">
        <v>158</v>
      </c>
      <c r="J32" s="668" t="s">
        <v>1020</v>
      </c>
      <c r="K32" s="668" t="s">
        <v>1020</v>
      </c>
      <c r="L32" s="668" t="s">
        <v>1020</v>
      </c>
      <c r="M32" s="702">
        <f t="shared" si="3"/>
        <v>1.7263157894736842</v>
      </c>
      <c r="N32" s="674">
        <v>158</v>
      </c>
      <c r="O32" s="670">
        <v>58</v>
      </c>
      <c r="P32" s="681">
        <f t="shared" si="2"/>
        <v>92.13066487723448</v>
      </c>
      <c r="Q32" s="755">
        <v>3.5601609999999999</v>
      </c>
      <c r="R32" s="250"/>
      <c r="S32" s="85" t="s">
        <v>511</v>
      </c>
      <c r="T32" s="89"/>
    </row>
    <row r="33" spans="1:20" s="122" customFormat="1" ht="13.5">
      <c r="A33" s="89"/>
      <c r="B33" s="86" t="s">
        <v>512</v>
      </c>
      <c r="C33" s="673">
        <v>220</v>
      </c>
      <c r="D33" s="672">
        <v>114</v>
      </c>
      <c r="E33" s="672">
        <v>106</v>
      </c>
      <c r="F33" s="672">
        <v>154</v>
      </c>
      <c r="G33" s="673">
        <v>220</v>
      </c>
      <c r="H33" s="672">
        <v>114</v>
      </c>
      <c r="I33" s="672">
        <v>106</v>
      </c>
      <c r="J33" s="668" t="s">
        <v>1020</v>
      </c>
      <c r="K33" s="668" t="s">
        <v>1020</v>
      </c>
      <c r="L33" s="668" t="s">
        <v>1020</v>
      </c>
      <c r="M33" s="702">
        <f t="shared" si="3"/>
        <v>1.4285714285714286</v>
      </c>
      <c r="N33" s="674">
        <v>104</v>
      </c>
      <c r="O33" s="670">
        <v>62</v>
      </c>
      <c r="P33" s="681">
        <f t="shared" si="2"/>
        <v>74.57103857458138</v>
      </c>
      <c r="Q33" s="755">
        <v>2.9502069999999998</v>
      </c>
      <c r="R33" s="250"/>
      <c r="S33" s="85" t="s">
        <v>513</v>
      </c>
      <c r="T33" s="89"/>
    </row>
    <row r="34" spans="1:20" s="122" customFormat="1" ht="13.5">
      <c r="A34" s="89"/>
      <c r="B34" s="86" t="s">
        <v>487</v>
      </c>
      <c r="C34" s="673">
        <v>217</v>
      </c>
      <c r="D34" s="672">
        <v>106</v>
      </c>
      <c r="E34" s="672">
        <v>111</v>
      </c>
      <c r="F34" s="672">
        <v>130</v>
      </c>
      <c r="G34" s="673">
        <v>217</v>
      </c>
      <c r="H34" s="672">
        <v>106</v>
      </c>
      <c r="I34" s="672">
        <v>111</v>
      </c>
      <c r="J34" s="668" t="s">
        <v>1020</v>
      </c>
      <c r="K34" s="668" t="s">
        <v>1020</v>
      </c>
      <c r="L34" s="668" t="s">
        <v>1020</v>
      </c>
      <c r="M34" s="702">
        <f t="shared" si="3"/>
        <v>1.6692307692307693</v>
      </c>
      <c r="N34" s="674">
        <v>101</v>
      </c>
      <c r="O34" s="670">
        <v>57</v>
      </c>
      <c r="P34" s="681">
        <f t="shared" si="2"/>
        <v>88.866832805326482</v>
      </c>
      <c r="Q34" s="755">
        <v>2.4418558999999997</v>
      </c>
      <c r="R34" s="250"/>
      <c r="S34" s="85" t="s">
        <v>488</v>
      </c>
      <c r="T34" s="89"/>
    </row>
    <row r="35" spans="1:20" s="122" customFormat="1" ht="13.5">
      <c r="A35" s="89"/>
      <c r="B35" s="86" t="s">
        <v>514</v>
      </c>
      <c r="C35" s="673">
        <v>154</v>
      </c>
      <c r="D35" s="672">
        <v>79</v>
      </c>
      <c r="E35" s="672">
        <v>75</v>
      </c>
      <c r="F35" s="672">
        <v>101</v>
      </c>
      <c r="G35" s="673">
        <v>154</v>
      </c>
      <c r="H35" s="672">
        <v>79</v>
      </c>
      <c r="I35" s="672">
        <v>75</v>
      </c>
      <c r="J35" s="668" t="s">
        <v>1020</v>
      </c>
      <c r="K35" s="668" t="s">
        <v>1020</v>
      </c>
      <c r="L35" s="668" t="s">
        <v>1020</v>
      </c>
      <c r="M35" s="702">
        <f t="shared" si="3"/>
        <v>1.5247524752475248</v>
      </c>
      <c r="N35" s="674">
        <v>75</v>
      </c>
      <c r="O35" s="670">
        <v>60</v>
      </c>
      <c r="P35" s="681">
        <f t="shared" si="2"/>
        <v>41.550188985908285</v>
      </c>
      <c r="Q35" s="755">
        <v>3.7063609999999998</v>
      </c>
      <c r="R35" s="250"/>
      <c r="S35" s="85" t="s">
        <v>515</v>
      </c>
      <c r="T35" s="89"/>
    </row>
    <row r="36" spans="1:20" s="122" customFormat="1" ht="13.5">
      <c r="A36" s="89"/>
      <c r="B36" s="86" t="s">
        <v>516</v>
      </c>
      <c r="C36" s="673">
        <v>90</v>
      </c>
      <c r="D36" s="672">
        <v>44</v>
      </c>
      <c r="E36" s="672">
        <v>46</v>
      </c>
      <c r="F36" s="672">
        <v>64</v>
      </c>
      <c r="G36" s="673">
        <v>90</v>
      </c>
      <c r="H36" s="672">
        <v>44</v>
      </c>
      <c r="I36" s="672">
        <v>46</v>
      </c>
      <c r="J36" s="668" t="s">
        <v>1020</v>
      </c>
      <c r="K36" s="668" t="s">
        <v>1020</v>
      </c>
      <c r="L36" s="668" t="s">
        <v>1020</v>
      </c>
      <c r="M36" s="702">
        <f t="shared" si="3"/>
        <v>1.40625</v>
      </c>
      <c r="N36" s="674">
        <v>44</v>
      </c>
      <c r="O36" s="670">
        <v>66</v>
      </c>
      <c r="P36" s="681">
        <f t="shared" si="2"/>
        <v>57.782574444821812</v>
      </c>
      <c r="Q36" s="755">
        <v>1.557563</v>
      </c>
      <c r="R36" s="250"/>
      <c r="S36" s="85" t="s">
        <v>517</v>
      </c>
      <c r="T36" s="89"/>
    </row>
    <row r="37" spans="1:20" s="122" customFormat="1" ht="13.5">
      <c r="A37" s="89"/>
      <c r="B37" s="86" t="s">
        <v>518</v>
      </c>
      <c r="C37" s="673">
        <v>103</v>
      </c>
      <c r="D37" s="672">
        <v>58</v>
      </c>
      <c r="E37" s="672">
        <v>45</v>
      </c>
      <c r="F37" s="672">
        <v>69</v>
      </c>
      <c r="G37" s="673">
        <v>103</v>
      </c>
      <c r="H37" s="672">
        <v>58</v>
      </c>
      <c r="I37" s="672">
        <v>45</v>
      </c>
      <c r="J37" s="668" t="s">
        <v>1020</v>
      </c>
      <c r="K37" s="668" t="s">
        <v>1020</v>
      </c>
      <c r="L37" s="668" t="s">
        <v>1020</v>
      </c>
      <c r="M37" s="702">
        <f t="shared" si="3"/>
        <v>1.4927536231884058</v>
      </c>
      <c r="N37" s="674">
        <v>41</v>
      </c>
      <c r="O37" s="670">
        <v>55</v>
      </c>
      <c r="P37" s="681">
        <f t="shared" si="2"/>
        <v>16.959429504550027</v>
      </c>
      <c r="Q37" s="755">
        <v>6.0733174999999999</v>
      </c>
      <c r="R37" s="250"/>
      <c r="S37" s="85" t="s">
        <v>519</v>
      </c>
      <c r="T37" s="89"/>
    </row>
    <row r="38" spans="1:20" s="122" customFormat="1" ht="13.5">
      <c r="A38" s="85"/>
      <c r="B38" s="86" t="s">
        <v>520</v>
      </c>
      <c r="C38" s="673">
        <v>84</v>
      </c>
      <c r="D38" s="672">
        <v>45</v>
      </c>
      <c r="E38" s="672">
        <v>39</v>
      </c>
      <c r="F38" s="672">
        <v>50</v>
      </c>
      <c r="G38" s="672">
        <v>84</v>
      </c>
      <c r="H38" s="672">
        <v>45</v>
      </c>
      <c r="I38" s="672">
        <v>39</v>
      </c>
      <c r="J38" s="668" t="s">
        <v>1020</v>
      </c>
      <c r="K38" s="668" t="s">
        <v>1020</v>
      </c>
      <c r="L38" s="668" t="s">
        <v>1020</v>
      </c>
      <c r="M38" s="702">
        <f t="shared" si="3"/>
        <v>1.68</v>
      </c>
      <c r="N38" s="674">
        <v>37</v>
      </c>
      <c r="O38" s="670">
        <v>59</v>
      </c>
      <c r="P38" s="681">
        <f t="shared" si="2"/>
        <v>14.055860331601171</v>
      </c>
      <c r="Q38" s="755">
        <v>5.9761550000000003</v>
      </c>
      <c r="R38" s="85"/>
      <c r="S38" s="85" t="s">
        <v>521</v>
      </c>
      <c r="T38" s="89"/>
    </row>
    <row r="39" spans="1:20" s="198" customFormat="1" ht="13.5">
      <c r="A39" s="875" t="s">
        <v>592</v>
      </c>
      <c r="B39" s="877"/>
      <c r="C39" s="747">
        <f>SUM(D39:E39)</f>
        <v>7824</v>
      </c>
      <c r="D39" s="747">
        <f>SUM(H39,K39)</f>
        <v>3860</v>
      </c>
      <c r="E39" s="747">
        <f>SUM(I39,L39)</f>
        <v>3964</v>
      </c>
      <c r="F39" s="698">
        <v>3673</v>
      </c>
      <c r="G39" s="698">
        <v>7689</v>
      </c>
      <c r="H39" s="698">
        <v>3819</v>
      </c>
      <c r="I39" s="698">
        <v>3870</v>
      </c>
      <c r="J39" s="698">
        <v>135</v>
      </c>
      <c r="K39" s="698">
        <v>41</v>
      </c>
      <c r="L39" s="698">
        <v>94</v>
      </c>
      <c r="M39" s="751">
        <f t="shared" si="3"/>
        <v>2.0933841546419822</v>
      </c>
      <c r="N39" s="671">
        <v>1092</v>
      </c>
      <c r="O39" s="671">
        <v>41</v>
      </c>
      <c r="P39" s="678">
        <f t="shared" si="2"/>
        <v>1643.6974789915967</v>
      </c>
      <c r="Q39" s="760">
        <v>4.76</v>
      </c>
      <c r="R39" s="875" t="s">
        <v>593</v>
      </c>
      <c r="S39" s="875"/>
      <c r="T39" s="197"/>
    </row>
    <row r="40" spans="1:20" s="122" customFormat="1" ht="13.5">
      <c r="A40" s="85"/>
      <c r="B40" s="86" t="s">
        <v>594</v>
      </c>
      <c r="C40" s="420">
        <v>340</v>
      </c>
      <c r="D40" s="420">
        <v>166</v>
      </c>
      <c r="E40" s="420">
        <v>174</v>
      </c>
      <c r="F40" s="420">
        <v>201</v>
      </c>
      <c r="G40" s="420">
        <v>340</v>
      </c>
      <c r="H40" s="420">
        <v>166</v>
      </c>
      <c r="I40" s="420">
        <v>174</v>
      </c>
      <c r="J40" s="427" t="s">
        <v>1020</v>
      </c>
      <c r="K40" s="427" t="s">
        <v>1020</v>
      </c>
      <c r="L40" s="427" t="s">
        <v>1020</v>
      </c>
      <c r="M40" s="753">
        <f t="shared" si="3"/>
        <v>1.691542288557214</v>
      </c>
      <c r="N40" s="696">
        <v>138</v>
      </c>
      <c r="O40" s="696">
        <v>56</v>
      </c>
      <c r="P40" s="681">
        <f t="shared" si="2"/>
        <v>174.94814588411333</v>
      </c>
      <c r="Q40" s="758">
        <v>1.943433</v>
      </c>
      <c r="R40" s="85"/>
      <c r="S40" s="85" t="s">
        <v>595</v>
      </c>
      <c r="T40" s="89"/>
    </row>
    <row r="41" spans="1:20" s="122" customFormat="1" ht="13.5">
      <c r="A41" s="85"/>
      <c r="B41" s="86" t="s">
        <v>101</v>
      </c>
      <c r="C41" s="420">
        <v>7349</v>
      </c>
      <c r="D41" s="420">
        <v>3653</v>
      </c>
      <c r="E41" s="420">
        <v>3696</v>
      </c>
      <c r="F41" s="420">
        <v>3472</v>
      </c>
      <c r="G41" s="420">
        <v>7349</v>
      </c>
      <c r="H41" s="420">
        <v>3653</v>
      </c>
      <c r="I41" s="420">
        <v>3696</v>
      </c>
      <c r="J41" s="427" t="s">
        <v>1020</v>
      </c>
      <c r="K41" s="427" t="s">
        <v>1020</v>
      </c>
      <c r="L41" s="427" t="s">
        <v>1020</v>
      </c>
      <c r="M41" s="752">
        <f t="shared" si="3"/>
        <v>2.1166474654377878</v>
      </c>
      <c r="N41" s="696">
        <v>954</v>
      </c>
      <c r="O41" s="696">
        <v>40</v>
      </c>
      <c r="P41" s="681">
        <f t="shared" si="2"/>
        <v>2607.8172204366001</v>
      </c>
      <c r="Q41" s="758">
        <v>2.8180656000000002</v>
      </c>
      <c r="R41" s="85"/>
      <c r="S41" s="85" t="s">
        <v>102</v>
      </c>
      <c r="T41" s="89"/>
    </row>
    <row r="42" spans="1:20" s="122" customFormat="1">
      <c r="A42" s="875" t="s">
        <v>522</v>
      </c>
      <c r="B42" s="877"/>
      <c r="C42" s="747">
        <f>SUM(D42:E42)</f>
        <v>2776</v>
      </c>
      <c r="D42" s="747">
        <f>SUM(H42,K42)</f>
        <v>1372</v>
      </c>
      <c r="E42" s="747">
        <f>SUM(I42,L42)</f>
        <v>1404</v>
      </c>
      <c r="F42" s="698">
        <v>1414</v>
      </c>
      <c r="G42" s="698">
        <v>2711</v>
      </c>
      <c r="H42" s="698">
        <v>1343</v>
      </c>
      <c r="I42" s="698">
        <v>1368</v>
      </c>
      <c r="J42" s="412">
        <v>65</v>
      </c>
      <c r="K42" s="412">
        <v>29</v>
      </c>
      <c r="L42" s="412">
        <v>36</v>
      </c>
      <c r="M42" s="744">
        <f>G42/F42</f>
        <v>1.9172560113154173</v>
      </c>
      <c r="N42" s="671">
        <v>645</v>
      </c>
      <c r="O42" s="775">
        <v>48.5</v>
      </c>
      <c r="P42" s="678">
        <f t="shared" si="2"/>
        <v>399.42446043165467</v>
      </c>
      <c r="Q42" s="761">
        <v>6.95</v>
      </c>
      <c r="R42" s="876" t="s">
        <v>523</v>
      </c>
      <c r="S42" s="875"/>
      <c r="T42" s="89"/>
    </row>
    <row r="43" spans="1:20" s="122" customFormat="1" ht="13.5">
      <c r="A43" s="85"/>
      <c r="B43" s="86" t="s">
        <v>524</v>
      </c>
      <c r="C43" s="428">
        <v>161</v>
      </c>
      <c r="D43" s="427">
        <v>93</v>
      </c>
      <c r="E43" s="427">
        <v>68</v>
      </c>
      <c r="F43" s="649">
        <v>106</v>
      </c>
      <c r="G43" s="427">
        <v>161</v>
      </c>
      <c r="H43" s="427">
        <v>93</v>
      </c>
      <c r="I43" s="427">
        <v>68</v>
      </c>
      <c r="J43" s="414" t="s">
        <v>1020</v>
      </c>
      <c r="K43" s="414" t="s">
        <v>1020</v>
      </c>
      <c r="L43" s="414" t="s">
        <v>1020</v>
      </c>
      <c r="M43" s="766">
        <f t="shared" ref="M43:M44" si="4">G43/F43</f>
        <v>1.5188679245283019</v>
      </c>
      <c r="N43" s="420">
        <v>36</v>
      </c>
      <c r="O43" s="776">
        <v>59.7</v>
      </c>
      <c r="P43" s="681">
        <f t="shared" si="2"/>
        <v>40.060284507642926</v>
      </c>
      <c r="Q43" s="758">
        <v>4.0189430000000002</v>
      </c>
      <c r="R43" s="85"/>
      <c r="S43" s="85" t="s">
        <v>618</v>
      </c>
      <c r="T43" s="89"/>
    </row>
    <row r="44" spans="1:20" s="122" customFormat="1" ht="13.5">
      <c r="A44" s="87"/>
      <c r="B44" s="88" t="s">
        <v>619</v>
      </c>
      <c r="C44" s="429">
        <v>2550</v>
      </c>
      <c r="D44" s="430">
        <v>1250</v>
      </c>
      <c r="E44" s="430">
        <v>1300</v>
      </c>
      <c r="F44" s="653">
        <v>1308</v>
      </c>
      <c r="G44" s="430">
        <v>2550</v>
      </c>
      <c r="H44" s="430">
        <v>1250</v>
      </c>
      <c r="I44" s="430">
        <v>1300</v>
      </c>
      <c r="J44" s="415" t="s">
        <v>1020</v>
      </c>
      <c r="K44" s="415" t="s">
        <v>1020</v>
      </c>
      <c r="L44" s="415" t="s">
        <v>1020</v>
      </c>
      <c r="M44" s="767">
        <f t="shared" si="4"/>
        <v>1.9495412844036697</v>
      </c>
      <c r="N44" s="423">
        <v>609</v>
      </c>
      <c r="O44" s="777">
        <v>47.8</v>
      </c>
      <c r="P44" s="764">
        <f t="shared" si="2"/>
        <v>871.2402566297967</v>
      </c>
      <c r="Q44" s="759">
        <v>2.9268619999999999</v>
      </c>
      <c r="R44" s="87"/>
      <c r="S44" s="87" t="s">
        <v>620</v>
      </c>
      <c r="T44" s="89"/>
    </row>
    <row r="45" spans="1:20">
      <c r="A45" s="888" t="s">
        <v>525</v>
      </c>
      <c r="B45" s="888"/>
      <c r="C45" s="888"/>
      <c r="L45" s="870" t="s">
        <v>526</v>
      </c>
      <c r="M45" s="870"/>
      <c r="N45" s="870"/>
      <c r="O45" s="870"/>
      <c r="P45" s="870"/>
      <c r="Q45" s="870"/>
      <c r="R45" s="871"/>
      <c r="S45" s="871"/>
    </row>
    <row r="46" spans="1:20">
      <c r="A46" s="123" t="s">
        <v>527</v>
      </c>
      <c r="B46" s="131"/>
      <c r="C46" s="131"/>
      <c r="L46" s="109"/>
      <c r="M46" s="109"/>
      <c r="N46" s="109"/>
      <c r="O46" s="109"/>
      <c r="P46" s="109"/>
      <c r="Q46" s="109"/>
      <c r="R46" s="132"/>
      <c r="S46" s="114"/>
    </row>
    <row r="47" spans="1:20">
      <c r="A47" s="125" t="s">
        <v>528</v>
      </c>
    </row>
  </sheetData>
  <mergeCells count="29">
    <mergeCell ref="A45:C45"/>
    <mergeCell ref="L45:S45"/>
    <mergeCell ref="A20:B20"/>
    <mergeCell ref="R20:S20"/>
    <mergeCell ref="A39:B39"/>
    <mergeCell ref="R39:S39"/>
    <mergeCell ref="A42:B42"/>
    <mergeCell ref="R42:S42"/>
    <mergeCell ref="R5:S5"/>
    <mergeCell ref="A7:B7"/>
    <mergeCell ref="R7:S7"/>
    <mergeCell ref="A8:B8"/>
    <mergeCell ref="R8:S8"/>
    <mergeCell ref="A6:B6"/>
    <mergeCell ref="R6:S6"/>
    <mergeCell ref="A5:B5"/>
    <mergeCell ref="C5:E5"/>
    <mergeCell ref="H5:I5"/>
    <mergeCell ref="J5:L5"/>
    <mergeCell ref="A1:G1"/>
    <mergeCell ref="H1:S1"/>
    <mergeCell ref="H2:S2"/>
    <mergeCell ref="A3:C3"/>
    <mergeCell ref="L3:S3"/>
    <mergeCell ref="A4:B4"/>
    <mergeCell ref="F4:G4"/>
    <mergeCell ref="H4:I4"/>
    <mergeCell ref="J4:L4"/>
    <mergeCell ref="R4:S4"/>
  </mergeCells>
  <phoneticPr fontId="7" type="noConversion"/>
  <printOptions horizontalCentered="1"/>
  <pageMargins left="0.59055118110236227" right="0.59055118110236227" top="0.98425196850393704" bottom="0.59055118110236227" header="0.39370078740157483" footer="0"/>
  <pageSetup paperSize="9" scale="73" fitToHeight="0" pageOrder="overThenDown" orientation="landscape" r:id="rId1"/>
  <headerFooter alignWithMargins="0">
    <oddHeader>&amp;L&amp;12&amp;F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BreakPreview" topLeftCell="A4" zoomScaleNormal="100" zoomScaleSheetLayoutView="100" workbookViewId="0">
      <selection activeCell="A20" sqref="A20:B20"/>
    </sheetView>
  </sheetViews>
  <sheetFormatPr defaultColWidth="7" defaultRowHeight="12"/>
  <cols>
    <col min="1" max="1" width="4.28515625" style="55" customWidth="1"/>
    <col min="2" max="2" width="11.5703125" style="55" customWidth="1"/>
    <col min="3" max="3" width="13" style="55" customWidth="1"/>
    <col min="4" max="4" width="13.85546875" style="55" customWidth="1"/>
    <col min="5" max="5" width="14.140625" style="55" customWidth="1"/>
    <col min="6" max="6" width="13.42578125" style="55" customWidth="1"/>
    <col min="7" max="7" width="13.85546875" style="55" customWidth="1"/>
    <col min="8" max="8" width="14.5703125" style="55" customWidth="1"/>
    <col min="9" max="9" width="13.28515625" style="55" customWidth="1"/>
    <col min="10" max="12" width="10.7109375" style="55" customWidth="1"/>
    <col min="13" max="13" width="11.28515625" style="55" bestFit="1" customWidth="1"/>
    <col min="14" max="14" width="14.5703125" style="55" bestFit="1" customWidth="1"/>
    <col min="15" max="15" width="12.7109375" style="55" bestFit="1" customWidth="1"/>
    <col min="16" max="16" width="11" style="55" bestFit="1" customWidth="1"/>
    <col min="17" max="17" width="16" style="55" customWidth="1"/>
    <col min="18" max="18" width="9.28515625" style="55" customWidth="1"/>
    <col min="19" max="19" width="22.85546875" style="55" bestFit="1" customWidth="1"/>
    <col min="20" max="255" width="7" style="55"/>
    <col min="256" max="256" width="8.140625" style="55" customWidth="1"/>
    <col min="257" max="257" width="6.85546875" style="55" customWidth="1"/>
    <col min="258" max="262" width="11.7109375" style="55" customWidth="1"/>
    <col min="263" max="263" width="1.85546875" style="55" customWidth="1"/>
    <col min="264" max="268" width="11.7109375" style="55" customWidth="1"/>
    <col min="269" max="269" width="14.5703125" style="55" bestFit="1" customWidth="1"/>
    <col min="270" max="270" width="9.28515625" style="55" customWidth="1"/>
    <col min="271" max="271" width="8.28515625" style="55" customWidth="1"/>
    <col min="272" max="511" width="7" style="55"/>
    <col min="512" max="512" width="8.140625" style="55" customWidth="1"/>
    <col min="513" max="513" width="6.85546875" style="55" customWidth="1"/>
    <col min="514" max="518" width="11.7109375" style="55" customWidth="1"/>
    <col min="519" max="519" width="1.85546875" style="55" customWidth="1"/>
    <col min="520" max="524" width="11.7109375" style="55" customWidth="1"/>
    <col min="525" max="525" width="14.5703125" style="55" bestFit="1" customWidth="1"/>
    <col min="526" max="526" width="9.28515625" style="55" customWidth="1"/>
    <col min="527" max="527" width="8.28515625" style="55" customWidth="1"/>
    <col min="528" max="767" width="7" style="55"/>
    <col min="768" max="768" width="8.140625" style="55" customWidth="1"/>
    <col min="769" max="769" width="6.85546875" style="55" customWidth="1"/>
    <col min="770" max="774" width="11.7109375" style="55" customWidth="1"/>
    <col min="775" max="775" width="1.85546875" style="55" customWidth="1"/>
    <col min="776" max="780" width="11.7109375" style="55" customWidth="1"/>
    <col min="781" max="781" width="14.5703125" style="55" bestFit="1" customWidth="1"/>
    <col min="782" max="782" width="9.28515625" style="55" customWidth="1"/>
    <col min="783" max="783" width="8.28515625" style="55" customWidth="1"/>
    <col min="784" max="1023" width="7" style="55"/>
    <col min="1024" max="1024" width="8.140625" style="55" customWidth="1"/>
    <col min="1025" max="1025" width="6.85546875" style="55" customWidth="1"/>
    <col min="1026" max="1030" width="11.7109375" style="55" customWidth="1"/>
    <col min="1031" max="1031" width="1.85546875" style="55" customWidth="1"/>
    <col min="1032" max="1036" width="11.7109375" style="55" customWidth="1"/>
    <col min="1037" max="1037" width="14.5703125" style="55" bestFit="1" customWidth="1"/>
    <col min="1038" max="1038" width="9.28515625" style="55" customWidth="1"/>
    <col min="1039" max="1039" width="8.28515625" style="55" customWidth="1"/>
    <col min="1040" max="1279" width="7" style="55"/>
    <col min="1280" max="1280" width="8.140625" style="55" customWidth="1"/>
    <col min="1281" max="1281" width="6.85546875" style="55" customWidth="1"/>
    <col min="1282" max="1286" width="11.7109375" style="55" customWidth="1"/>
    <col min="1287" max="1287" width="1.85546875" style="55" customWidth="1"/>
    <col min="1288" max="1292" width="11.7109375" style="55" customWidth="1"/>
    <col min="1293" max="1293" width="14.5703125" style="55" bestFit="1" customWidth="1"/>
    <col min="1294" max="1294" width="9.28515625" style="55" customWidth="1"/>
    <col min="1295" max="1295" width="8.28515625" style="55" customWidth="1"/>
    <col min="1296" max="1535" width="7" style="55"/>
    <col min="1536" max="1536" width="8.140625" style="55" customWidth="1"/>
    <col min="1537" max="1537" width="6.85546875" style="55" customWidth="1"/>
    <col min="1538" max="1542" width="11.7109375" style="55" customWidth="1"/>
    <col min="1543" max="1543" width="1.85546875" style="55" customWidth="1"/>
    <col min="1544" max="1548" width="11.7109375" style="55" customWidth="1"/>
    <col min="1549" max="1549" width="14.5703125" style="55" bestFit="1" customWidth="1"/>
    <col min="1550" max="1550" width="9.28515625" style="55" customWidth="1"/>
    <col min="1551" max="1551" width="8.28515625" style="55" customWidth="1"/>
    <col min="1552" max="1791" width="7" style="55"/>
    <col min="1792" max="1792" width="8.140625" style="55" customWidth="1"/>
    <col min="1793" max="1793" width="6.85546875" style="55" customWidth="1"/>
    <col min="1794" max="1798" width="11.7109375" style="55" customWidth="1"/>
    <col min="1799" max="1799" width="1.85546875" style="55" customWidth="1"/>
    <col min="1800" max="1804" width="11.7109375" style="55" customWidth="1"/>
    <col min="1805" max="1805" width="14.5703125" style="55" bestFit="1" customWidth="1"/>
    <col min="1806" max="1806" width="9.28515625" style="55" customWidth="1"/>
    <col min="1807" max="1807" width="8.28515625" style="55" customWidth="1"/>
    <col min="1808" max="2047" width="7" style="55"/>
    <col min="2048" max="2048" width="8.140625" style="55" customWidth="1"/>
    <col min="2049" max="2049" width="6.85546875" style="55" customWidth="1"/>
    <col min="2050" max="2054" width="11.7109375" style="55" customWidth="1"/>
    <col min="2055" max="2055" width="1.85546875" style="55" customWidth="1"/>
    <col min="2056" max="2060" width="11.7109375" style="55" customWidth="1"/>
    <col min="2061" max="2061" width="14.5703125" style="55" bestFit="1" customWidth="1"/>
    <col min="2062" max="2062" width="9.28515625" style="55" customWidth="1"/>
    <col min="2063" max="2063" width="8.28515625" style="55" customWidth="1"/>
    <col min="2064" max="2303" width="7" style="55"/>
    <col min="2304" max="2304" width="8.140625" style="55" customWidth="1"/>
    <col min="2305" max="2305" width="6.85546875" style="55" customWidth="1"/>
    <col min="2306" max="2310" width="11.7109375" style="55" customWidth="1"/>
    <col min="2311" max="2311" width="1.85546875" style="55" customWidth="1"/>
    <col min="2312" max="2316" width="11.7109375" style="55" customWidth="1"/>
    <col min="2317" max="2317" width="14.5703125" style="55" bestFit="1" customWidth="1"/>
    <col min="2318" max="2318" width="9.28515625" style="55" customWidth="1"/>
    <col min="2319" max="2319" width="8.28515625" style="55" customWidth="1"/>
    <col min="2320" max="2559" width="7" style="55"/>
    <col min="2560" max="2560" width="8.140625" style="55" customWidth="1"/>
    <col min="2561" max="2561" width="6.85546875" style="55" customWidth="1"/>
    <col min="2562" max="2566" width="11.7109375" style="55" customWidth="1"/>
    <col min="2567" max="2567" width="1.85546875" style="55" customWidth="1"/>
    <col min="2568" max="2572" width="11.7109375" style="55" customWidth="1"/>
    <col min="2573" max="2573" width="14.5703125" style="55" bestFit="1" customWidth="1"/>
    <col min="2574" max="2574" width="9.28515625" style="55" customWidth="1"/>
    <col min="2575" max="2575" width="8.28515625" style="55" customWidth="1"/>
    <col min="2576" max="2815" width="7" style="55"/>
    <col min="2816" max="2816" width="8.140625" style="55" customWidth="1"/>
    <col min="2817" max="2817" width="6.85546875" style="55" customWidth="1"/>
    <col min="2818" max="2822" width="11.7109375" style="55" customWidth="1"/>
    <col min="2823" max="2823" width="1.85546875" style="55" customWidth="1"/>
    <col min="2824" max="2828" width="11.7109375" style="55" customWidth="1"/>
    <col min="2829" max="2829" width="14.5703125" style="55" bestFit="1" customWidth="1"/>
    <col min="2830" max="2830" width="9.28515625" style="55" customWidth="1"/>
    <col min="2831" max="2831" width="8.28515625" style="55" customWidth="1"/>
    <col min="2832" max="3071" width="7" style="55"/>
    <col min="3072" max="3072" width="8.140625" style="55" customWidth="1"/>
    <col min="3073" max="3073" width="6.85546875" style="55" customWidth="1"/>
    <col min="3074" max="3078" width="11.7109375" style="55" customWidth="1"/>
    <col min="3079" max="3079" width="1.85546875" style="55" customWidth="1"/>
    <col min="3080" max="3084" width="11.7109375" style="55" customWidth="1"/>
    <col min="3085" max="3085" width="14.5703125" style="55" bestFit="1" customWidth="1"/>
    <col min="3086" max="3086" width="9.28515625" style="55" customWidth="1"/>
    <col min="3087" max="3087" width="8.28515625" style="55" customWidth="1"/>
    <col min="3088" max="3327" width="7" style="55"/>
    <col min="3328" max="3328" width="8.140625" style="55" customWidth="1"/>
    <col min="3329" max="3329" width="6.85546875" style="55" customWidth="1"/>
    <col min="3330" max="3334" width="11.7109375" style="55" customWidth="1"/>
    <col min="3335" max="3335" width="1.85546875" style="55" customWidth="1"/>
    <col min="3336" max="3340" width="11.7109375" style="55" customWidth="1"/>
    <col min="3341" max="3341" width="14.5703125" style="55" bestFit="1" customWidth="1"/>
    <col min="3342" max="3342" width="9.28515625" style="55" customWidth="1"/>
    <col min="3343" max="3343" width="8.28515625" style="55" customWidth="1"/>
    <col min="3344" max="3583" width="7" style="55"/>
    <col min="3584" max="3584" width="8.140625" style="55" customWidth="1"/>
    <col min="3585" max="3585" width="6.85546875" style="55" customWidth="1"/>
    <col min="3586" max="3590" width="11.7109375" style="55" customWidth="1"/>
    <col min="3591" max="3591" width="1.85546875" style="55" customWidth="1"/>
    <col min="3592" max="3596" width="11.7109375" style="55" customWidth="1"/>
    <col min="3597" max="3597" width="14.5703125" style="55" bestFit="1" customWidth="1"/>
    <col min="3598" max="3598" width="9.28515625" style="55" customWidth="1"/>
    <col min="3599" max="3599" width="8.28515625" style="55" customWidth="1"/>
    <col min="3600" max="3839" width="7" style="55"/>
    <col min="3840" max="3840" width="8.140625" style="55" customWidth="1"/>
    <col min="3841" max="3841" width="6.85546875" style="55" customWidth="1"/>
    <col min="3842" max="3846" width="11.7109375" style="55" customWidth="1"/>
    <col min="3847" max="3847" width="1.85546875" style="55" customWidth="1"/>
    <col min="3848" max="3852" width="11.7109375" style="55" customWidth="1"/>
    <col min="3853" max="3853" width="14.5703125" style="55" bestFit="1" customWidth="1"/>
    <col min="3854" max="3854" width="9.28515625" style="55" customWidth="1"/>
    <col min="3855" max="3855" width="8.28515625" style="55" customWidth="1"/>
    <col min="3856" max="4095" width="7" style="55"/>
    <col min="4096" max="4096" width="8.140625" style="55" customWidth="1"/>
    <col min="4097" max="4097" width="6.85546875" style="55" customWidth="1"/>
    <col min="4098" max="4102" width="11.7109375" style="55" customWidth="1"/>
    <col min="4103" max="4103" width="1.85546875" style="55" customWidth="1"/>
    <col min="4104" max="4108" width="11.7109375" style="55" customWidth="1"/>
    <col min="4109" max="4109" width="14.5703125" style="55" bestFit="1" customWidth="1"/>
    <col min="4110" max="4110" width="9.28515625" style="55" customWidth="1"/>
    <col min="4111" max="4111" width="8.28515625" style="55" customWidth="1"/>
    <col min="4112" max="4351" width="7" style="55"/>
    <col min="4352" max="4352" width="8.140625" style="55" customWidth="1"/>
    <col min="4353" max="4353" width="6.85546875" style="55" customWidth="1"/>
    <col min="4354" max="4358" width="11.7109375" style="55" customWidth="1"/>
    <col min="4359" max="4359" width="1.85546875" style="55" customWidth="1"/>
    <col min="4360" max="4364" width="11.7109375" style="55" customWidth="1"/>
    <col min="4365" max="4365" width="14.5703125" style="55" bestFit="1" customWidth="1"/>
    <col min="4366" max="4366" width="9.28515625" style="55" customWidth="1"/>
    <col min="4367" max="4367" width="8.28515625" style="55" customWidth="1"/>
    <col min="4368" max="4607" width="7" style="55"/>
    <col min="4608" max="4608" width="8.140625" style="55" customWidth="1"/>
    <col min="4609" max="4609" width="6.85546875" style="55" customWidth="1"/>
    <col min="4610" max="4614" width="11.7109375" style="55" customWidth="1"/>
    <col min="4615" max="4615" width="1.85546875" style="55" customWidth="1"/>
    <col min="4616" max="4620" width="11.7109375" style="55" customWidth="1"/>
    <col min="4621" max="4621" width="14.5703125" style="55" bestFit="1" customWidth="1"/>
    <col min="4622" max="4622" width="9.28515625" style="55" customWidth="1"/>
    <col min="4623" max="4623" width="8.28515625" style="55" customWidth="1"/>
    <col min="4624" max="4863" width="7" style="55"/>
    <col min="4864" max="4864" width="8.140625" style="55" customWidth="1"/>
    <col min="4865" max="4865" width="6.85546875" style="55" customWidth="1"/>
    <col min="4866" max="4870" width="11.7109375" style="55" customWidth="1"/>
    <col min="4871" max="4871" width="1.85546875" style="55" customWidth="1"/>
    <col min="4872" max="4876" width="11.7109375" style="55" customWidth="1"/>
    <col min="4877" max="4877" width="14.5703125" style="55" bestFit="1" customWidth="1"/>
    <col min="4878" max="4878" width="9.28515625" style="55" customWidth="1"/>
    <col min="4879" max="4879" width="8.28515625" style="55" customWidth="1"/>
    <col min="4880" max="5119" width="7" style="55"/>
    <col min="5120" max="5120" width="8.140625" style="55" customWidth="1"/>
    <col min="5121" max="5121" width="6.85546875" style="55" customWidth="1"/>
    <col min="5122" max="5126" width="11.7109375" style="55" customWidth="1"/>
    <col min="5127" max="5127" width="1.85546875" style="55" customWidth="1"/>
    <col min="5128" max="5132" width="11.7109375" style="55" customWidth="1"/>
    <col min="5133" max="5133" width="14.5703125" style="55" bestFit="1" customWidth="1"/>
    <col min="5134" max="5134" width="9.28515625" style="55" customWidth="1"/>
    <col min="5135" max="5135" width="8.28515625" style="55" customWidth="1"/>
    <col min="5136" max="5375" width="7" style="55"/>
    <col min="5376" max="5376" width="8.140625" style="55" customWidth="1"/>
    <col min="5377" max="5377" width="6.85546875" style="55" customWidth="1"/>
    <col min="5378" max="5382" width="11.7109375" style="55" customWidth="1"/>
    <col min="5383" max="5383" width="1.85546875" style="55" customWidth="1"/>
    <col min="5384" max="5388" width="11.7109375" style="55" customWidth="1"/>
    <col min="5389" max="5389" width="14.5703125" style="55" bestFit="1" customWidth="1"/>
    <col min="5390" max="5390" width="9.28515625" style="55" customWidth="1"/>
    <col min="5391" max="5391" width="8.28515625" style="55" customWidth="1"/>
    <col min="5392" max="5631" width="7" style="55"/>
    <col min="5632" max="5632" width="8.140625" style="55" customWidth="1"/>
    <col min="5633" max="5633" width="6.85546875" style="55" customWidth="1"/>
    <col min="5634" max="5638" width="11.7109375" style="55" customWidth="1"/>
    <col min="5639" max="5639" width="1.85546875" style="55" customWidth="1"/>
    <col min="5640" max="5644" width="11.7109375" style="55" customWidth="1"/>
    <col min="5645" max="5645" width="14.5703125" style="55" bestFit="1" customWidth="1"/>
    <col min="5646" max="5646" width="9.28515625" style="55" customWidth="1"/>
    <col min="5647" max="5647" width="8.28515625" style="55" customWidth="1"/>
    <col min="5648" max="5887" width="7" style="55"/>
    <col min="5888" max="5888" width="8.140625" style="55" customWidth="1"/>
    <col min="5889" max="5889" width="6.85546875" style="55" customWidth="1"/>
    <col min="5890" max="5894" width="11.7109375" style="55" customWidth="1"/>
    <col min="5895" max="5895" width="1.85546875" style="55" customWidth="1"/>
    <col min="5896" max="5900" width="11.7109375" style="55" customWidth="1"/>
    <col min="5901" max="5901" width="14.5703125" style="55" bestFit="1" customWidth="1"/>
    <col min="5902" max="5902" width="9.28515625" style="55" customWidth="1"/>
    <col min="5903" max="5903" width="8.28515625" style="55" customWidth="1"/>
    <col min="5904" max="6143" width="7" style="55"/>
    <col min="6144" max="6144" width="8.140625" style="55" customWidth="1"/>
    <col min="6145" max="6145" width="6.85546875" style="55" customWidth="1"/>
    <col min="6146" max="6150" width="11.7109375" style="55" customWidth="1"/>
    <col min="6151" max="6151" width="1.85546875" style="55" customWidth="1"/>
    <col min="6152" max="6156" width="11.7109375" style="55" customWidth="1"/>
    <col min="6157" max="6157" width="14.5703125" style="55" bestFit="1" customWidth="1"/>
    <col min="6158" max="6158" width="9.28515625" style="55" customWidth="1"/>
    <col min="6159" max="6159" width="8.28515625" style="55" customWidth="1"/>
    <col min="6160" max="6399" width="7" style="55"/>
    <col min="6400" max="6400" width="8.140625" style="55" customWidth="1"/>
    <col min="6401" max="6401" width="6.85546875" style="55" customWidth="1"/>
    <col min="6402" max="6406" width="11.7109375" style="55" customWidth="1"/>
    <col min="6407" max="6407" width="1.85546875" style="55" customWidth="1"/>
    <col min="6408" max="6412" width="11.7109375" style="55" customWidth="1"/>
    <col min="6413" max="6413" width="14.5703125" style="55" bestFit="1" customWidth="1"/>
    <col min="6414" max="6414" width="9.28515625" style="55" customWidth="1"/>
    <col min="6415" max="6415" width="8.28515625" style="55" customWidth="1"/>
    <col min="6416" max="6655" width="7" style="55"/>
    <col min="6656" max="6656" width="8.140625" style="55" customWidth="1"/>
    <col min="6657" max="6657" width="6.85546875" style="55" customWidth="1"/>
    <col min="6658" max="6662" width="11.7109375" style="55" customWidth="1"/>
    <col min="6663" max="6663" width="1.85546875" style="55" customWidth="1"/>
    <col min="6664" max="6668" width="11.7109375" style="55" customWidth="1"/>
    <col min="6669" max="6669" width="14.5703125" style="55" bestFit="1" customWidth="1"/>
    <col min="6670" max="6670" width="9.28515625" style="55" customWidth="1"/>
    <col min="6671" max="6671" width="8.28515625" style="55" customWidth="1"/>
    <col min="6672" max="6911" width="7" style="55"/>
    <col min="6912" max="6912" width="8.140625" style="55" customWidth="1"/>
    <col min="6913" max="6913" width="6.85546875" style="55" customWidth="1"/>
    <col min="6914" max="6918" width="11.7109375" style="55" customWidth="1"/>
    <col min="6919" max="6919" width="1.85546875" style="55" customWidth="1"/>
    <col min="6920" max="6924" width="11.7109375" style="55" customWidth="1"/>
    <col min="6925" max="6925" width="14.5703125" style="55" bestFit="1" customWidth="1"/>
    <col min="6926" max="6926" width="9.28515625" style="55" customWidth="1"/>
    <col min="6927" max="6927" width="8.28515625" style="55" customWidth="1"/>
    <col min="6928" max="7167" width="7" style="55"/>
    <col min="7168" max="7168" width="8.140625" style="55" customWidth="1"/>
    <col min="7169" max="7169" width="6.85546875" style="55" customWidth="1"/>
    <col min="7170" max="7174" width="11.7109375" style="55" customWidth="1"/>
    <col min="7175" max="7175" width="1.85546875" style="55" customWidth="1"/>
    <col min="7176" max="7180" width="11.7109375" style="55" customWidth="1"/>
    <col min="7181" max="7181" width="14.5703125" style="55" bestFit="1" customWidth="1"/>
    <col min="7182" max="7182" width="9.28515625" style="55" customWidth="1"/>
    <col min="7183" max="7183" width="8.28515625" style="55" customWidth="1"/>
    <col min="7184" max="7423" width="7" style="55"/>
    <col min="7424" max="7424" width="8.140625" style="55" customWidth="1"/>
    <col min="7425" max="7425" width="6.85546875" style="55" customWidth="1"/>
    <col min="7426" max="7430" width="11.7109375" style="55" customWidth="1"/>
    <col min="7431" max="7431" width="1.85546875" style="55" customWidth="1"/>
    <col min="7432" max="7436" width="11.7109375" style="55" customWidth="1"/>
    <col min="7437" max="7437" width="14.5703125" style="55" bestFit="1" customWidth="1"/>
    <col min="7438" max="7438" width="9.28515625" style="55" customWidth="1"/>
    <col min="7439" max="7439" width="8.28515625" style="55" customWidth="1"/>
    <col min="7440" max="7679" width="7" style="55"/>
    <col min="7680" max="7680" width="8.140625" style="55" customWidth="1"/>
    <col min="7681" max="7681" width="6.85546875" style="55" customWidth="1"/>
    <col min="7682" max="7686" width="11.7109375" style="55" customWidth="1"/>
    <col min="7687" max="7687" width="1.85546875" style="55" customWidth="1"/>
    <col min="7688" max="7692" width="11.7109375" style="55" customWidth="1"/>
    <col min="7693" max="7693" width="14.5703125" style="55" bestFit="1" customWidth="1"/>
    <col min="7694" max="7694" width="9.28515625" style="55" customWidth="1"/>
    <col min="7695" max="7695" width="8.28515625" style="55" customWidth="1"/>
    <col min="7696" max="7935" width="7" style="55"/>
    <col min="7936" max="7936" width="8.140625" style="55" customWidth="1"/>
    <col min="7937" max="7937" width="6.85546875" style="55" customWidth="1"/>
    <col min="7938" max="7942" width="11.7109375" style="55" customWidth="1"/>
    <col min="7943" max="7943" width="1.85546875" style="55" customWidth="1"/>
    <col min="7944" max="7948" width="11.7109375" style="55" customWidth="1"/>
    <col min="7949" max="7949" width="14.5703125" style="55" bestFit="1" customWidth="1"/>
    <col min="7950" max="7950" width="9.28515625" style="55" customWidth="1"/>
    <col min="7951" max="7951" width="8.28515625" style="55" customWidth="1"/>
    <col min="7952" max="8191" width="7" style="55"/>
    <col min="8192" max="8192" width="8.140625" style="55" customWidth="1"/>
    <col min="8193" max="8193" width="6.85546875" style="55" customWidth="1"/>
    <col min="8194" max="8198" width="11.7109375" style="55" customWidth="1"/>
    <col min="8199" max="8199" width="1.85546875" style="55" customWidth="1"/>
    <col min="8200" max="8204" width="11.7109375" style="55" customWidth="1"/>
    <col min="8205" max="8205" width="14.5703125" style="55" bestFit="1" customWidth="1"/>
    <col min="8206" max="8206" width="9.28515625" style="55" customWidth="1"/>
    <col min="8207" max="8207" width="8.28515625" style="55" customWidth="1"/>
    <col min="8208" max="8447" width="7" style="55"/>
    <col min="8448" max="8448" width="8.140625" style="55" customWidth="1"/>
    <col min="8449" max="8449" width="6.85546875" style="55" customWidth="1"/>
    <col min="8450" max="8454" width="11.7109375" style="55" customWidth="1"/>
    <col min="8455" max="8455" width="1.85546875" style="55" customWidth="1"/>
    <col min="8456" max="8460" width="11.7109375" style="55" customWidth="1"/>
    <col min="8461" max="8461" width="14.5703125" style="55" bestFit="1" customWidth="1"/>
    <col min="8462" max="8462" width="9.28515625" style="55" customWidth="1"/>
    <col min="8463" max="8463" width="8.28515625" style="55" customWidth="1"/>
    <col min="8464" max="8703" width="7" style="55"/>
    <col min="8704" max="8704" width="8.140625" style="55" customWidth="1"/>
    <col min="8705" max="8705" width="6.85546875" style="55" customWidth="1"/>
    <col min="8706" max="8710" width="11.7109375" style="55" customWidth="1"/>
    <col min="8711" max="8711" width="1.85546875" style="55" customWidth="1"/>
    <col min="8712" max="8716" width="11.7109375" style="55" customWidth="1"/>
    <col min="8717" max="8717" width="14.5703125" style="55" bestFit="1" customWidth="1"/>
    <col min="8718" max="8718" width="9.28515625" style="55" customWidth="1"/>
    <col min="8719" max="8719" width="8.28515625" style="55" customWidth="1"/>
    <col min="8720" max="8959" width="7" style="55"/>
    <col min="8960" max="8960" width="8.140625" style="55" customWidth="1"/>
    <col min="8961" max="8961" width="6.85546875" style="55" customWidth="1"/>
    <col min="8962" max="8966" width="11.7109375" style="55" customWidth="1"/>
    <col min="8967" max="8967" width="1.85546875" style="55" customWidth="1"/>
    <col min="8968" max="8972" width="11.7109375" style="55" customWidth="1"/>
    <col min="8973" max="8973" width="14.5703125" style="55" bestFit="1" customWidth="1"/>
    <col min="8974" max="8974" width="9.28515625" style="55" customWidth="1"/>
    <col min="8975" max="8975" width="8.28515625" style="55" customWidth="1"/>
    <col min="8976" max="9215" width="7" style="55"/>
    <col min="9216" max="9216" width="8.140625" style="55" customWidth="1"/>
    <col min="9217" max="9217" width="6.85546875" style="55" customWidth="1"/>
    <col min="9218" max="9222" width="11.7109375" style="55" customWidth="1"/>
    <col min="9223" max="9223" width="1.85546875" style="55" customWidth="1"/>
    <col min="9224" max="9228" width="11.7109375" style="55" customWidth="1"/>
    <col min="9229" max="9229" width="14.5703125" style="55" bestFit="1" customWidth="1"/>
    <col min="9230" max="9230" width="9.28515625" style="55" customWidth="1"/>
    <col min="9231" max="9231" width="8.28515625" style="55" customWidth="1"/>
    <col min="9232" max="9471" width="7" style="55"/>
    <col min="9472" max="9472" width="8.140625" style="55" customWidth="1"/>
    <col min="9473" max="9473" width="6.85546875" style="55" customWidth="1"/>
    <col min="9474" max="9478" width="11.7109375" style="55" customWidth="1"/>
    <col min="9479" max="9479" width="1.85546875" style="55" customWidth="1"/>
    <col min="9480" max="9484" width="11.7109375" style="55" customWidth="1"/>
    <col min="9485" max="9485" width="14.5703125" style="55" bestFit="1" customWidth="1"/>
    <col min="9486" max="9486" width="9.28515625" style="55" customWidth="1"/>
    <col min="9487" max="9487" width="8.28515625" style="55" customWidth="1"/>
    <col min="9488" max="9727" width="7" style="55"/>
    <col min="9728" max="9728" width="8.140625" style="55" customWidth="1"/>
    <col min="9729" max="9729" width="6.85546875" style="55" customWidth="1"/>
    <col min="9730" max="9734" width="11.7109375" style="55" customWidth="1"/>
    <col min="9735" max="9735" width="1.85546875" style="55" customWidth="1"/>
    <col min="9736" max="9740" width="11.7109375" style="55" customWidth="1"/>
    <col min="9741" max="9741" width="14.5703125" style="55" bestFit="1" customWidth="1"/>
    <col min="9742" max="9742" width="9.28515625" style="55" customWidth="1"/>
    <col min="9743" max="9743" width="8.28515625" style="55" customWidth="1"/>
    <col min="9744" max="9983" width="7" style="55"/>
    <col min="9984" max="9984" width="8.140625" style="55" customWidth="1"/>
    <col min="9985" max="9985" width="6.85546875" style="55" customWidth="1"/>
    <col min="9986" max="9990" width="11.7109375" style="55" customWidth="1"/>
    <col min="9991" max="9991" width="1.85546875" style="55" customWidth="1"/>
    <col min="9992" max="9996" width="11.7109375" style="55" customWidth="1"/>
    <col min="9997" max="9997" width="14.5703125" style="55" bestFit="1" customWidth="1"/>
    <col min="9998" max="9998" width="9.28515625" style="55" customWidth="1"/>
    <col min="9999" max="9999" width="8.28515625" style="55" customWidth="1"/>
    <col min="10000" max="10239" width="7" style="55"/>
    <col min="10240" max="10240" width="8.140625" style="55" customWidth="1"/>
    <col min="10241" max="10241" width="6.85546875" style="55" customWidth="1"/>
    <col min="10242" max="10246" width="11.7109375" style="55" customWidth="1"/>
    <col min="10247" max="10247" width="1.85546875" style="55" customWidth="1"/>
    <col min="10248" max="10252" width="11.7109375" style="55" customWidth="1"/>
    <col min="10253" max="10253" width="14.5703125" style="55" bestFit="1" customWidth="1"/>
    <col min="10254" max="10254" width="9.28515625" style="55" customWidth="1"/>
    <col min="10255" max="10255" width="8.28515625" style="55" customWidth="1"/>
    <col min="10256" max="10495" width="7" style="55"/>
    <col min="10496" max="10496" width="8.140625" style="55" customWidth="1"/>
    <col min="10497" max="10497" width="6.85546875" style="55" customWidth="1"/>
    <col min="10498" max="10502" width="11.7109375" style="55" customWidth="1"/>
    <col min="10503" max="10503" width="1.85546875" style="55" customWidth="1"/>
    <col min="10504" max="10508" width="11.7109375" style="55" customWidth="1"/>
    <col min="10509" max="10509" width="14.5703125" style="55" bestFit="1" customWidth="1"/>
    <col min="10510" max="10510" width="9.28515625" style="55" customWidth="1"/>
    <col min="10511" max="10511" width="8.28515625" style="55" customWidth="1"/>
    <col min="10512" max="10751" width="7" style="55"/>
    <col min="10752" max="10752" width="8.140625" style="55" customWidth="1"/>
    <col min="10753" max="10753" width="6.85546875" style="55" customWidth="1"/>
    <col min="10754" max="10758" width="11.7109375" style="55" customWidth="1"/>
    <col min="10759" max="10759" width="1.85546875" style="55" customWidth="1"/>
    <col min="10760" max="10764" width="11.7109375" style="55" customWidth="1"/>
    <col min="10765" max="10765" width="14.5703125" style="55" bestFit="1" customWidth="1"/>
    <col min="10766" max="10766" width="9.28515625" style="55" customWidth="1"/>
    <col min="10767" max="10767" width="8.28515625" style="55" customWidth="1"/>
    <col min="10768" max="11007" width="7" style="55"/>
    <col min="11008" max="11008" width="8.140625" style="55" customWidth="1"/>
    <col min="11009" max="11009" width="6.85546875" style="55" customWidth="1"/>
    <col min="11010" max="11014" width="11.7109375" style="55" customWidth="1"/>
    <col min="11015" max="11015" width="1.85546875" style="55" customWidth="1"/>
    <col min="11016" max="11020" width="11.7109375" style="55" customWidth="1"/>
    <col min="11021" max="11021" width="14.5703125" style="55" bestFit="1" customWidth="1"/>
    <col min="11022" max="11022" width="9.28515625" style="55" customWidth="1"/>
    <col min="11023" max="11023" width="8.28515625" style="55" customWidth="1"/>
    <col min="11024" max="11263" width="7" style="55"/>
    <col min="11264" max="11264" width="8.140625" style="55" customWidth="1"/>
    <col min="11265" max="11265" width="6.85546875" style="55" customWidth="1"/>
    <col min="11266" max="11270" width="11.7109375" style="55" customWidth="1"/>
    <col min="11271" max="11271" width="1.85546875" style="55" customWidth="1"/>
    <col min="11272" max="11276" width="11.7109375" style="55" customWidth="1"/>
    <col min="11277" max="11277" width="14.5703125" style="55" bestFit="1" customWidth="1"/>
    <col min="11278" max="11278" width="9.28515625" style="55" customWidth="1"/>
    <col min="11279" max="11279" width="8.28515625" style="55" customWidth="1"/>
    <col min="11280" max="11519" width="7" style="55"/>
    <col min="11520" max="11520" width="8.140625" style="55" customWidth="1"/>
    <col min="11521" max="11521" width="6.85546875" style="55" customWidth="1"/>
    <col min="11522" max="11526" width="11.7109375" style="55" customWidth="1"/>
    <col min="11527" max="11527" width="1.85546875" style="55" customWidth="1"/>
    <col min="11528" max="11532" width="11.7109375" style="55" customWidth="1"/>
    <col min="11533" max="11533" width="14.5703125" style="55" bestFit="1" customWidth="1"/>
    <col min="11534" max="11534" width="9.28515625" style="55" customWidth="1"/>
    <col min="11535" max="11535" width="8.28515625" style="55" customWidth="1"/>
    <col min="11536" max="11775" width="7" style="55"/>
    <col min="11776" max="11776" width="8.140625" style="55" customWidth="1"/>
    <col min="11777" max="11777" width="6.85546875" style="55" customWidth="1"/>
    <col min="11778" max="11782" width="11.7109375" style="55" customWidth="1"/>
    <col min="11783" max="11783" width="1.85546875" style="55" customWidth="1"/>
    <col min="11784" max="11788" width="11.7109375" style="55" customWidth="1"/>
    <col min="11789" max="11789" width="14.5703125" style="55" bestFit="1" customWidth="1"/>
    <col min="11790" max="11790" width="9.28515625" style="55" customWidth="1"/>
    <col min="11791" max="11791" width="8.28515625" style="55" customWidth="1"/>
    <col min="11792" max="12031" width="7" style="55"/>
    <col min="12032" max="12032" width="8.140625" style="55" customWidth="1"/>
    <col min="12033" max="12033" width="6.85546875" style="55" customWidth="1"/>
    <col min="12034" max="12038" width="11.7109375" style="55" customWidth="1"/>
    <col min="12039" max="12039" width="1.85546875" style="55" customWidth="1"/>
    <col min="12040" max="12044" width="11.7109375" style="55" customWidth="1"/>
    <col min="12045" max="12045" width="14.5703125" style="55" bestFit="1" customWidth="1"/>
    <col min="12046" max="12046" width="9.28515625" style="55" customWidth="1"/>
    <col min="12047" max="12047" width="8.28515625" style="55" customWidth="1"/>
    <col min="12048" max="12287" width="7" style="55"/>
    <col min="12288" max="12288" width="8.140625" style="55" customWidth="1"/>
    <col min="12289" max="12289" width="6.85546875" style="55" customWidth="1"/>
    <col min="12290" max="12294" width="11.7109375" style="55" customWidth="1"/>
    <col min="12295" max="12295" width="1.85546875" style="55" customWidth="1"/>
    <col min="12296" max="12300" width="11.7109375" style="55" customWidth="1"/>
    <col min="12301" max="12301" width="14.5703125" style="55" bestFit="1" customWidth="1"/>
    <col min="12302" max="12302" width="9.28515625" style="55" customWidth="1"/>
    <col min="12303" max="12303" width="8.28515625" style="55" customWidth="1"/>
    <col min="12304" max="12543" width="7" style="55"/>
    <col min="12544" max="12544" width="8.140625" style="55" customWidth="1"/>
    <col min="12545" max="12545" width="6.85546875" style="55" customWidth="1"/>
    <col min="12546" max="12550" width="11.7109375" style="55" customWidth="1"/>
    <col min="12551" max="12551" width="1.85546875" style="55" customWidth="1"/>
    <col min="12552" max="12556" width="11.7109375" style="55" customWidth="1"/>
    <col min="12557" max="12557" width="14.5703125" style="55" bestFit="1" customWidth="1"/>
    <col min="12558" max="12558" width="9.28515625" style="55" customWidth="1"/>
    <col min="12559" max="12559" width="8.28515625" style="55" customWidth="1"/>
    <col min="12560" max="12799" width="7" style="55"/>
    <col min="12800" max="12800" width="8.140625" style="55" customWidth="1"/>
    <col min="12801" max="12801" width="6.85546875" style="55" customWidth="1"/>
    <col min="12802" max="12806" width="11.7109375" style="55" customWidth="1"/>
    <col min="12807" max="12807" width="1.85546875" style="55" customWidth="1"/>
    <col min="12808" max="12812" width="11.7109375" style="55" customWidth="1"/>
    <col min="12813" max="12813" width="14.5703125" style="55" bestFit="1" customWidth="1"/>
    <col min="12814" max="12814" width="9.28515625" style="55" customWidth="1"/>
    <col min="12815" max="12815" width="8.28515625" style="55" customWidth="1"/>
    <col min="12816" max="13055" width="7" style="55"/>
    <col min="13056" max="13056" width="8.140625" style="55" customWidth="1"/>
    <col min="13057" max="13057" width="6.85546875" style="55" customWidth="1"/>
    <col min="13058" max="13062" width="11.7109375" style="55" customWidth="1"/>
    <col min="13063" max="13063" width="1.85546875" style="55" customWidth="1"/>
    <col min="13064" max="13068" width="11.7109375" style="55" customWidth="1"/>
    <col min="13069" max="13069" width="14.5703125" style="55" bestFit="1" customWidth="1"/>
    <col min="13070" max="13070" width="9.28515625" style="55" customWidth="1"/>
    <col min="13071" max="13071" width="8.28515625" style="55" customWidth="1"/>
    <col min="13072" max="13311" width="7" style="55"/>
    <col min="13312" max="13312" width="8.140625" style="55" customWidth="1"/>
    <col min="13313" max="13313" width="6.85546875" style="55" customWidth="1"/>
    <col min="13314" max="13318" width="11.7109375" style="55" customWidth="1"/>
    <col min="13319" max="13319" width="1.85546875" style="55" customWidth="1"/>
    <col min="13320" max="13324" width="11.7109375" style="55" customWidth="1"/>
    <col min="13325" max="13325" width="14.5703125" style="55" bestFit="1" customWidth="1"/>
    <col min="13326" max="13326" width="9.28515625" style="55" customWidth="1"/>
    <col min="13327" max="13327" width="8.28515625" style="55" customWidth="1"/>
    <col min="13328" max="13567" width="7" style="55"/>
    <col min="13568" max="13568" width="8.140625" style="55" customWidth="1"/>
    <col min="13569" max="13569" width="6.85546875" style="55" customWidth="1"/>
    <col min="13570" max="13574" width="11.7109375" style="55" customWidth="1"/>
    <col min="13575" max="13575" width="1.85546875" style="55" customWidth="1"/>
    <col min="13576" max="13580" width="11.7109375" style="55" customWidth="1"/>
    <col min="13581" max="13581" width="14.5703125" style="55" bestFit="1" customWidth="1"/>
    <col min="13582" max="13582" width="9.28515625" style="55" customWidth="1"/>
    <col min="13583" max="13583" width="8.28515625" style="55" customWidth="1"/>
    <col min="13584" max="13823" width="7" style="55"/>
    <col min="13824" max="13824" width="8.140625" style="55" customWidth="1"/>
    <col min="13825" max="13825" width="6.85546875" style="55" customWidth="1"/>
    <col min="13826" max="13830" width="11.7109375" style="55" customWidth="1"/>
    <col min="13831" max="13831" width="1.85546875" style="55" customWidth="1"/>
    <col min="13832" max="13836" width="11.7109375" style="55" customWidth="1"/>
    <col min="13837" max="13837" width="14.5703125" style="55" bestFit="1" customWidth="1"/>
    <col min="13838" max="13838" width="9.28515625" style="55" customWidth="1"/>
    <col min="13839" max="13839" width="8.28515625" style="55" customWidth="1"/>
    <col min="13840" max="14079" width="7" style="55"/>
    <col min="14080" max="14080" width="8.140625" style="55" customWidth="1"/>
    <col min="14081" max="14081" width="6.85546875" style="55" customWidth="1"/>
    <col min="14082" max="14086" width="11.7109375" style="55" customWidth="1"/>
    <col min="14087" max="14087" width="1.85546875" style="55" customWidth="1"/>
    <col min="14088" max="14092" width="11.7109375" style="55" customWidth="1"/>
    <col min="14093" max="14093" width="14.5703125" style="55" bestFit="1" customWidth="1"/>
    <col min="14094" max="14094" width="9.28515625" style="55" customWidth="1"/>
    <col min="14095" max="14095" width="8.28515625" style="55" customWidth="1"/>
    <col min="14096" max="14335" width="7" style="55"/>
    <col min="14336" max="14336" width="8.140625" style="55" customWidth="1"/>
    <col min="14337" max="14337" width="6.85546875" style="55" customWidth="1"/>
    <col min="14338" max="14342" width="11.7109375" style="55" customWidth="1"/>
    <col min="14343" max="14343" width="1.85546875" style="55" customWidth="1"/>
    <col min="14344" max="14348" width="11.7109375" style="55" customWidth="1"/>
    <col min="14349" max="14349" width="14.5703125" style="55" bestFit="1" customWidth="1"/>
    <col min="14350" max="14350" width="9.28515625" style="55" customWidth="1"/>
    <col min="14351" max="14351" width="8.28515625" style="55" customWidth="1"/>
    <col min="14352" max="14591" width="7" style="55"/>
    <col min="14592" max="14592" width="8.140625" style="55" customWidth="1"/>
    <col min="14593" max="14593" width="6.85546875" style="55" customWidth="1"/>
    <col min="14594" max="14598" width="11.7109375" style="55" customWidth="1"/>
    <col min="14599" max="14599" width="1.85546875" style="55" customWidth="1"/>
    <col min="14600" max="14604" width="11.7109375" style="55" customWidth="1"/>
    <col min="14605" max="14605" width="14.5703125" style="55" bestFit="1" customWidth="1"/>
    <col min="14606" max="14606" width="9.28515625" style="55" customWidth="1"/>
    <col min="14607" max="14607" width="8.28515625" style="55" customWidth="1"/>
    <col min="14608" max="14847" width="7" style="55"/>
    <col min="14848" max="14848" width="8.140625" style="55" customWidth="1"/>
    <col min="14849" max="14849" width="6.85546875" style="55" customWidth="1"/>
    <col min="14850" max="14854" width="11.7109375" style="55" customWidth="1"/>
    <col min="14855" max="14855" width="1.85546875" style="55" customWidth="1"/>
    <col min="14856" max="14860" width="11.7109375" style="55" customWidth="1"/>
    <col min="14861" max="14861" width="14.5703125" style="55" bestFit="1" customWidth="1"/>
    <col min="14862" max="14862" width="9.28515625" style="55" customWidth="1"/>
    <col min="14863" max="14863" width="8.28515625" style="55" customWidth="1"/>
    <col min="14864" max="15103" width="7" style="55"/>
    <col min="15104" max="15104" width="8.140625" style="55" customWidth="1"/>
    <col min="15105" max="15105" width="6.85546875" style="55" customWidth="1"/>
    <col min="15106" max="15110" width="11.7109375" style="55" customWidth="1"/>
    <col min="15111" max="15111" width="1.85546875" style="55" customWidth="1"/>
    <col min="15112" max="15116" width="11.7109375" style="55" customWidth="1"/>
    <col min="15117" max="15117" width="14.5703125" style="55" bestFit="1" customWidth="1"/>
    <col min="15118" max="15118" width="9.28515625" style="55" customWidth="1"/>
    <col min="15119" max="15119" width="8.28515625" style="55" customWidth="1"/>
    <col min="15120" max="15359" width="7" style="55"/>
    <col min="15360" max="15360" width="8.140625" style="55" customWidth="1"/>
    <col min="15361" max="15361" width="6.85546875" style="55" customWidth="1"/>
    <col min="15362" max="15366" width="11.7109375" style="55" customWidth="1"/>
    <col min="15367" max="15367" width="1.85546875" style="55" customWidth="1"/>
    <col min="15368" max="15372" width="11.7109375" style="55" customWidth="1"/>
    <col min="15373" max="15373" width="14.5703125" style="55" bestFit="1" customWidth="1"/>
    <col min="15374" max="15374" width="9.28515625" style="55" customWidth="1"/>
    <col min="15375" max="15375" width="8.28515625" style="55" customWidth="1"/>
    <col min="15376" max="15615" width="7" style="55"/>
    <col min="15616" max="15616" width="8.140625" style="55" customWidth="1"/>
    <col min="15617" max="15617" width="6.85546875" style="55" customWidth="1"/>
    <col min="15618" max="15622" width="11.7109375" style="55" customWidth="1"/>
    <col min="15623" max="15623" width="1.85546875" style="55" customWidth="1"/>
    <col min="15624" max="15628" width="11.7109375" style="55" customWidth="1"/>
    <col min="15629" max="15629" width="14.5703125" style="55" bestFit="1" customWidth="1"/>
    <col min="15630" max="15630" width="9.28515625" style="55" customWidth="1"/>
    <col min="15631" max="15631" width="8.28515625" style="55" customWidth="1"/>
    <col min="15632" max="15871" width="7" style="55"/>
    <col min="15872" max="15872" width="8.140625" style="55" customWidth="1"/>
    <col min="15873" max="15873" width="6.85546875" style="55" customWidth="1"/>
    <col min="15874" max="15878" width="11.7109375" style="55" customWidth="1"/>
    <col min="15879" max="15879" width="1.85546875" style="55" customWidth="1"/>
    <col min="15880" max="15884" width="11.7109375" style="55" customWidth="1"/>
    <col min="15885" max="15885" width="14.5703125" style="55" bestFit="1" customWidth="1"/>
    <col min="15886" max="15886" width="9.28515625" style="55" customWidth="1"/>
    <col min="15887" max="15887" width="8.28515625" style="55" customWidth="1"/>
    <col min="15888" max="16127" width="7" style="55"/>
    <col min="16128" max="16128" width="8.140625" style="55" customWidth="1"/>
    <col min="16129" max="16129" width="6.85546875" style="55" customWidth="1"/>
    <col min="16130" max="16134" width="11.7109375" style="55" customWidth="1"/>
    <col min="16135" max="16135" width="1.85546875" style="55" customWidth="1"/>
    <col min="16136" max="16140" width="11.7109375" style="55" customWidth="1"/>
    <col min="16141" max="16141" width="14.5703125" style="55" bestFit="1" customWidth="1"/>
    <col min="16142" max="16142" width="9.28515625" style="55" customWidth="1"/>
    <col min="16143" max="16143" width="8.28515625" style="55" customWidth="1"/>
    <col min="16144" max="16384" width="7" style="55"/>
  </cols>
  <sheetData>
    <row r="1" spans="1:19" s="282" customFormat="1" ht="27.75" customHeight="1">
      <c r="A1" s="812" t="s">
        <v>529</v>
      </c>
      <c r="B1" s="812"/>
      <c r="C1" s="812"/>
      <c r="D1" s="812"/>
      <c r="E1" s="812"/>
      <c r="F1" s="812"/>
      <c r="G1" s="812"/>
      <c r="H1" s="812" t="s">
        <v>289</v>
      </c>
      <c r="I1" s="812"/>
      <c r="J1" s="812"/>
      <c r="K1" s="812"/>
      <c r="L1" s="812"/>
      <c r="M1" s="812"/>
      <c r="N1" s="812"/>
      <c r="O1" s="812"/>
      <c r="P1" s="812"/>
      <c r="Q1" s="812"/>
      <c r="R1" s="812"/>
      <c r="S1" s="812"/>
    </row>
    <row r="2" spans="1:19" s="282" customFormat="1" ht="22.5">
      <c r="A2" s="291"/>
      <c r="B2" s="291"/>
      <c r="C2" s="291"/>
      <c r="D2" s="291"/>
      <c r="E2" s="291"/>
      <c r="F2" s="291"/>
      <c r="G2" s="291"/>
      <c r="H2" s="812" t="s">
        <v>819</v>
      </c>
      <c r="I2" s="812"/>
      <c r="J2" s="812"/>
      <c r="K2" s="812"/>
      <c r="L2" s="812"/>
      <c r="M2" s="812"/>
      <c r="N2" s="812"/>
      <c r="O2" s="812"/>
      <c r="P2" s="812"/>
      <c r="Q2" s="812"/>
      <c r="R2" s="812"/>
      <c r="S2" s="812"/>
    </row>
    <row r="3" spans="1:19" s="27" customFormat="1" thickBot="1">
      <c r="A3" s="837" t="s">
        <v>29</v>
      </c>
      <c r="B3" s="837"/>
      <c r="C3" s="837"/>
      <c r="L3" s="838" t="s">
        <v>30</v>
      </c>
      <c r="M3" s="838"/>
      <c r="N3" s="838"/>
      <c r="O3" s="838"/>
      <c r="P3" s="838"/>
      <c r="Q3" s="838"/>
      <c r="R3" s="838"/>
      <c r="S3" s="838"/>
    </row>
    <row r="4" spans="1:19" s="15" customFormat="1" ht="14.25" thickTop="1">
      <c r="A4" s="839"/>
      <c r="B4" s="840"/>
      <c r="C4" s="92" t="s">
        <v>209</v>
      </c>
      <c r="D4" s="93"/>
      <c r="E4" s="93"/>
      <c r="F4" s="807" t="s">
        <v>38</v>
      </c>
      <c r="G4" s="839"/>
      <c r="H4" s="809" t="s">
        <v>210</v>
      </c>
      <c r="I4" s="810"/>
      <c r="J4" s="807" t="s">
        <v>211</v>
      </c>
      <c r="K4" s="808"/>
      <c r="L4" s="813"/>
      <c r="M4" s="372" t="s">
        <v>760</v>
      </c>
      <c r="N4" s="113" t="s">
        <v>375</v>
      </c>
      <c r="O4" s="372" t="s">
        <v>761</v>
      </c>
      <c r="P4" s="372" t="s">
        <v>123</v>
      </c>
      <c r="Q4" s="113"/>
      <c r="R4" s="814"/>
      <c r="S4" s="815"/>
    </row>
    <row r="5" spans="1:19" s="15" customFormat="1">
      <c r="A5" s="818" t="s">
        <v>69</v>
      </c>
      <c r="B5" s="819"/>
      <c r="C5" s="841" t="s">
        <v>814</v>
      </c>
      <c r="D5" s="842"/>
      <c r="E5" s="843"/>
      <c r="F5" s="94" t="s">
        <v>212</v>
      </c>
      <c r="G5" s="484" t="s">
        <v>816</v>
      </c>
      <c r="H5" s="844" t="s">
        <v>817</v>
      </c>
      <c r="I5" s="845"/>
      <c r="J5" s="841" t="s">
        <v>818</v>
      </c>
      <c r="K5" s="842"/>
      <c r="L5" s="843"/>
      <c r="M5" s="117" t="s">
        <v>123</v>
      </c>
      <c r="N5" s="238" t="s">
        <v>806</v>
      </c>
      <c r="O5" s="117" t="s">
        <v>762</v>
      </c>
      <c r="P5" s="117" t="s">
        <v>764</v>
      </c>
      <c r="Q5" s="117" t="s">
        <v>766</v>
      </c>
      <c r="R5" s="821" t="s">
        <v>822</v>
      </c>
      <c r="S5" s="821"/>
    </row>
    <row r="6" spans="1:19" s="15" customFormat="1">
      <c r="A6" s="818"/>
      <c r="B6" s="819"/>
      <c r="C6" s="95" t="s">
        <v>67</v>
      </c>
      <c r="D6" s="258" t="s">
        <v>45</v>
      </c>
      <c r="E6" s="258" t="s">
        <v>46</v>
      </c>
      <c r="F6" s="96" t="s">
        <v>290</v>
      </c>
      <c r="G6" s="256" t="s">
        <v>67</v>
      </c>
      <c r="H6" s="257" t="s">
        <v>45</v>
      </c>
      <c r="I6" s="259" t="s">
        <v>46</v>
      </c>
      <c r="J6" s="94" t="s">
        <v>67</v>
      </c>
      <c r="K6" s="257" t="s">
        <v>45</v>
      </c>
      <c r="L6" s="257" t="s">
        <v>46</v>
      </c>
      <c r="M6" s="117" t="s">
        <v>811</v>
      </c>
      <c r="N6" s="485" t="s">
        <v>291</v>
      </c>
      <c r="O6" s="120" t="s">
        <v>763</v>
      </c>
      <c r="P6" s="120" t="s">
        <v>68</v>
      </c>
      <c r="Q6" s="368" t="s">
        <v>767</v>
      </c>
      <c r="R6" s="820"/>
      <c r="S6" s="821"/>
    </row>
    <row r="7" spans="1:19" s="15" customFormat="1">
      <c r="A7" s="824"/>
      <c r="B7" s="825"/>
      <c r="C7" s="44" t="s">
        <v>44</v>
      </c>
      <c r="D7" s="44" t="s">
        <v>52</v>
      </c>
      <c r="E7" s="44" t="s">
        <v>53</v>
      </c>
      <c r="F7" s="44" t="s">
        <v>43</v>
      </c>
      <c r="G7" s="712" t="s">
        <v>44</v>
      </c>
      <c r="H7" s="44" t="s">
        <v>52</v>
      </c>
      <c r="I7" s="712" t="s">
        <v>53</v>
      </c>
      <c r="J7" s="44" t="s">
        <v>44</v>
      </c>
      <c r="K7" s="44" t="s">
        <v>52</v>
      </c>
      <c r="L7" s="44" t="s">
        <v>53</v>
      </c>
      <c r="M7" s="117" t="s">
        <v>75</v>
      </c>
      <c r="N7" s="713" t="s">
        <v>292</v>
      </c>
      <c r="O7" s="120"/>
      <c r="P7" s="120" t="s">
        <v>765</v>
      </c>
      <c r="Q7" s="713" t="s">
        <v>77</v>
      </c>
      <c r="R7" s="823"/>
      <c r="S7" s="824"/>
    </row>
    <row r="8" spans="1:19" s="15" customFormat="1">
      <c r="A8" s="972" t="s">
        <v>530</v>
      </c>
      <c r="B8" s="975"/>
      <c r="C8" s="747">
        <f>SUM(D8:E8)</f>
        <v>5067</v>
      </c>
      <c r="D8" s="747">
        <f>SUM(H8,K8)</f>
        <v>2537</v>
      </c>
      <c r="E8" s="747">
        <f>SUM(I8,L8)</f>
        <v>2530</v>
      </c>
      <c r="F8" s="730">
        <f>SUM(F9:F19)</f>
        <v>2641</v>
      </c>
      <c r="G8" s="730">
        <f t="shared" ref="G8:I8" si="0">SUM(G9:G19)</f>
        <v>5010</v>
      </c>
      <c r="H8" s="730">
        <f t="shared" si="0"/>
        <v>2517</v>
      </c>
      <c r="I8" s="730">
        <f t="shared" si="0"/>
        <v>2493</v>
      </c>
      <c r="J8" s="729">
        <v>57</v>
      </c>
      <c r="K8" s="729">
        <v>20</v>
      </c>
      <c r="L8" s="729">
        <v>37</v>
      </c>
      <c r="M8" s="731">
        <f>G8/F8</f>
        <v>1.8970087088224157</v>
      </c>
      <c r="N8" s="732">
        <v>1479</v>
      </c>
      <c r="O8" s="729">
        <f>AVERAGE(O9:O19)</f>
        <v>50.3</v>
      </c>
      <c r="P8" s="678">
        <f t="shared" ref="P8:P41" si="1">C8/Q8</f>
        <v>437.98081078744917</v>
      </c>
      <c r="Q8" s="733">
        <v>11.569000000000001</v>
      </c>
      <c r="R8" s="851" t="s">
        <v>531</v>
      </c>
      <c r="S8" s="851"/>
    </row>
    <row r="9" spans="1:19" s="15" customFormat="1">
      <c r="A9" s="973"/>
      <c r="B9" s="431" t="s">
        <v>532</v>
      </c>
      <c r="C9" s="734">
        <f>SUM(D9+E9)</f>
        <v>349</v>
      </c>
      <c r="D9" s="437">
        <v>164</v>
      </c>
      <c r="E9" s="437">
        <v>185</v>
      </c>
      <c r="F9" s="727">
        <v>198</v>
      </c>
      <c r="G9" s="437">
        <v>349</v>
      </c>
      <c r="H9" s="437">
        <v>164</v>
      </c>
      <c r="I9" s="437">
        <v>185</v>
      </c>
      <c r="J9" s="437" t="s">
        <v>1020</v>
      </c>
      <c r="K9" s="437" t="s">
        <v>1020</v>
      </c>
      <c r="L9" s="437" t="s">
        <v>1020</v>
      </c>
      <c r="M9" s="438">
        <v>1.76</v>
      </c>
      <c r="N9" s="728">
        <v>111</v>
      </c>
      <c r="O9" s="741">
        <v>53</v>
      </c>
      <c r="P9" s="681">
        <f t="shared" si="1"/>
        <v>1753.7688442211054</v>
      </c>
      <c r="Q9" s="735">
        <v>0.19900000000000001</v>
      </c>
      <c r="R9" s="233"/>
      <c r="S9" s="233" t="s">
        <v>611</v>
      </c>
    </row>
    <row r="10" spans="1:19" s="84" customFormat="1">
      <c r="A10" s="973"/>
      <c r="B10" s="431" t="s">
        <v>612</v>
      </c>
      <c r="C10" s="734">
        <f t="shared" ref="C10:C19" si="2">SUM(D10+E10)</f>
        <v>219</v>
      </c>
      <c r="D10" s="437">
        <v>105</v>
      </c>
      <c r="E10" s="437">
        <v>114</v>
      </c>
      <c r="F10" s="727">
        <v>112</v>
      </c>
      <c r="G10" s="437">
        <v>219</v>
      </c>
      <c r="H10" s="437">
        <v>105</v>
      </c>
      <c r="I10" s="437">
        <v>114</v>
      </c>
      <c r="J10" s="437" t="s">
        <v>1020</v>
      </c>
      <c r="K10" s="437" t="s">
        <v>1020</v>
      </c>
      <c r="L10" s="437" t="s">
        <v>1020</v>
      </c>
      <c r="M10" s="438">
        <v>1.95</v>
      </c>
      <c r="N10" s="728">
        <v>71</v>
      </c>
      <c r="O10" s="741">
        <v>52.6</v>
      </c>
      <c r="P10" s="681">
        <f t="shared" si="1"/>
        <v>3421.875</v>
      </c>
      <c r="Q10" s="735">
        <v>6.4000000000000001E-2</v>
      </c>
      <c r="R10" s="233"/>
      <c r="S10" s="233" t="s">
        <v>613</v>
      </c>
    </row>
    <row r="11" spans="1:19" s="84" customFormat="1">
      <c r="A11" s="973"/>
      <c r="B11" s="431" t="s">
        <v>614</v>
      </c>
      <c r="C11" s="734">
        <f t="shared" si="2"/>
        <v>240</v>
      </c>
      <c r="D11" s="437">
        <v>128</v>
      </c>
      <c r="E11" s="437">
        <v>112</v>
      </c>
      <c r="F11" s="727">
        <v>137</v>
      </c>
      <c r="G11" s="437">
        <v>240</v>
      </c>
      <c r="H11" s="437">
        <v>128</v>
      </c>
      <c r="I11" s="437">
        <v>112</v>
      </c>
      <c r="J11" s="437" t="s">
        <v>1020</v>
      </c>
      <c r="K11" s="437" t="s">
        <v>1020</v>
      </c>
      <c r="L11" s="437" t="s">
        <v>1020</v>
      </c>
      <c r="M11" s="438">
        <v>1.75</v>
      </c>
      <c r="N11" s="728">
        <v>73</v>
      </c>
      <c r="O11" s="741">
        <v>52.5</v>
      </c>
      <c r="P11" s="681">
        <f t="shared" si="1"/>
        <v>2424.242424242424</v>
      </c>
      <c r="Q11" s="735">
        <v>9.9000000000000005E-2</v>
      </c>
      <c r="R11" s="233"/>
      <c r="S11" s="233" t="s">
        <v>615</v>
      </c>
    </row>
    <row r="12" spans="1:19" s="15" customFormat="1">
      <c r="A12" s="973"/>
      <c r="B12" s="431" t="s">
        <v>616</v>
      </c>
      <c r="C12" s="734">
        <f t="shared" si="2"/>
        <v>301</v>
      </c>
      <c r="D12" s="437">
        <v>167</v>
      </c>
      <c r="E12" s="437">
        <v>134</v>
      </c>
      <c r="F12" s="727">
        <v>143</v>
      </c>
      <c r="G12" s="437">
        <v>301</v>
      </c>
      <c r="H12" s="437">
        <v>167</v>
      </c>
      <c r="I12" s="437">
        <v>134</v>
      </c>
      <c r="J12" s="437" t="s">
        <v>1020</v>
      </c>
      <c r="K12" s="437" t="s">
        <v>1020</v>
      </c>
      <c r="L12" s="437" t="s">
        <v>1020</v>
      </c>
      <c r="M12" s="438">
        <v>2.1</v>
      </c>
      <c r="N12" s="728">
        <v>87</v>
      </c>
      <c r="O12" s="741">
        <v>47.1</v>
      </c>
      <c r="P12" s="681">
        <f t="shared" si="1"/>
        <v>63.649820257982661</v>
      </c>
      <c r="Q12" s="735">
        <v>4.7290000000000001</v>
      </c>
      <c r="R12" s="233"/>
      <c r="S12" s="233" t="s">
        <v>617</v>
      </c>
    </row>
    <row r="13" spans="1:19" s="218" customFormat="1">
      <c r="A13" s="973"/>
      <c r="B13" s="431" t="s">
        <v>533</v>
      </c>
      <c r="C13" s="734">
        <f t="shared" si="2"/>
        <v>198</v>
      </c>
      <c r="D13" s="437">
        <v>109</v>
      </c>
      <c r="E13" s="437">
        <v>89</v>
      </c>
      <c r="F13" s="727">
        <v>94</v>
      </c>
      <c r="G13" s="437">
        <v>198</v>
      </c>
      <c r="H13" s="437">
        <v>109</v>
      </c>
      <c r="I13" s="437">
        <v>89</v>
      </c>
      <c r="J13" s="437" t="s">
        <v>1020</v>
      </c>
      <c r="K13" s="437" t="s">
        <v>1020</v>
      </c>
      <c r="L13" s="437" t="s">
        <v>1020</v>
      </c>
      <c r="M13" s="438">
        <v>2.1</v>
      </c>
      <c r="N13" s="728">
        <v>55</v>
      </c>
      <c r="O13" s="741">
        <v>43.7</v>
      </c>
      <c r="P13" s="681">
        <f t="shared" si="1"/>
        <v>57.275094012149268</v>
      </c>
      <c r="Q13" s="735">
        <v>3.4569999999999999</v>
      </c>
      <c r="R13" s="233"/>
      <c r="S13" s="233" t="s">
        <v>534</v>
      </c>
    </row>
    <row r="14" spans="1:19" s="218" customFormat="1">
      <c r="A14" s="973"/>
      <c r="B14" s="431" t="s">
        <v>535</v>
      </c>
      <c r="C14" s="734">
        <f t="shared" si="2"/>
        <v>984</v>
      </c>
      <c r="D14" s="437">
        <v>476</v>
      </c>
      <c r="E14" s="437">
        <v>508</v>
      </c>
      <c r="F14" s="727">
        <v>548</v>
      </c>
      <c r="G14" s="437">
        <v>984</v>
      </c>
      <c r="H14" s="437">
        <v>476</v>
      </c>
      <c r="I14" s="437">
        <v>508</v>
      </c>
      <c r="J14" s="437" t="s">
        <v>1020</v>
      </c>
      <c r="K14" s="437" t="s">
        <v>1020</v>
      </c>
      <c r="L14" s="437" t="s">
        <v>1020</v>
      </c>
      <c r="M14" s="438">
        <v>1.79</v>
      </c>
      <c r="N14" s="728">
        <v>310</v>
      </c>
      <c r="O14" s="741">
        <v>51.9</v>
      </c>
      <c r="P14" s="681">
        <f t="shared" si="1"/>
        <v>7748.0314960629921</v>
      </c>
      <c r="Q14" s="735">
        <v>0.127</v>
      </c>
      <c r="R14" s="233"/>
      <c r="S14" s="233" t="s">
        <v>536</v>
      </c>
    </row>
    <row r="15" spans="1:19" s="218" customFormat="1">
      <c r="A15" s="973"/>
      <c r="B15" s="431" t="s">
        <v>537</v>
      </c>
      <c r="C15" s="734">
        <f t="shared" si="2"/>
        <v>132</v>
      </c>
      <c r="D15" s="437">
        <v>73</v>
      </c>
      <c r="E15" s="437">
        <v>59</v>
      </c>
      <c r="F15" s="727">
        <v>82</v>
      </c>
      <c r="G15" s="437">
        <v>132</v>
      </c>
      <c r="H15" s="437">
        <v>73</v>
      </c>
      <c r="I15" s="437">
        <v>59</v>
      </c>
      <c r="J15" s="437" t="s">
        <v>1020</v>
      </c>
      <c r="K15" s="437" t="s">
        <v>1020</v>
      </c>
      <c r="L15" s="437" t="s">
        <v>1020</v>
      </c>
      <c r="M15" s="438">
        <v>1.6</v>
      </c>
      <c r="N15" s="728">
        <v>34</v>
      </c>
      <c r="O15" s="741">
        <v>50.2</v>
      </c>
      <c r="P15" s="681">
        <f t="shared" si="1"/>
        <v>1483.1460674157304</v>
      </c>
      <c r="Q15" s="735">
        <v>8.8999999999999996E-2</v>
      </c>
      <c r="R15" s="233"/>
      <c r="S15" s="233" t="s">
        <v>538</v>
      </c>
    </row>
    <row r="16" spans="1:19" s="30" customFormat="1">
      <c r="A16" s="973"/>
      <c r="B16" s="431" t="s">
        <v>539</v>
      </c>
      <c r="C16" s="734">
        <f t="shared" si="2"/>
        <v>672</v>
      </c>
      <c r="D16" s="437">
        <v>344</v>
      </c>
      <c r="E16" s="437">
        <v>328</v>
      </c>
      <c r="F16" s="727">
        <v>332</v>
      </c>
      <c r="G16" s="437">
        <v>672</v>
      </c>
      <c r="H16" s="437">
        <v>344</v>
      </c>
      <c r="I16" s="437">
        <v>328</v>
      </c>
      <c r="J16" s="437" t="s">
        <v>1020</v>
      </c>
      <c r="K16" s="437" t="s">
        <v>1020</v>
      </c>
      <c r="L16" s="437" t="s">
        <v>1020</v>
      </c>
      <c r="M16" s="438">
        <v>2.02</v>
      </c>
      <c r="N16" s="728">
        <v>190</v>
      </c>
      <c r="O16" s="741">
        <v>49.7</v>
      </c>
      <c r="P16" s="681">
        <f t="shared" si="1"/>
        <v>4905.1094890510949</v>
      </c>
      <c r="Q16" s="735">
        <v>0.13700000000000001</v>
      </c>
      <c r="R16" s="233"/>
      <c r="S16" s="233" t="s">
        <v>540</v>
      </c>
    </row>
    <row r="17" spans="1:19" s="15" customFormat="1">
      <c r="A17" s="973"/>
      <c r="B17" s="431" t="s">
        <v>541</v>
      </c>
      <c r="C17" s="734">
        <f t="shared" si="2"/>
        <v>745</v>
      </c>
      <c r="D17" s="437">
        <v>375</v>
      </c>
      <c r="E17" s="437">
        <v>370</v>
      </c>
      <c r="F17" s="727">
        <v>409</v>
      </c>
      <c r="G17" s="437">
        <v>745</v>
      </c>
      <c r="H17" s="437">
        <v>375</v>
      </c>
      <c r="I17" s="437">
        <v>370</v>
      </c>
      <c r="J17" s="437" t="s">
        <v>1020</v>
      </c>
      <c r="K17" s="437" t="s">
        <v>1020</v>
      </c>
      <c r="L17" s="437" t="s">
        <v>1020</v>
      </c>
      <c r="M17" s="438">
        <v>1.82</v>
      </c>
      <c r="N17" s="728">
        <v>237</v>
      </c>
      <c r="O17" s="741">
        <v>51.4</v>
      </c>
      <c r="P17" s="681">
        <f t="shared" si="1"/>
        <v>2466.8874172185433</v>
      </c>
      <c r="Q17" s="735">
        <v>0.30199999999999999</v>
      </c>
      <c r="R17" s="233"/>
      <c r="S17" s="233" t="s">
        <v>542</v>
      </c>
    </row>
    <row r="18" spans="1:19" s="15" customFormat="1">
      <c r="A18" s="973"/>
      <c r="B18" s="431" t="s">
        <v>543</v>
      </c>
      <c r="C18" s="734">
        <f t="shared" si="2"/>
        <v>1008</v>
      </c>
      <c r="D18" s="437">
        <v>498</v>
      </c>
      <c r="E18" s="437">
        <v>510</v>
      </c>
      <c r="F18" s="727">
        <v>490</v>
      </c>
      <c r="G18" s="437">
        <v>1008</v>
      </c>
      <c r="H18" s="437">
        <v>498</v>
      </c>
      <c r="I18" s="437">
        <v>510</v>
      </c>
      <c r="J18" s="437" t="s">
        <v>1020</v>
      </c>
      <c r="K18" s="437" t="s">
        <v>1020</v>
      </c>
      <c r="L18" s="437" t="s">
        <v>1020</v>
      </c>
      <c r="M18" s="438">
        <v>2.0499999999999998</v>
      </c>
      <c r="N18" s="728">
        <v>260</v>
      </c>
      <c r="O18" s="741">
        <v>49.2</v>
      </c>
      <c r="P18" s="681">
        <f t="shared" si="1"/>
        <v>3189.8734177215188</v>
      </c>
      <c r="Q18" s="735">
        <v>0.316</v>
      </c>
      <c r="R18" s="233"/>
      <c r="S18" s="233" t="s">
        <v>544</v>
      </c>
    </row>
    <row r="19" spans="1:19" s="15" customFormat="1">
      <c r="A19" s="973"/>
      <c r="B19" s="431" t="s">
        <v>545</v>
      </c>
      <c r="C19" s="734">
        <f t="shared" si="2"/>
        <v>162</v>
      </c>
      <c r="D19" s="437">
        <v>78</v>
      </c>
      <c r="E19" s="437">
        <v>84</v>
      </c>
      <c r="F19" s="727">
        <v>96</v>
      </c>
      <c r="G19" s="437">
        <v>162</v>
      </c>
      <c r="H19" s="437">
        <v>78</v>
      </c>
      <c r="I19" s="437">
        <v>84</v>
      </c>
      <c r="J19" s="437" t="s">
        <v>1020</v>
      </c>
      <c r="K19" s="437" t="s">
        <v>1020</v>
      </c>
      <c r="L19" s="437" t="s">
        <v>1020</v>
      </c>
      <c r="M19" s="438">
        <v>1.68</v>
      </c>
      <c r="N19" s="728">
        <v>51</v>
      </c>
      <c r="O19" s="741">
        <v>52</v>
      </c>
      <c r="P19" s="681">
        <f t="shared" si="1"/>
        <v>79.024390243902445</v>
      </c>
      <c r="Q19" s="735">
        <v>2.0499999999999998</v>
      </c>
      <c r="R19" s="233"/>
      <c r="S19" s="233" t="s">
        <v>546</v>
      </c>
    </row>
    <row r="20" spans="1:19" s="84" customFormat="1">
      <c r="A20" s="974" t="s">
        <v>547</v>
      </c>
      <c r="B20" s="896"/>
      <c r="C20" s="747">
        <f>SUM(D20:E20)</f>
        <v>9591</v>
      </c>
      <c r="D20" s="747">
        <f>SUM(H20,K20)</f>
        <v>4819</v>
      </c>
      <c r="E20" s="747">
        <f>SUM(I20,L20)</f>
        <v>4772</v>
      </c>
      <c r="F20" s="736">
        <v>4060</v>
      </c>
      <c r="G20" s="737">
        <v>8925</v>
      </c>
      <c r="H20" s="737">
        <v>4469</v>
      </c>
      <c r="I20" s="737">
        <v>4456</v>
      </c>
      <c r="J20" s="737">
        <v>666</v>
      </c>
      <c r="K20" s="737">
        <v>350</v>
      </c>
      <c r="L20" s="737">
        <v>316</v>
      </c>
      <c r="M20" s="738">
        <v>2.19</v>
      </c>
      <c r="N20" s="737">
        <v>1083</v>
      </c>
      <c r="O20" s="439">
        <v>38</v>
      </c>
      <c r="P20" s="678">
        <f t="shared" si="1"/>
        <v>1198.875</v>
      </c>
      <c r="Q20" s="440">
        <v>8</v>
      </c>
      <c r="R20" s="851" t="s">
        <v>548</v>
      </c>
      <c r="S20" s="897"/>
    </row>
    <row r="21" spans="1:19" s="84" customFormat="1">
      <c r="A21" s="431"/>
      <c r="B21" s="431" t="s">
        <v>549</v>
      </c>
      <c r="C21" s="441">
        <v>181</v>
      </c>
      <c r="D21" s="442">
        <v>107</v>
      </c>
      <c r="E21" s="442">
        <v>74</v>
      </c>
      <c r="F21" s="442">
        <v>120</v>
      </c>
      <c r="G21" s="443">
        <v>181</v>
      </c>
      <c r="H21" s="442">
        <v>107</v>
      </c>
      <c r="I21" s="442">
        <v>74</v>
      </c>
      <c r="J21" s="444" t="s">
        <v>1020</v>
      </c>
      <c r="K21" s="444" t="s">
        <v>1020</v>
      </c>
      <c r="L21" s="444" t="s">
        <v>1020</v>
      </c>
      <c r="M21" s="438">
        <v>1.5</v>
      </c>
      <c r="N21" s="445">
        <v>44</v>
      </c>
      <c r="O21" s="741">
        <v>51</v>
      </c>
      <c r="P21" s="681">
        <f t="shared" si="1"/>
        <v>1810</v>
      </c>
      <c r="Q21" s="446">
        <v>0.1</v>
      </c>
      <c r="R21" s="233"/>
      <c r="S21" s="233" t="s">
        <v>596</v>
      </c>
    </row>
    <row r="22" spans="1:19" s="84" customFormat="1">
      <c r="A22" s="431"/>
      <c r="B22" s="431" t="s">
        <v>597</v>
      </c>
      <c r="C22" s="441">
        <v>1072</v>
      </c>
      <c r="D22" s="442">
        <v>549</v>
      </c>
      <c r="E22" s="442">
        <v>523</v>
      </c>
      <c r="F22" s="442">
        <v>696</v>
      </c>
      <c r="G22" s="443">
        <v>1072</v>
      </c>
      <c r="H22" s="442">
        <v>549</v>
      </c>
      <c r="I22" s="442">
        <v>523</v>
      </c>
      <c r="J22" s="444" t="s">
        <v>1020</v>
      </c>
      <c r="K22" s="444" t="s">
        <v>1020</v>
      </c>
      <c r="L22" s="444" t="s">
        <v>1020</v>
      </c>
      <c r="M22" s="438">
        <v>1.54</v>
      </c>
      <c r="N22" s="445">
        <v>264</v>
      </c>
      <c r="O22" s="741">
        <v>44</v>
      </c>
      <c r="P22" s="681">
        <f t="shared" si="1"/>
        <v>3573.3333333333335</v>
      </c>
      <c r="Q22" s="446">
        <v>0.3</v>
      </c>
      <c r="R22" s="233"/>
      <c r="S22" s="233" t="s">
        <v>598</v>
      </c>
    </row>
    <row r="23" spans="1:19" s="84" customFormat="1">
      <c r="A23" s="431"/>
      <c r="B23" s="431" t="s">
        <v>599</v>
      </c>
      <c r="C23" s="441">
        <v>223</v>
      </c>
      <c r="D23" s="442">
        <v>111</v>
      </c>
      <c r="E23" s="442">
        <v>112</v>
      </c>
      <c r="F23" s="442">
        <v>144</v>
      </c>
      <c r="G23" s="443">
        <v>223</v>
      </c>
      <c r="H23" s="442">
        <v>111</v>
      </c>
      <c r="I23" s="442">
        <v>112</v>
      </c>
      <c r="J23" s="444" t="s">
        <v>1020</v>
      </c>
      <c r="K23" s="444" t="s">
        <v>1020</v>
      </c>
      <c r="L23" s="444" t="s">
        <v>1020</v>
      </c>
      <c r="M23" s="438">
        <v>1.54</v>
      </c>
      <c r="N23" s="445">
        <v>47</v>
      </c>
      <c r="O23" s="741">
        <v>38</v>
      </c>
      <c r="P23" s="681">
        <f t="shared" si="1"/>
        <v>2230</v>
      </c>
      <c r="Q23" s="446">
        <v>0.1</v>
      </c>
      <c r="R23" s="233"/>
      <c r="S23" s="233" t="s">
        <v>600</v>
      </c>
    </row>
    <row r="24" spans="1:19" s="84" customFormat="1">
      <c r="A24" s="431"/>
      <c r="B24" s="431" t="s">
        <v>601</v>
      </c>
      <c r="C24" s="441">
        <v>6392</v>
      </c>
      <c r="D24" s="442">
        <v>3184</v>
      </c>
      <c r="E24" s="442">
        <v>3208</v>
      </c>
      <c r="F24" s="442">
        <v>2605</v>
      </c>
      <c r="G24" s="443">
        <v>6392</v>
      </c>
      <c r="H24" s="442">
        <v>3184</v>
      </c>
      <c r="I24" s="442">
        <v>3208</v>
      </c>
      <c r="J24" s="444" t="s">
        <v>1020</v>
      </c>
      <c r="K24" s="444" t="s">
        <v>1020</v>
      </c>
      <c r="L24" s="444" t="s">
        <v>1020</v>
      </c>
      <c r="M24" s="438">
        <v>2.4500000000000002</v>
      </c>
      <c r="N24" s="445">
        <v>519</v>
      </c>
      <c r="O24" s="741">
        <v>32</v>
      </c>
      <c r="P24" s="681">
        <f t="shared" si="1"/>
        <v>1727.5675675675675</v>
      </c>
      <c r="Q24" s="446">
        <v>3.7</v>
      </c>
      <c r="R24" s="233"/>
      <c r="S24" s="233" t="s">
        <v>602</v>
      </c>
    </row>
    <row r="25" spans="1:19" s="84" customFormat="1">
      <c r="A25" s="431"/>
      <c r="B25" s="431" t="s">
        <v>603</v>
      </c>
      <c r="C25" s="441">
        <v>258</v>
      </c>
      <c r="D25" s="442">
        <v>141</v>
      </c>
      <c r="E25" s="442">
        <v>117</v>
      </c>
      <c r="F25" s="442">
        <v>153</v>
      </c>
      <c r="G25" s="443">
        <v>258</v>
      </c>
      <c r="H25" s="442">
        <v>141</v>
      </c>
      <c r="I25" s="442">
        <v>117</v>
      </c>
      <c r="J25" s="444" t="s">
        <v>1020</v>
      </c>
      <c r="K25" s="444" t="s">
        <v>1020</v>
      </c>
      <c r="L25" s="444" t="s">
        <v>1020</v>
      </c>
      <c r="M25" s="438">
        <v>1.68</v>
      </c>
      <c r="N25" s="445">
        <v>77</v>
      </c>
      <c r="O25" s="741">
        <v>36</v>
      </c>
      <c r="P25" s="681">
        <f t="shared" si="1"/>
        <v>172</v>
      </c>
      <c r="Q25" s="446">
        <v>1.5</v>
      </c>
      <c r="R25" s="233"/>
      <c r="S25" s="233" t="s">
        <v>604</v>
      </c>
    </row>
    <row r="26" spans="1:19" s="84" customFormat="1">
      <c r="A26" s="431"/>
      <c r="B26" s="431" t="s">
        <v>605</v>
      </c>
      <c r="C26" s="441">
        <v>250</v>
      </c>
      <c r="D26" s="442">
        <v>115</v>
      </c>
      <c r="E26" s="442">
        <v>135</v>
      </c>
      <c r="F26" s="442">
        <v>155</v>
      </c>
      <c r="G26" s="443">
        <v>250</v>
      </c>
      <c r="H26" s="442">
        <v>115</v>
      </c>
      <c r="I26" s="442">
        <v>135</v>
      </c>
      <c r="J26" s="444" t="s">
        <v>1020</v>
      </c>
      <c r="K26" s="444" t="s">
        <v>1020</v>
      </c>
      <c r="L26" s="444" t="s">
        <v>1020</v>
      </c>
      <c r="M26" s="438">
        <v>1.61</v>
      </c>
      <c r="N26" s="445">
        <v>69</v>
      </c>
      <c r="O26" s="741">
        <v>45</v>
      </c>
      <c r="P26" s="681">
        <f t="shared" si="1"/>
        <v>208.33333333333334</v>
      </c>
      <c r="Q26" s="446">
        <v>1.2</v>
      </c>
      <c r="R26" s="233"/>
      <c r="S26" s="233" t="s">
        <v>606</v>
      </c>
    </row>
    <row r="27" spans="1:19" s="84" customFormat="1">
      <c r="A27" s="431"/>
      <c r="B27" s="431" t="s">
        <v>607</v>
      </c>
      <c r="C27" s="441">
        <v>264</v>
      </c>
      <c r="D27" s="442">
        <v>132</v>
      </c>
      <c r="E27" s="442">
        <v>132</v>
      </c>
      <c r="F27" s="442">
        <v>167</v>
      </c>
      <c r="G27" s="443">
        <v>264</v>
      </c>
      <c r="H27" s="442">
        <v>132</v>
      </c>
      <c r="I27" s="442">
        <v>132</v>
      </c>
      <c r="J27" s="444" t="s">
        <v>1020</v>
      </c>
      <c r="K27" s="444" t="s">
        <v>1020</v>
      </c>
      <c r="L27" s="444" t="s">
        <v>1020</v>
      </c>
      <c r="M27" s="438">
        <v>1.58</v>
      </c>
      <c r="N27" s="445">
        <v>57</v>
      </c>
      <c r="O27" s="741">
        <v>41</v>
      </c>
      <c r="P27" s="681">
        <f t="shared" si="1"/>
        <v>220</v>
      </c>
      <c r="Q27" s="446">
        <v>1.2</v>
      </c>
      <c r="R27" s="233"/>
      <c r="S27" s="233" t="s">
        <v>608</v>
      </c>
    </row>
    <row r="28" spans="1:19" s="97" customFormat="1" ht="12.75">
      <c r="A28" s="895" t="s">
        <v>550</v>
      </c>
      <c r="B28" s="896"/>
      <c r="C28" s="747">
        <f>SUM(D28:E28)</f>
        <v>3421</v>
      </c>
      <c r="D28" s="747">
        <f>SUM(H28,K28)</f>
        <v>1728</v>
      </c>
      <c r="E28" s="747">
        <f>SUM(I28,L28)</f>
        <v>1693</v>
      </c>
      <c r="F28" s="638">
        <v>2058</v>
      </c>
      <c r="G28" s="637">
        <v>3350</v>
      </c>
      <c r="H28" s="638">
        <v>1705</v>
      </c>
      <c r="I28" s="638">
        <v>1645</v>
      </c>
      <c r="J28" s="748">
        <v>71</v>
      </c>
      <c r="K28" s="748">
        <v>23</v>
      </c>
      <c r="L28" s="748">
        <v>48</v>
      </c>
      <c r="M28" s="739">
        <f>G28/F28</f>
        <v>1.6277939747327503</v>
      </c>
      <c r="N28" s="639">
        <v>1173</v>
      </c>
      <c r="O28" s="742">
        <v>58</v>
      </c>
      <c r="P28" s="678">
        <f t="shared" si="1"/>
        <v>244.00855920114122</v>
      </c>
      <c r="Q28" s="640">
        <v>14.02</v>
      </c>
      <c r="R28" s="849" t="s">
        <v>551</v>
      </c>
      <c r="S28" s="897"/>
    </row>
    <row r="29" spans="1:19" s="84" customFormat="1" ht="12.75">
      <c r="A29" s="431"/>
      <c r="B29" s="432" t="s">
        <v>108</v>
      </c>
      <c r="C29" s="641">
        <v>788</v>
      </c>
      <c r="D29" s="641">
        <v>388</v>
      </c>
      <c r="E29" s="641">
        <v>400</v>
      </c>
      <c r="F29" s="628">
        <v>527</v>
      </c>
      <c r="G29" s="641">
        <v>788</v>
      </c>
      <c r="H29" s="641">
        <v>388</v>
      </c>
      <c r="I29" s="641">
        <v>400</v>
      </c>
      <c r="J29" s="629" t="s">
        <v>1020</v>
      </c>
      <c r="K29" s="629" t="s">
        <v>1020</v>
      </c>
      <c r="L29" s="629" t="s">
        <v>1020</v>
      </c>
      <c r="M29" s="739">
        <f t="shared" ref="M29:M40" si="3">G29/F29</f>
        <v>1.4952561669829223</v>
      </c>
      <c r="N29" s="642">
        <v>310</v>
      </c>
      <c r="O29" s="743">
        <v>56</v>
      </c>
      <c r="P29" s="681">
        <f t="shared" si="1"/>
        <v>162.80991735537191</v>
      </c>
      <c r="Q29" s="643">
        <v>4.84</v>
      </c>
      <c r="R29" s="233"/>
      <c r="S29" s="233" t="s">
        <v>109</v>
      </c>
    </row>
    <row r="30" spans="1:19" s="84" customFormat="1" ht="12.75">
      <c r="A30" s="431"/>
      <c r="B30" s="432" t="s">
        <v>552</v>
      </c>
      <c r="C30" s="641">
        <v>1739</v>
      </c>
      <c r="D30" s="641">
        <v>881</v>
      </c>
      <c r="E30" s="641">
        <v>858</v>
      </c>
      <c r="F30" s="628">
        <v>1050</v>
      </c>
      <c r="G30" s="641">
        <v>1739</v>
      </c>
      <c r="H30" s="641">
        <v>881</v>
      </c>
      <c r="I30" s="641">
        <v>858</v>
      </c>
      <c r="J30" s="629" t="s">
        <v>1020</v>
      </c>
      <c r="K30" s="629" t="s">
        <v>1020</v>
      </c>
      <c r="L30" s="629" t="s">
        <v>1020</v>
      </c>
      <c r="M30" s="739">
        <f t="shared" si="3"/>
        <v>1.6561904761904762</v>
      </c>
      <c r="N30" s="642">
        <v>522</v>
      </c>
      <c r="O30" s="743">
        <v>58</v>
      </c>
      <c r="P30" s="681">
        <f t="shared" si="1"/>
        <v>1469.9915469146238</v>
      </c>
      <c r="Q30" s="643">
        <v>1.1830000000000001</v>
      </c>
      <c r="R30" s="233"/>
      <c r="S30" s="233" t="s">
        <v>553</v>
      </c>
    </row>
    <row r="31" spans="1:19" s="84" customFormat="1" ht="12.75">
      <c r="A31" s="431"/>
      <c r="B31" s="432" t="s">
        <v>554</v>
      </c>
      <c r="C31" s="641">
        <v>296</v>
      </c>
      <c r="D31" s="641">
        <v>152</v>
      </c>
      <c r="E31" s="641">
        <v>144</v>
      </c>
      <c r="F31" s="628">
        <v>172</v>
      </c>
      <c r="G31" s="641">
        <v>296</v>
      </c>
      <c r="H31" s="641">
        <v>152</v>
      </c>
      <c r="I31" s="641">
        <v>144</v>
      </c>
      <c r="J31" s="629" t="s">
        <v>1020</v>
      </c>
      <c r="K31" s="629" t="s">
        <v>1020</v>
      </c>
      <c r="L31" s="629" t="s">
        <v>1020</v>
      </c>
      <c r="M31" s="739">
        <f t="shared" si="3"/>
        <v>1.7209302325581395</v>
      </c>
      <c r="N31" s="642">
        <v>118</v>
      </c>
      <c r="O31" s="743">
        <v>59</v>
      </c>
      <c r="P31" s="681">
        <f t="shared" si="1"/>
        <v>108.10810810810811</v>
      </c>
      <c r="Q31" s="643">
        <v>2.738</v>
      </c>
      <c r="R31" s="233"/>
      <c r="S31" s="233" t="s">
        <v>555</v>
      </c>
    </row>
    <row r="32" spans="1:19" s="84" customFormat="1" ht="12.75">
      <c r="A32" s="431"/>
      <c r="B32" s="432" t="s">
        <v>556</v>
      </c>
      <c r="C32" s="641">
        <v>232</v>
      </c>
      <c r="D32" s="641">
        <v>122</v>
      </c>
      <c r="E32" s="641">
        <v>110</v>
      </c>
      <c r="F32" s="628">
        <v>149</v>
      </c>
      <c r="G32" s="641">
        <v>232</v>
      </c>
      <c r="H32" s="641">
        <v>122</v>
      </c>
      <c r="I32" s="641">
        <v>110</v>
      </c>
      <c r="J32" s="629" t="s">
        <v>1020</v>
      </c>
      <c r="K32" s="629" t="s">
        <v>1020</v>
      </c>
      <c r="L32" s="629" t="s">
        <v>1020</v>
      </c>
      <c r="M32" s="739">
        <f t="shared" si="3"/>
        <v>1.5570469798657718</v>
      </c>
      <c r="N32" s="642">
        <v>92</v>
      </c>
      <c r="O32" s="743">
        <v>57</v>
      </c>
      <c r="P32" s="681">
        <f t="shared" si="1"/>
        <v>81.232492997198889</v>
      </c>
      <c r="Q32" s="643">
        <v>2.8559999999999999</v>
      </c>
      <c r="R32" s="233"/>
      <c r="S32" s="233" t="s">
        <v>557</v>
      </c>
    </row>
    <row r="33" spans="1:19" s="84" customFormat="1" ht="12.75">
      <c r="A33" s="431"/>
      <c r="B33" s="432" t="s">
        <v>558</v>
      </c>
      <c r="C33" s="641">
        <v>295</v>
      </c>
      <c r="D33" s="641">
        <v>162</v>
      </c>
      <c r="E33" s="641">
        <v>133</v>
      </c>
      <c r="F33" s="628">
        <v>160</v>
      </c>
      <c r="G33" s="641">
        <v>295</v>
      </c>
      <c r="H33" s="641">
        <v>162</v>
      </c>
      <c r="I33" s="641">
        <v>133</v>
      </c>
      <c r="J33" s="629" t="s">
        <v>1020</v>
      </c>
      <c r="K33" s="629" t="s">
        <v>1020</v>
      </c>
      <c r="L33" s="629" t="s">
        <v>1020</v>
      </c>
      <c r="M33" s="739">
        <f t="shared" si="3"/>
        <v>1.84375</v>
      </c>
      <c r="N33" s="642">
        <v>131</v>
      </c>
      <c r="O33" s="743">
        <v>58</v>
      </c>
      <c r="P33" s="681">
        <f t="shared" si="1"/>
        <v>122.86547271970014</v>
      </c>
      <c r="Q33" s="643">
        <v>2.4009999999999998</v>
      </c>
      <c r="R33" s="233"/>
      <c r="S33" s="233" t="s">
        <v>559</v>
      </c>
    </row>
    <row r="34" spans="1:19" s="97" customFormat="1" ht="12.75">
      <c r="A34" s="895" t="s">
        <v>560</v>
      </c>
      <c r="B34" s="896"/>
      <c r="C34" s="747">
        <f>SUM(D34:E34)</f>
        <v>3787</v>
      </c>
      <c r="D34" s="747">
        <f>SUM(H34,K34)</f>
        <v>2064</v>
      </c>
      <c r="E34" s="747">
        <f>SUM(I34,L34)</f>
        <v>1723</v>
      </c>
      <c r="F34" s="447">
        <v>2089</v>
      </c>
      <c r="G34" s="447">
        <f>SUM(H34:I34)</f>
        <v>3503</v>
      </c>
      <c r="H34" s="447">
        <v>1843</v>
      </c>
      <c r="I34" s="447">
        <v>1660</v>
      </c>
      <c r="J34" s="447">
        <v>284</v>
      </c>
      <c r="K34" s="447">
        <v>221</v>
      </c>
      <c r="L34" s="447">
        <v>63</v>
      </c>
      <c r="M34" s="739">
        <f t="shared" si="3"/>
        <v>1.6768788894207756</v>
      </c>
      <c r="N34" s="447">
        <v>1052</v>
      </c>
      <c r="O34" s="439">
        <v>51.3</v>
      </c>
      <c r="P34" s="678">
        <f t="shared" si="1"/>
        <v>248.34592563687511</v>
      </c>
      <c r="Q34" s="763">
        <f>SUM(Q35:Q40)</f>
        <v>15.248891200000003</v>
      </c>
      <c r="R34" s="849" t="s">
        <v>561</v>
      </c>
      <c r="S34" s="897"/>
    </row>
    <row r="35" spans="1:19" s="84" customFormat="1" ht="13.5">
      <c r="A35" s="431"/>
      <c r="B35" s="432" t="s">
        <v>562</v>
      </c>
      <c r="C35" s="437">
        <v>1461</v>
      </c>
      <c r="D35" s="448">
        <v>2448</v>
      </c>
      <c r="E35" s="437">
        <v>1282</v>
      </c>
      <c r="F35" s="437">
        <v>1461</v>
      </c>
      <c r="G35" s="740">
        <f t="shared" ref="G35:G40" si="4">SUM(H35:I35)</f>
        <v>2448</v>
      </c>
      <c r="H35" s="437">
        <v>1282</v>
      </c>
      <c r="I35" s="437">
        <v>1166</v>
      </c>
      <c r="J35" s="437" t="s">
        <v>1020</v>
      </c>
      <c r="K35" s="437" t="s">
        <v>1020</v>
      </c>
      <c r="L35" s="437" t="s">
        <v>1020</v>
      </c>
      <c r="M35" s="739">
        <f t="shared" si="3"/>
        <v>1.675564681724846</v>
      </c>
      <c r="N35" s="437">
        <v>616</v>
      </c>
      <c r="O35" s="437">
        <v>48</v>
      </c>
      <c r="P35" s="681">
        <f t="shared" si="1"/>
        <v>698.89505696066465</v>
      </c>
      <c r="Q35" s="758">
        <v>2.0904426000000003</v>
      </c>
      <c r="R35" s="233"/>
      <c r="S35" s="233" t="s">
        <v>609</v>
      </c>
    </row>
    <row r="36" spans="1:19" s="84" customFormat="1" ht="13.5">
      <c r="A36" s="431"/>
      <c r="B36" s="432" t="s">
        <v>563</v>
      </c>
      <c r="C36" s="437">
        <v>118</v>
      </c>
      <c r="D36" s="448">
        <v>207</v>
      </c>
      <c r="E36" s="437">
        <v>108</v>
      </c>
      <c r="F36" s="437">
        <v>118</v>
      </c>
      <c r="G36" s="740">
        <f t="shared" si="4"/>
        <v>207</v>
      </c>
      <c r="H36" s="437">
        <v>108</v>
      </c>
      <c r="I36" s="437">
        <v>99</v>
      </c>
      <c r="J36" s="437" t="s">
        <v>1020</v>
      </c>
      <c r="K36" s="437" t="s">
        <v>1020</v>
      </c>
      <c r="L36" s="437" t="s">
        <v>1020</v>
      </c>
      <c r="M36" s="739">
        <f t="shared" si="3"/>
        <v>1.7542372881355932</v>
      </c>
      <c r="N36" s="437">
        <v>95</v>
      </c>
      <c r="O36" s="437">
        <v>58</v>
      </c>
      <c r="P36" s="681">
        <f t="shared" si="1"/>
        <v>63.065822012216593</v>
      </c>
      <c r="Q36" s="758">
        <v>1.8710610000000001</v>
      </c>
      <c r="R36" s="233"/>
      <c r="S36" s="233" t="s">
        <v>564</v>
      </c>
    </row>
    <row r="37" spans="1:19" s="84" customFormat="1" ht="13.5">
      <c r="A37" s="431"/>
      <c r="B37" s="432" t="s">
        <v>565</v>
      </c>
      <c r="C37" s="437">
        <v>222</v>
      </c>
      <c r="D37" s="448">
        <v>367</v>
      </c>
      <c r="E37" s="437">
        <v>211</v>
      </c>
      <c r="F37" s="437">
        <v>222</v>
      </c>
      <c r="G37" s="740">
        <f t="shared" si="4"/>
        <v>367</v>
      </c>
      <c r="H37" s="437">
        <v>211</v>
      </c>
      <c r="I37" s="437">
        <v>156</v>
      </c>
      <c r="J37" s="437" t="s">
        <v>1020</v>
      </c>
      <c r="K37" s="437" t="s">
        <v>1020</v>
      </c>
      <c r="L37" s="437" t="s">
        <v>1020</v>
      </c>
      <c r="M37" s="739">
        <f t="shared" si="3"/>
        <v>1.6531531531531531</v>
      </c>
      <c r="N37" s="437">
        <v>129</v>
      </c>
      <c r="O37" s="437">
        <v>53</v>
      </c>
      <c r="P37" s="681">
        <f t="shared" si="1"/>
        <v>74.689998655916469</v>
      </c>
      <c r="Q37" s="758">
        <v>2.9722854999999999</v>
      </c>
      <c r="R37" s="233"/>
      <c r="S37" s="233" t="s">
        <v>566</v>
      </c>
    </row>
    <row r="38" spans="1:19" s="84" customFormat="1" ht="13.5">
      <c r="A38" s="431"/>
      <c r="B38" s="432" t="s">
        <v>567</v>
      </c>
      <c r="C38" s="437">
        <v>150</v>
      </c>
      <c r="D38" s="448">
        <v>244</v>
      </c>
      <c r="E38" s="437">
        <v>126</v>
      </c>
      <c r="F38" s="437">
        <v>150</v>
      </c>
      <c r="G38" s="740">
        <f t="shared" si="4"/>
        <v>244</v>
      </c>
      <c r="H38" s="437">
        <v>126</v>
      </c>
      <c r="I38" s="437">
        <v>118</v>
      </c>
      <c r="J38" s="437" t="s">
        <v>1020</v>
      </c>
      <c r="K38" s="437" t="s">
        <v>1020</v>
      </c>
      <c r="L38" s="437" t="s">
        <v>1020</v>
      </c>
      <c r="M38" s="739">
        <f t="shared" si="3"/>
        <v>1.6266666666666667</v>
      </c>
      <c r="N38" s="437">
        <v>103</v>
      </c>
      <c r="O38" s="437">
        <v>57</v>
      </c>
      <c r="P38" s="681">
        <f t="shared" si="1"/>
        <v>47.434831814427852</v>
      </c>
      <c r="Q38" s="758">
        <v>3.1622332000000002</v>
      </c>
      <c r="R38" s="233"/>
      <c r="S38" s="233" t="s">
        <v>568</v>
      </c>
    </row>
    <row r="39" spans="1:19" s="84" customFormat="1" ht="13.5">
      <c r="A39" s="431"/>
      <c r="B39" s="432" t="s">
        <v>569</v>
      </c>
      <c r="C39" s="437">
        <v>78</v>
      </c>
      <c r="D39" s="448">
        <v>132</v>
      </c>
      <c r="E39" s="437">
        <v>63</v>
      </c>
      <c r="F39" s="437">
        <v>78</v>
      </c>
      <c r="G39" s="740">
        <f t="shared" si="4"/>
        <v>132</v>
      </c>
      <c r="H39" s="437">
        <v>63</v>
      </c>
      <c r="I39" s="437">
        <v>69</v>
      </c>
      <c r="J39" s="437" t="s">
        <v>1020</v>
      </c>
      <c r="K39" s="437" t="s">
        <v>1020</v>
      </c>
      <c r="L39" s="437" t="s">
        <v>1020</v>
      </c>
      <c r="M39" s="739">
        <f t="shared" si="3"/>
        <v>1.6923076923076923</v>
      </c>
      <c r="N39" s="437">
        <v>64</v>
      </c>
      <c r="O39" s="437">
        <v>60</v>
      </c>
      <c r="P39" s="681">
        <f t="shared" si="1"/>
        <v>28.745640843339611</v>
      </c>
      <c r="Q39" s="758">
        <v>2.7134548999999999</v>
      </c>
      <c r="R39" s="233"/>
      <c r="S39" s="233" t="s">
        <v>570</v>
      </c>
    </row>
    <row r="40" spans="1:19" s="84" customFormat="1" ht="13.5">
      <c r="A40" s="431"/>
      <c r="B40" s="432" t="s">
        <v>571</v>
      </c>
      <c r="C40" s="437">
        <v>60</v>
      </c>
      <c r="D40" s="448">
        <v>105</v>
      </c>
      <c r="E40" s="437">
        <v>53</v>
      </c>
      <c r="F40" s="437">
        <v>60</v>
      </c>
      <c r="G40" s="740">
        <f t="shared" si="4"/>
        <v>105</v>
      </c>
      <c r="H40" s="437">
        <v>53</v>
      </c>
      <c r="I40" s="437">
        <v>52</v>
      </c>
      <c r="J40" s="437" t="s">
        <v>1020</v>
      </c>
      <c r="K40" s="437" t="s">
        <v>1020</v>
      </c>
      <c r="L40" s="437" t="s">
        <v>1020</v>
      </c>
      <c r="M40" s="739">
        <f t="shared" si="3"/>
        <v>1.75</v>
      </c>
      <c r="N40" s="437">
        <v>45</v>
      </c>
      <c r="O40" s="437">
        <v>58</v>
      </c>
      <c r="P40" s="681">
        <f t="shared" si="1"/>
        <v>24.596071023614687</v>
      </c>
      <c r="Q40" s="758">
        <v>2.4394140000000002</v>
      </c>
      <c r="R40" s="889" t="s">
        <v>572</v>
      </c>
      <c r="S40" s="890"/>
    </row>
    <row r="41" spans="1:19" s="84" customFormat="1">
      <c r="A41" s="891" t="s">
        <v>112</v>
      </c>
      <c r="B41" s="892"/>
      <c r="C41" s="770">
        <f>SUM(D41:E41)</f>
        <v>36503</v>
      </c>
      <c r="D41" s="771">
        <f>SUM(H41,K41)</f>
        <v>18102</v>
      </c>
      <c r="E41" s="771">
        <f>SUM(I41,L41)</f>
        <v>18401</v>
      </c>
      <c r="F41" s="450">
        <v>15092</v>
      </c>
      <c r="G41" s="449">
        <v>36284</v>
      </c>
      <c r="H41" s="451">
        <v>18024</v>
      </c>
      <c r="I41" s="451">
        <v>18260</v>
      </c>
      <c r="J41" s="451">
        <v>219</v>
      </c>
      <c r="K41" s="451">
        <v>78</v>
      </c>
      <c r="L41" s="451">
        <v>141</v>
      </c>
      <c r="M41" s="452">
        <v>2.4</v>
      </c>
      <c r="N41" s="451">
        <v>1587</v>
      </c>
      <c r="O41" s="453">
        <v>33</v>
      </c>
      <c r="P41" s="769">
        <f t="shared" si="1"/>
        <v>4959.646739130435</v>
      </c>
      <c r="Q41" s="768">
        <v>7.36</v>
      </c>
      <c r="R41" s="893" t="s">
        <v>666</v>
      </c>
      <c r="S41" s="894"/>
    </row>
    <row r="42" spans="1:19">
      <c r="A42" s="232" t="s">
        <v>411</v>
      </c>
      <c r="B42" s="232"/>
      <c r="C42" s="232"/>
      <c r="R42" s="216"/>
      <c r="S42" s="219" t="s">
        <v>286</v>
      </c>
    </row>
    <row r="43" spans="1:19">
      <c r="A43" s="98" t="s">
        <v>287</v>
      </c>
      <c r="B43" s="242"/>
      <c r="C43" s="242"/>
      <c r="L43" s="27"/>
      <c r="M43" s="27"/>
      <c r="N43" s="27"/>
      <c r="O43" s="27"/>
      <c r="P43" s="27"/>
      <c r="Q43" s="27"/>
      <c r="R43" s="129"/>
      <c r="S43" s="15"/>
    </row>
    <row r="44" spans="1:19">
      <c r="A44" s="100" t="s">
        <v>288</v>
      </c>
    </row>
    <row r="46" spans="1:19">
      <c r="A46" s="242"/>
    </row>
  </sheetData>
  <mergeCells count="30">
    <mergeCell ref="R5:S5"/>
    <mergeCell ref="A34:B34"/>
    <mergeCell ref="A6:B6"/>
    <mergeCell ref="R6:S6"/>
    <mergeCell ref="A5:B5"/>
    <mergeCell ref="C5:E5"/>
    <mergeCell ref="H5:I5"/>
    <mergeCell ref="J5:L5"/>
    <mergeCell ref="R40:S40"/>
    <mergeCell ref="A41:B41"/>
    <mergeCell ref="R41:S41"/>
    <mergeCell ref="A7:B7"/>
    <mergeCell ref="R7:S7"/>
    <mergeCell ref="A8:B8"/>
    <mergeCell ref="R8:S8"/>
    <mergeCell ref="A20:B20"/>
    <mergeCell ref="A28:B28"/>
    <mergeCell ref="R34:S34"/>
    <mergeCell ref="R28:S28"/>
    <mergeCell ref="R20:S20"/>
    <mergeCell ref="R4:S4"/>
    <mergeCell ref="A1:G1"/>
    <mergeCell ref="H1:S1"/>
    <mergeCell ref="H2:S2"/>
    <mergeCell ref="A3:C3"/>
    <mergeCell ref="L3:S3"/>
    <mergeCell ref="A4:B4"/>
    <mergeCell ref="F4:G4"/>
    <mergeCell ref="H4:I4"/>
    <mergeCell ref="J4:L4"/>
  </mergeCells>
  <phoneticPr fontId="7" type="noConversion"/>
  <printOptions horizontalCentered="1"/>
  <pageMargins left="0.59055118110236227" right="0.59055118110236227" top="0.98425196850393704" bottom="0.59055118110236227" header="0.39370078740157483" footer="0"/>
  <pageSetup paperSize="9" scale="62" fitToHeight="0" pageOrder="overThenDown" orientation="landscape" r:id="rId1"/>
  <headerFooter alignWithMargins="0">
    <oddHeader>&amp;L&amp;12&amp;F</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view="pageBreakPreview" zoomScaleNormal="85" zoomScaleSheetLayoutView="100" workbookViewId="0">
      <pane xSplit="1" ySplit="1" topLeftCell="B5" activePane="bottomRight" state="frozen"/>
      <selection pane="topRight" activeCell="B1" sqref="B1"/>
      <selection pane="bottomLeft" activeCell="A9" sqref="A9"/>
      <selection pane="bottomRight" activeCell="A16" sqref="A16"/>
    </sheetView>
  </sheetViews>
  <sheetFormatPr defaultRowHeight="12"/>
  <cols>
    <col min="1" max="16" width="10.85546875" style="55" customWidth="1"/>
    <col min="17" max="17" width="9" style="55" customWidth="1"/>
    <col min="18" max="18" width="8.140625" style="55" customWidth="1"/>
    <col min="19" max="256" width="9.140625" style="55"/>
    <col min="257" max="257" width="11" style="55" customWidth="1"/>
    <col min="258" max="258" width="10.7109375" style="55" customWidth="1"/>
    <col min="259" max="259" width="9.7109375" style="55" customWidth="1"/>
    <col min="260" max="260" width="9.28515625" style="55" customWidth="1"/>
    <col min="261" max="261" width="9.42578125" style="55" customWidth="1"/>
    <col min="262" max="262" width="9" style="55" customWidth="1"/>
    <col min="263" max="263" width="9.85546875" style="55" customWidth="1"/>
    <col min="264" max="264" width="9.7109375" style="55" customWidth="1"/>
    <col min="265" max="265" width="9.85546875" style="55" customWidth="1"/>
    <col min="266" max="266" width="9.28515625" style="55" customWidth="1"/>
    <col min="267" max="267" width="10.85546875" style="55" customWidth="1"/>
    <col min="268" max="268" width="9.28515625" style="55" bestFit="1" customWidth="1"/>
    <col min="269" max="270" width="10.28515625" style="55" customWidth="1"/>
    <col min="271" max="271" width="11.7109375" style="55" customWidth="1"/>
    <col min="272" max="273" width="10" style="55" customWidth="1"/>
    <col min="274" max="274" width="8.7109375" style="55" customWidth="1"/>
    <col min="275" max="512" width="9.140625" style="55"/>
    <col min="513" max="513" width="11" style="55" customWidth="1"/>
    <col min="514" max="514" width="10.7109375" style="55" customWidth="1"/>
    <col min="515" max="515" width="9.7109375" style="55" customWidth="1"/>
    <col min="516" max="516" width="9.28515625" style="55" customWidth="1"/>
    <col min="517" max="517" width="9.42578125" style="55" customWidth="1"/>
    <col min="518" max="518" width="9" style="55" customWidth="1"/>
    <col min="519" max="519" width="9.85546875" style="55" customWidth="1"/>
    <col min="520" max="520" width="9.7109375" style="55" customWidth="1"/>
    <col min="521" max="521" width="9.85546875" style="55" customWidth="1"/>
    <col min="522" max="522" width="9.28515625" style="55" customWidth="1"/>
    <col min="523" max="523" width="10.85546875" style="55" customWidth="1"/>
    <col min="524" max="524" width="9.28515625" style="55" bestFit="1" customWidth="1"/>
    <col min="525" max="526" width="10.28515625" style="55" customWidth="1"/>
    <col min="527" max="527" width="11.7109375" style="55" customWidth="1"/>
    <col min="528" max="529" width="10" style="55" customWidth="1"/>
    <col min="530" max="530" width="8.7109375" style="55" customWidth="1"/>
    <col min="531" max="768" width="9.140625" style="55"/>
    <col min="769" max="769" width="11" style="55" customWidth="1"/>
    <col min="770" max="770" width="10.7109375" style="55" customWidth="1"/>
    <col min="771" max="771" width="9.7109375" style="55" customWidth="1"/>
    <col min="772" max="772" width="9.28515625" style="55" customWidth="1"/>
    <col min="773" max="773" width="9.42578125" style="55" customWidth="1"/>
    <col min="774" max="774" width="9" style="55" customWidth="1"/>
    <col min="775" max="775" width="9.85546875" style="55" customWidth="1"/>
    <col min="776" max="776" width="9.7109375" style="55" customWidth="1"/>
    <col min="777" max="777" width="9.85546875" style="55" customWidth="1"/>
    <col min="778" max="778" width="9.28515625" style="55" customWidth="1"/>
    <col min="779" max="779" width="10.85546875" style="55" customWidth="1"/>
    <col min="780" max="780" width="9.28515625" style="55" bestFit="1" customWidth="1"/>
    <col min="781" max="782" width="10.28515625" style="55" customWidth="1"/>
    <col min="783" max="783" width="11.7109375" style="55" customWidth="1"/>
    <col min="784" max="785" width="10" style="55" customWidth="1"/>
    <col min="786" max="786" width="8.7109375" style="55" customWidth="1"/>
    <col min="787" max="1024" width="9.140625" style="55"/>
    <col min="1025" max="1025" width="11" style="55" customWidth="1"/>
    <col min="1026" max="1026" width="10.7109375" style="55" customWidth="1"/>
    <col min="1027" max="1027" width="9.7109375" style="55" customWidth="1"/>
    <col min="1028" max="1028" width="9.28515625" style="55" customWidth="1"/>
    <col min="1029" max="1029" width="9.42578125" style="55" customWidth="1"/>
    <col min="1030" max="1030" width="9" style="55" customWidth="1"/>
    <col min="1031" max="1031" width="9.85546875" style="55" customWidth="1"/>
    <col min="1032" max="1032" width="9.7109375" style="55" customWidth="1"/>
    <col min="1033" max="1033" width="9.85546875" style="55" customWidth="1"/>
    <col min="1034" max="1034" width="9.28515625" style="55" customWidth="1"/>
    <col min="1035" max="1035" width="10.85546875" style="55" customWidth="1"/>
    <col min="1036" max="1036" width="9.28515625" style="55" bestFit="1" customWidth="1"/>
    <col min="1037" max="1038" width="10.28515625" style="55" customWidth="1"/>
    <col min="1039" max="1039" width="11.7109375" style="55" customWidth="1"/>
    <col min="1040" max="1041" width="10" style="55" customWidth="1"/>
    <col min="1042" max="1042" width="8.7109375" style="55" customWidth="1"/>
    <col min="1043" max="1280" width="9.140625" style="55"/>
    <col min="1281" max="1281" width="11" style="55" customWidth="1"/>
    <col min="1282" max="1282" width="10.7109375" style="55" customWidth="1"/>
    <col min="1283" max="1283" width="9.7109375" style="55" customWidth="1"/>
    <col min="1284" max="1284" width="9.28515625" style="55" customWidth="1"/>
    <col min="1285" max="1285" width="9.42578125" style="55" customWidth="1"/>
    <col min="1286" max="1286" width="9" style="55" customWidth="1"/>
    <col min="1287" max="1287" width="9.85546875" style="55" customWidth="1"/>
    <col min="1288" max="1288" width="9.7109375" style="55" customWidth="1"/>
    <col min="1289" max="1289" width="9.85546875" style="55" customWidth="1"/>
    <col min="1290" max="1290" width="9.28515625" style="55" customWidth="1"/>
    <col min="1291" max="1291" width="10.85546875" style="55" customWidth="1"/>
    <col min="1292" max="1292" width="9.28515625" style="55" bestFit="1" customWidth="1"/>
    <col min="1293" max="1294" width="10.28515625" style="55" customWidth="1"/>
    <col min="1295" max="1295" width="11.7109375" style="55" customWidth="1"/>
    <col min="1296" max="1297" width="10" style="55" customWidth="1"/>
    <col min="1298" max="1298" width="8.7109375" style="55" customWidth="1"/>
    <col min="1299" max="1536" width="9.140625" style="55"/>
    <col min="1537" max="1537" width="11" style="55" customWidth="1"/>
    <col min="1538" max="1538" width="10.7109375" style="55" customWidth="1"/>
    <col min="1539" max="1539" width="9.7109375" style="55" customWidth="1"/>
    <col min="1540" max="1540" width="9.28515625" style="55" customWidth="1"/>
    <col min="1541" max="1541" width="9.42578125" style="55" customWidth="1"/>
    <col min="1542" max="1542" width="9" style="55" customWidth="1"/>
    <col min="1543" max="1543" width="9.85546875" style="55" customWidth="1"/>
    <col min="1544" max="1544" width="9.7109375" style="55" customWidth="1"/>
    <col min="1545" max="1545" width="9.85546875" style="55" customWidth="1"/>
    <col min="1546" max="1546" width="9.28515625" style="55" customWidth="1"/>
    <col min="1547" max="1547" width="10.85546875" style="55" customWidth="1"/>
    <col min="1548" max="1548" width="9.28515625" style="55" bestFit="1" customWidth="1"/>
    <col min="1549" max="1550" width="10.28515625" style="55" customWidth="1"/>
    <col min="1551" max="1551" width="11.7109375" style="55" customWidth="1"/>
    <col min="1552" max="1553" width="10" style="55" customWidth="1"/>
    <col min="1554" max="1554" width="8.7109375" style="55" customWidth="1"/>
    <col min="1555" max="1792" width="9.140625" style="55"/>
    <col min="1793" max="1793" width="11" style="55" customWidth="1"/>
    <col min="1794" max="1794" width="10.7109375" style="55" customWidth="1"/>
    <col min="1795" max="1795" width="9.7109375" style="55" customWidth="1"/>
    <col min="1796" max="1796" width="9.28515625" style="55" customWidth="1"/>
    <col min="1797" max="1797" width="9.42578125" style="55" customWidth="1"/>
    <col min="1798" max="1798" width="9" style="55" customWidth="1"/>
    <col min="1799" max="1799" width="9.85546875" style="55" customWidth="1"/>
    <col min="1800" max="1800" width="9.7109375" style="55" customWidth="1"/>
    <col min="1801" max="1801" width="9.85546875" style="55" customWidth="1"/>
    <col min="1802" max="1802" width="9.28515625" style="55" customWidth="1"/>
    <col min="1803" max="1803" width="10.85546875" style="55" customWidth="1"/>
    <col min="1804" max="1804" width="9.28515625" style="55" bestFit="1" customWidth="1"/>
    <col min="1805" max="1806" width="10.28515625" style="55" customWidth="1"/>
    <col min="1807" max="1807" width="11.7109375" style="55" customWidth="1"/>
    <col min="1808" max="1809" width="10" style="55" customWidth="1"/>
    <col min="1810" max="1810" width="8.7109375" style="55" customWidth="1"/>
    <col min="1811" max="2048" width="9.140625" style="55"/>
    <col min="2049" max="2049" width="11" style="55" customWidth="1"/>
    <col min="2050" max="2050" width="10.7109375" style="55" customWidth="1"/>
    <col min="2051" max="2051" width="9.7109375" style="55" customWidth="1"/>
    <col min="2052" max="2052" width="9.28515625" style="55" customWidth="1"/>
    <col min="2053" max="2053" width="9.42578125" style="55" customWidth="1"/>
    <col min="2054" max="2054" width="9" style="55" customWidth="1"/>
    <col min="2055" max="2055" width="9.85546875" style="55" customWidth="1"/>
    <col min="2056" max="2056" width="9.7109375" style="55" customWidth="1"/>
    <col min="2057" max="2057" width="9.85546875" style="55" customWidth="1"/>
    <col min="2058" max="2058" width="9.28515625" style="55" customWidth="1"/>
    <col min="2059" max="2059" width="10.85546875" style="55" customWidth="1"/>
    <col min="2060" max="2060" width="9.28515625" style="55" bestFit="1" customWidth="1"/>
    <col min="2061" max="2062" width="10.28515625" style="55" customWidth="1"/>
    <col min="2063" max="2063" width="11.7109375" style="55" customWidth="1"/>
    <col min="2064" max="2065" width="10" style="55" customWidth="1"/>
    <col min="2066" max="2066" width="8.7109375" style="55" customWidth="1"/>
    <col min="2067" max="2304" width="9.140625" style="55"/>
    <col min="2305" max="2305" width="11" style="55" customWidth="1"/>
    <col min="2306" max="2306" width="10.7109375" style="55" customWidth="1"/>
    <col min="2307" max="2307" width="9.7109375" style="55" customWidth="1"/>
    <col min="2308" max="2308" width="9.28515625" style="55" customWidth="1"/>
    <col min="2309" max="2309" width="9.42578125" style="55" customWidth="1"/>
    <col min="2310" max="2310" width="9" style="55" customWidth="1"/>
    <col min="2311" max="2311" width="9.85546875" style="55" customWidth="1"/>
    <col min="2312" max="2312" width="9.7109375" style="55" customWidth="1"/>
    <col min="2313" max="2313" width="9.85546875" style="55" customWidth="1"/>
    <col min="2314" max="2314" width="9.28515625" style="55" customWidth="1"/>
    <col min="2315" max="2315" width="10.85546875" style="55" customWidth="1"/>
    <col min="2316" max="2316" width="9.28515625" style="55" bestFit="1" customWidth="1"/>
    <col min="2317" max="2318" width="10.28515625" style="55" customWidth="1"/>
    <col min="2319" max="2319" width="11.7109375" style="55" customWidth="1"/>
    <col min="2320" max="2321" width="10" style="55" customWidth="1"/>
    <col min="2322" max="2322" width="8.7109375" style="55" customWidth="1"/>
    <col min="2323" max="2560" width="9.140625" style="55"/>
    <col min="2561" max="2561" width="11" style="55" customWidth="1"/>
    <col min="2562" max="2562" width="10.7109375" style="55" customWidth="1"/>
    <col min="2563" max="2563" width="9.7109375" style="55" customWidth="1"/>
    <col min="2564" max="2564" width="9.28515625" style="55" customWidth="1"/>
    <col min="2565" max="2565" width="9.42578125" style="55" customWidth="1"/>
    <col min="2566" max="2566" width="9" style="55" customWidth="1"/>
    <col min="2567" max="2567" width="9.85546875" style="55" customWidth="1"/>
    <col min="2568" max="2568" width="9.7109375" style="55" customWidth="1"/>
    <col min="2569" max="2569" width="9.85546875" style="55" customWidth="1"/>
    <col min="2570" max="2570" width="9.28515625" style="55" customWidth="1"/>
    <col min="2571" max="2571" width="10.85546875" style="55" customWidth="1"/>
    <col min="2572" max="2572" width="9.28515625" style="55" bestFit="1" customWidth="1"/>
    <col min="2573" max="2574" width="10.28515625" style="55" customWidth="1"/>
    <col min="2575" max="2575" width="11.7109375" style="55" customWidth="1"/>
    <col min="2576" max="2577" width="10" style="55" customWidth="1"/>
    <col min="2578" max="2578" width="8.7109375" style="55" customWidth="1"/>
    <col min="2579" max="2816" width="9.140625" style="55"/>
    <col min="2817" max="2817" width="11" style="55" customWidth="1"/>
    <col min="2818" max="2818" width="10.7109375" style="55" customWidth="1"/>
    <col min="2819" max="2819" width="9.7109375" style="55" customWidth="1"/>
    <col min="2820" max="2820" width="9.28515625" style="55" customWidth="1"/>
    <col min="2821" max="2821" width="9.42578125" style="55" customWidth="1"/>
    <col min="2822" max="2822" width="9" style="55" customWidth="1"/>
    <col min="2823" max="2823" width="9.85546875" style="55" customWidth="1"/>
    <col min="2824" max="2824" width="9.7109375" style="55" customWidth="1"/>
    <col min="2825" max="2825" width="9.85546875" style="55" customWidth="1"/>
    <col min="2826" max="2826" width="9.28515625" style="55" customWidth="1"/>
    <col min="2827" max="2827" width="10.85546875" style="55" customWidth="1"/>
    <col min="2828" max="2828" width="9.28515625" style="55" bestFit="1" customWidth="1"/>
    <col min="2829" max="2830" width="10.28515625" style="55" customWidth="1"/>
    <col min="2831" max="2831" width="11.7109375" style="55" customWidth="1"/>
    <col min="2832" max="2833" width="10" style="55" customWidth="1"/>
    <col min="2834" max="2834" width="8.7109375" style="55" customWidth="1"/>
    <col min="2835" max="3072" width="9.140625" style="55"/>
    <col min="3073" max="3073" width="11" style="55" customWidth="1"/>
    <col min="3074" max="3074" width="10.7109375" style="55" customWidth="1"/>
    <col min="3075" max="3075" width="9.7109375" style="55" customWidth="1"/>
    <col min="3076" max="3076" width="9.28515625" style="55" customWidth="1"/>
    <col min="3077" max="3077" width="9.42578125" style="55" customWidth="1"/>
    <col min="3078" max="3078" width="9" style="55" customWidth="1"/>
    <col min="3079" max="3079" width="9.85546875" style="55" customWidth="1"/>
    <col min="3080" max="3080" width="9.7109375" style="55" customWidth="1"/>
    <col min="3081" max="3081" width="9.85546875" style="55" customWidth="1"/>
    <col min="3082" max="3082" width="9.28515625" style="55" customWidth="1"/>
    <col min="3083" max="3083" width="10.85546875" style="55" customWidth="1"/>
    <col min="3084" max="3084" width="9.28515625" style="55" bestFit="1" customWidth="1"/>
    <col min="3085" max="3086" width="10.28515625" style="55" customWidth="1"/>
    <col min="3087" max="3087" width="11.7109375" style="55" customWidth="1"/>
    <col min="3088" max="3089" width="10" style="55" customWidth="1"/>
    <col min="3090" max="3090" width="8.7109375" style="55" customWidth="1"/>
    <col min="3091" max="3328" width="9.140625" style="55"/>
    <col min="3329" max="3329" width="11" style="55" customWidth="1"/>
    <col min="3330" max="3330" width="10.7109375" style="55" customWidth="1"/>
    <col min="3331" max="3331" width="9.7109375" style="55" customWidth="1"/>
    <col min="3332" max="3332" width="9.28515625" style="55" customWidth="1"/>
    <col min="3333" max="3333" width="9.42578125" style="55" customWidth="1"/>
    <col min="3334" max="3334" width="9" style="55" customWidth="1"/>
    <col min="3335" max="3335" width="9.85546875" style="55" customWidth="1"/>
    <col min="3336" max="3336" width="9.7109375" style="55" customWidth="1"/>
    <col min="3337" max="3337" width="9.85546875" style="55" customWidth="1"/>
    <col min="3338" max="3338" width="9.28515625" style="55" customWidth="1"/>
    <col min="3339" max="3339" width="10.85546875" style="55" customWidth="1"/>
    <col min="3340" max="3340" width="9.28515625" style="55" bestFit="1" customWidth="1"/>
    <col min="3341" max="3342" width="10.28515625" style="55" customWidth="1"/>
    <col min="3343" max="3343" width="11.7109375" style="55" customWidth="1"/>
    <col min="3344" max="3345" width="10" style="55" customWidth="1"/>
    <col min="3346" max="3346" width="8.7109375" style="55" customWidth="1"/>
    <col min="3347" max="3584" width="9.140625" style="55"/>
    <col min="3585" max="3585" width="11" style="55" customWidth="1"/>
    <col min="3586" max="3586" width="10.7109375" style="55" customWidth="1"/>
    <col min="3587" max="3587" width="9.7109375" style="55" customWidth="1"/>
    <col min="3588" max="3588" width="9.28515625" style="55" customWidth="1"/>
    <col min="3589" max="3589" width="9.42578125" style="55" customWidth="1"/>
    <col min="3590" max="3590" width="9" style="55" customWidth="1"/>
    <col min="3591" max="3591" width="9.85546875" style="55" customWidth="1"/>
    <col min="3592" max="3592" width="9.7109375" style="55" customWidth="1"/>
    <col min="3593" max="3593" width="9.85546875" style="55" customWidth="1"/>
    <col min="3594" max="3594" width="9.28515625" style="55" customWidth="1"/>
    <col min="3595" max="3595" width="10.85546875" style="55" customWidth="1"/>
    <col min="3596" max="3596" width="9.28515625" style="55" bestFit="1" customWidth="1"/>
    <col min="3597" max="3598" width="10.28515625" style="55" customWidth="1"/>
    <col min="3599" max="3599" width="11.7109375" style="55" customWidth="1"/>
    <col min="3600" max="3601" width="10" style="55" customWidth="1"/>
    <col min="3602" max="3602" width="8.7109375" style="55" customWidth="1"/>
    <col min="3603" max="3840" width="9.140625" style="55"/>
    <col min="3841" max="3841" width="11" style="55" customWidth="1"/>
    <col min="3842" max="3842" width="10.7109375" style="55" customWidth="1"/>
    <col min="3843" max="3843" width="9.7109375" style="55" customWidth="1"/>
    <col min="3844" max="3844" width="9.28515625" style="55" customWidth="1"/>
    <col min="3845" max="3845" width="9.42578125" style="55" customWidth="1"/>
    <col min="3846" max="3846" width="9" style="55" customWidth="1"/>
    <col min="3847" max="3847" width="9.85546875" style="55" customWidth="1"/>
    <col min="3848" max="3848" width="9.7109375" style="55" customWidth="1"/>
    <col min="3849" max="3849" width="9.85546875" style="55" customWidth="1"/>
    <col min="3850" max="3850" width="9.28515625" style="55" customWidth="1"/>
    <col min="3851" max="3851" width="10.85546875" style="55" customWidth="1"/>
    <col min="3852" max="3852" width="9.28515625" style="55" bestFit="1" customWidth="1"/>
    <col min="3853" max="3854" width="10.28515625" style="55" customWidth="1"/>
    <col min="3855" max="3855" width="11.7109375" style="55" customWidth="1"/>
    <col min="3856" max="3857" width="10" style="55" customWidth="1"/>
    <col min="3858" max="3858" width="8.7109375" style="55" customWidth="1"/>
    <col min="3859" max="4096" width="9.140625" style="55"/>
    <col min="4097" max="4097" width="11" style="55" customWidth="1"/>
    <col min="4098" max="4098" width="10.7109375" style="55" customWidth="1"/>
    <col min="4099" max="4099" width="9.7109375" style="55" customWidth="1"/>
    <col min="4100" max="4100" width="9.28515625" style="55" customWidth="1"/>
    <col min="4101" max="4101" width="9.42578125" style="55" customWidth="1"/>
    <col min="4102" max="4102" width="9" style="55" customWidth="1"/>
    <col min="4103" max="4103" width="9.85546875" style="55" customWidth="1"/>
    <col min="4104" max="4104" width="9.7109375" style="55" customWidth="1"/>
    <col min="4105" max="4105" width="9.85546875" style="55" customWidth="1"/>
    <col min="4106" max="4106" width="9.28515625" style="55" customWidth="1"/>
    <col min="4107" max="4107" width="10.85546875" style="55" customWidth="1"/>
    <col min="4108" max="4108" width="9.28515625" style="55" bestFit="1" customWidth="1"/>
    <col min="4109" max="4110" width="10.28515625" style="55" customWidth="1"/>
    <col min="4111" max="4111" width="11.7109375" style="55" customWidth="1"/>
    <col min="4112" max="4113" width="10" style="55" customWidth="1"/>
    <col min="4114" max="4114" width="8.7109375" style="55" customWidth="1"/>
    <col min="4115" max="4352" width="9.140625" style="55"/>
    <col min="4353" max="4353" width="11" style="55" customWidth="1"/>
    <col min="4354" max="4354" width="10.7109375" style="55" customWidth="1"/>
    <col min="4355" max="4355" width="9.7109375" style="55" customWidth="1"/>
    <col min="4356" max="4356" width="9.28515625" style="55" customWidth="1"/>
    <col min="4357" max="4357" width="9.42578125" style="55" customWidth="1"/>
    <col min="4358" max="4358" width="9" style="55" customWidth="1"/>
    <col min="4359" max="4359" width="9.85546875" style="55" customWidth="1"/>
    <col min="4360" max="4360" width="9.7109375" style="55" customWidth="1"/>
    <col min="4361" max="4361" width="9.85546875" style="55" customWidth="1"/>
    <col min="4362" max="4362" width="9.28515625" style="55" customWidth="1"/>
    <col min="4363" max="4363" width="10.85546875" style="55" customWidth="1"/>
    <col min="4364" max="4364" width="9.28515625" style="55" bestFit="1" customWidth="1"/>
    <col min="4365" max="4366" width="10.28515625" style="55" customWidth="1"/>
    <col min="4367" max="4367" width="11.7109375" style="55" customWidth="1"/>
    <col min="4368" max="4369" width="10" style="55" customWidth="1"/>
    <col min="4370" max="4370" width="8.7109375" style="55" customWidth="1"/>
    <col min="4371" max="4608" width="9.140625" style="55"/>
    <col min="4609" max="4609" width="11" style="55" customWidth="1"/>
    <col min="4610" max="4610" width="10.7109375" style="55" customWidth="1"/>
    <col min="4611" max="4611" width="9.7109375" style="55" customWidth="1"/>
    <col min="4612" max="4612" width="9.28515625" style="55" customWidth="1"/>
    <col min="4613" max="4613" width="9.42578125" style="55" customWidth="1"/>
    <col min="4614" max="4614" width="9" style="55" customWidth="1"/>
    <col min="4615" max="4615" width="9.85546875" style="55" customWidth="1"/>
    <col min="4616" max="4616" width="9.7109375" style="55" customWidth="1"/>
    <col min="4617" max="4617" width="9.85546875" style="55" customWidth="1"/>
    <col min="4618" max="4618" width="9.28515625" style="55" customWidth="1"/>
    <col min="4619" max="4619" width="10.85546875" style="55" customWidth="1"/>
    <col min="4620" max="4620" width="9.28515625" style="55" bestFit="1" customWidth="1"/>
    <col min="4621" max="4622" width="10.28515625" style="55" customWidth="1"/>
    <col min="4623" max="4623" width="11.7109375" style="55" customWidth="1"/>
    <col min="4624" max="4625" width="10" style="55" customWidth="1"/>
    <col min="4626" max="4626" width="8.7109375" style="55" customWidth="1"/>
    <col min="4627" max="4864" width="9.140625" style="55"/>
    <col min="4865" max="4865" width="11" style="55" customWidth="1"/>
    <col min="4866" max="4866" width="10.7109375" style="55" customWidth="1"/>
    <col min="4867" max="4867" width="9.7109375" style="55" customWidth="1"/>
    <col min="4868" max="4868" width="9.28515625" style="55" customWidth="1"/>
    <col min="4869" max="4869" width="9.42578125" style="55" customWidth="1"/>
    <col min="4870" max="4870" width="9" style="55" customWidth="1"/>
    <col min="4871" max="4871" width="9.85546875" style="55" customWidth="1"/>
    <col min="4872" max="4872" width="9.7109375" style="55" customWidth="1"/>
    <col min="4873" max="4873" width="9.85546875" style="55" customWidth="1"/>
    <col min="4874" max="4874" width="9.28515625" style="55" customWidth="1"/>
    <col min="4875" max="4875" width="10.85546875" style="55" customWidth="1"/>
    <col min="4876" max="4876" width="9.28515625" style="55" bestFit="1" customWidth="1"/>
    <col min="4877" max="4878" width="10.28515625" style="55" customWidth="1"/>
    <col min="4879" max="4879" width="11.7109375" style="55" customWidth="1"/>
    <col min="4880" max="4881" width="10" style="55" customWidth="1"/>
    <col min="4882" max="4882" width="8.7109375" style="55" customWidth="1"/>
    <col min="4883" max="5120" width="9.140625" style="55"/>
    <col min="5121" max="5121" width="11" style="55" customWidth="1"/>
    <col min="5122" max="5122" width="10.7109375" style="55" customWidth="1"/>
    <col min="5123" max="5123" width="9.7109375" style="55" customWidth="1"/>
    <col min="5124" max="5124" width="9.28515625" style="55" customWidth="1"/>
    <col min="5125" max="5125" width="9.42578125" style="55" customWidth="1"/>
    <col min="5126" max="5126" width="9" style="55" customWidth="1"/>
    <col min="5127" max="5127" width="9.85546875" style="55" customWidth="1"/>
    <col min="5128" max="5128" width="9.7109375" style="55" customWidth="1"/>
    <col min="5129" max="5129" width="9.85546875" style="55" customWidth="1"/>
    <col min="5130" max="5130" width="9.28515625" style="55" customWidth="1"/>
    <col min="5131" max="5131" width="10.85546875" style="55" customWidth="1"/>
    <col min="5132" max="5132" width="9.28515625" style="55" bestFit="1" customWidth="1"/>
    <col min="5133" max="5134" width="10.28515625" style="55" customWidth="1"/>
    <col min="5135" max="5135" width="11.7109375" style="55" customWidth="1"/>
    <col min="5136" max="5137" width="10" style="55" customWidth="1"/>
    <col min="5138" max="5138" width="8.7109375" style="55" customWidth="1"/>
    <col min="5139" max="5376" width="9.140625" style="55"/>
    <col min="5377" max="5377" width="11" style="55" customWidth="1"/>
    <col min="5378" max="5378" width="10.7109375" style="55" customWidth="1"/>
    <col min="5379" max="5379" width="9.7109375" style="55" customWidth="1"/>
    <col min="5380" max="5380" width="9.28515625" style="55" customWidth="1"/>
    <col min="5381" max="5381" width="9.42578125" style="55" customWidth="1"/>
    <col min="5382" max="5382" width="9" style="55" customWidth="1"/>
    <col min="5383" max="5383" width="9.85546875" style="55" customWidth="1"/>
    <col min="5384" max="5384" width="9.7109375" style="55" customWidth="1"/>
    <col min="5385" max="5385" width="9.85546875" style="55" customWidth="1"/>
    <col min="5386" max="5386" width="9.28515625" style="55" customWidth="1"/>
    <col min="5387" max="5387" width="10.85546875" style="55" customWidth="1"/>
    <col min="5388" max="5388" width="9.28515625" style="55" bestFit="1" customWidth="1"/>
    <col min="5389" max="5390" width="10.28515625" style="55" customWidth="1"/>
    <col min="5391" max="5391" width="11.7109375" style="55" customWidth="1"/>
    <col min="5392" max="5393" width="10" style="55" customWidth="1"/>
    <col min="5394" max="5394" width="8.7109375" style="55" customWidth="1"/>
    <col min="5395" max="5632" width="9.140625" style="55"/>
    <col min="5633" max="5633" width="11" style="55" customWidth="1"/>
    <col min="5634" max="5634" width="10.7109375" style="55" customWidth="1"/>
    <col min="5635" max="5635" width="9.7109375" style="55" customWidth="1"/>
    <col min="5636" max="5636" width="9.28515625" style="55" customWidth="1"/>
    <col min="5637" max="5637" width="9.42578125" style="55" customWidth="1"/>
    <col min="5638" max="5638" width="9" style="55" customWidth="1"/>
    <col min="5639" max="5639" width="9.85546875" style="55" customWidth="1"/>
    <col min="5640" max="5640" width="9.7109375" style="55" customWidth="1"/>
    <col min="5641" max="5641" width="9.85546875" style="55" customWidth="1"/>
    <col min="5642" max="5642" width="9.28515625" style="55" customWidth="1"/>
    <col min="5643" max="5643" width="10.85546875" style="55" customWidth="1"/>
    <col min="5644" max="5644" width="9.28515625" style="55" bestFit="1" customWidth="1"/>
    <col min="5645" max="5646" width="10.28515625" style="55" customWidth="1"/>
    <col min="5647" max="5647" width="11.7109375" style="55" customWidth="1"/>
    <col min="5648" max="5649" width="10" style="55" customWidth="1"/>
    <col min="5650" max="5650" width="8.7109375" style="55" customWidth="1"/>
    <col min="5651" max="5888" width="9.140625" style="55"/>
    <col min="5889" max="5889" width="11" style="55" customWidth="1"/>
    <col min="5890" max="5890" width="10.7109375" style="55" customWidth="1"/>
    <col min="5891" max="5891" width="9.7109375" style="55" customWidth="1"/>
    <col min="5892" max="5892" width="9.28515625" style="55" customWidth="1"/>
    <col min="5893" max="5893" width="9.42578125" style="55" customWidth="1"/>
    <col min="5894" max="5894" width="9" style="55" customWidth="1"/>
    <col min="5895" max="5895" width="9.85546875" style="55" customWidth="1"/>
    <col min="5896" max="5896" width="9.7109375" style="55" customWidth="1"/>
    <col min="5897" max="5897" width="9.85546875" style="55" customWidth="1"/>
    <col min="5898" max="5898" width="9.28515625" style="55" customWidth="1"/>
    <col min="5899" max="5899" width="10.85546875" style="55" customWidth="1"/>
    <col min="5900" max="5900" width="9.28515625" style="55" bestFit="1" customWidth="1"/>
    <col min="5901" max="5902" width="10.28515625" style="55" customWidth="1"/>
    <col min="5903" max="5903" width="11.7109375" style="55" customWidth="1"/>
    <col min="5904" max="5905" width="10" style="55" customWidth="1"/>
    <col min="5906" max="5906" width="8.7109375" style="55" customWidth="1"/>
    <col min="5907" max="6144" width="9.140625" style="55"/>
    <col min="6145" max="6145" width="11" style="55" customWidth="1"/>
    <col min="6146" max="6146" width="10.7109375" style="55" customWidth="1"/>
    <col min="6147" max="6147" width="9.7109375" style="55" customWidth="1"/>
    <col min="6148" max="6148" width="9.28515625" style="55" customWidth="1"/>
    <col min="6149" max="6149" width="9.42578125" style="55" customWidth="1"/>
    <col min="6150" max="6150" width="9" style="55" customWidth="1"/>
    <col min="6151" max="6151" width="9.85546875" style="55" customWidth="1"/>
    <col min="6152" max="6152" width="9.7109375" style="55" customWidth="1"/>
    <col min="6153" max="6153" width="9.85546875" style="55" customWidth="1"/>
    <col min="6154" max="6154" width="9.28515625" style="55" customWidth="1"/>
    <col min="6155" max="6155" width="10.85546875" style="55" customWidth="1"/>
    <col min="6156" max="6156" width="9.28515625" style="55" bestFit="1" customWidth="1"/>
    <col min="6157" max="6158" width="10.28515625" style="55" customWidth="1"/>
    <col min="6159" max="6159" width="11.7109375" style="55" customWidth="1"/>
    <col min="6160" max="6161" width="10" style="55" customWidth="1"/>
    <col min="6162" max="6162" width="8.7109375" style="55" customWidth="1"/>
    <col min="6163" max="6400" width="9.140625" style="55"/>
    <col min="6401" max="6401" width="11" style="55" customWidth="1"/>
    <col min="6402" max="6402" width="10.7109375" style="55" customWidth="1"/>
    <col min="6403" max="6403" width="9.7109375" style="55" customWidth="1"/>
    <col min="6404" max="6404" width="9.28515625" style="55" customWidth="1"/>
    <col min="6405" max="6405" width="9.42578125" style="55" customWidth="1"/>
    <col min="6406" max="6406" width="9" style="55" customWidth="1"/>
    <col min="6407" max="6407" width="9.85546875" style="55" customWidth="1"/>
    <col min="6408" max="6408" width="9.7109375" style="55" customWidth="1"/>
    <col min="6409" max="6409" width="9.85546875" style="55" customWidth="1"/>
    <col min="6410" max="6410" width="9.28515625" style="55" customWidth="1"/>
    <col min="6411" max="6411" width="10.85546875" style="55" customWidth="1"/>
    <col min="6412" max="6412" width="9.28515625" style="55" bestFit="1" customWidth="1"/>
    <col min="6413" max="6414" width="10.28515625" style="55" customWidth="1"/>
    <col min="6415" max="6415" width="11.7109375" style="55" customWidth="1"/>
    <col min="6416" max="6417" width="10" style="55" customWidth="1"/>
    <col min="6418" max="6418" width="8.7109375" style="55" customWidth="1"/>
    <col min="6419" max="6656" width="9.140625" style="55"/>
    <col min="6657" max="6657" width="11" style="55" customWidth="1"/>
    <col min="6658" max="6658" width="10.7109375" style="55" customWidth="1"/>
    <col min="6659" max="6659" width="9.7109375" style="55" customWidth="1"/>
    <col min="6660" max="6660" width="9.28515625" style="55" customWidth="1"/>
    <col min="6661" max="6661" width="9.42578125" style="55" customWidth="1"/>
    <col min="6662" max="6662" width="9" style="55" customWidth="1"/>
    <col min="6663" max="6663" width="9.85546875" style="55" customWidth="1"/>
    <col min="6664" max="6664" width="9.7109375" style="55" customWidth="1"/>
    <col min="6665" max="6665" width="9.85546875" style="55" customWidth="1"/>
    <col min="6666" max="6666" width="9.28515625" style="55" customWidth="1"/>
    <col min="6667" max="6667" width="10.85546875" style="55" customWidth="1"/>
    <col min="6668" max="6668" width="9.28515625" style="55" bestFit="1" customWidth="1"/>
    <col min="6669" max="6670" width="10.28515625" style="55" customWidth="1"/>
    <col min="6671" max="6671" width="11.7109375" style="55" customWidth="1"/>
    <col min="6672" max="6673" width="10" style="55" customWidth="1"/>
    <col min="6674" max="6674" width="8.7109375" style="55" customWidth="1"/>
    <col min="6675" max="6912" width="9.140625" style="55"/>
    <col min="6913" max="6913" width="11" style="55" customWidth="1"/>
    <col min="6914" max="6914" width="10.7109375" style="55" customWidth="1"/>
    <col min="6915" max="6915" width="9.7109375" style="55" customWidth="1"/>
    <col min="6916" max="6916" width="9.28515625" style="55" customWidth="1"/>
    <col min="6917" max="6917" width="9.42578125" style="55" customWidth="1"/>
    <col min="6918" max="6918" width="9" style="55" customWidth="1"/>
    <col min="6919" max="6919" width="9.85546875" style="55" customWidth="1"/>
    <col min="6920" max="6920" width="9.7109375" style="55" customWidth="1"/>
    <col min="6921" max="6921" width="9.85546875" style="55" customWidth="1"/>
    <col min="6922" max="6922" width="9.28515625" style="55" customWidth="1"/>
    <col min="6923" max="6923" width="10.85546875" style="55" customWidth="1"/>
    <col min="6924" max="6924" width="9.28515625" style="55" bestFit="1" customWidth="1"/>
    <col min="6925" max="6926" width="10.28515625" style="55" customWidth="1"/>
    <col min="6927" max="6927" width="11.7109375" style="55" customWidth="1"/>
    <col min="6928" max="6929" width="10" style="55" customWidth="1"/>
    <col min="6930" max="6930" width="8.7109375" style="55" customWidth="1"/>
    <col min="6931" max="7168" width="9.140625" style="55"/>
    <col min="7169" max="7169" width="11" style="55" customWidth="1"/>
    <col min="7170" max="7170" width="10.7109375" style="55" customWidth="1"/>
    <col min="7171" max="7171" width="9.7109375" style="55" customWidth="1"/>
    <col min="7172" max="7172" width="9.28515625" style="55" customWidth="1"/>
    <col min="7173" max="7173" width="9.42578125" style="55" customWidth="1"/>
    <col min="7174" max="7174" width="9" style="55" customWidth="1"/>
    <col min="7175" max="7175" width="9.85546875" style="55" customWidth="1"/>
    <col min="7176" max="7176" width="9.7109375" style="55" customWidth="1"/>
    <col min="7177" max="7177" width="9.85546875" style="55" customWidth="1"/>
    <col min="7178" max="7178" width="9.28515625" style="55" customWidth="1"/>
    <col min="7179" max="7179" width="10.85546875" style="55" customWidth="1"/>
    <col min="7180" max="7180" width="9.28515625" style="55" bestFit="1" customWidth="1"/>
    <col min="7181" max="7182" width="10.28515625" style="55" customWidth="1"/>
    <col min="7183" max="7183" width="11.7109375" style="55" customWidth="1"/>
    <col min="7184" max="7185" width="10" style="55" customWidth="1"/>
    <col min="7186" max="7186" width="8.7109375" style="55" customWidth="1"/>
    <col min="7187" max="7424" width="9.140625" style="55"/>
    <col min="7425" max="7425" width="11" style="55" customWidth="1"/>
    <col min="7426" max="7426" width="10.7109375" style="55" customWidth="1"/>
    <col min="7427" max="7427" width="9.7109375" style="55" customWidth="1"/>
    <col min="7428" max="7428" width="9.28515625" style="55" customWidth="1"/>
    <col min="7429" max="7429" width="9.42578125" style="55" customWidth="1"/>
    <col min="7430" max="7430" width="9" style="55" customWidth="1"/>
    <col min="7431" max="7431" width="9.85546875" style="55" customWidth="1"/>
    <col min="7432" max="7432" width="9.7109375" style="55" customWidth="1"/>
    <col min="7433" max="7433" width="9.85546875" style="55" customWidth="1"/>
    <col min="7434" max="7434" width="9.28515625" style="55" customWidth="1"/>
    <col min="7435" max="7435" width="10.85546875" style="55" customWidth="1"/>
    <col min="7436" max="7436" width="9.28515625" style="55" bestFit="1" customWidth="1"/>
    <col min="7437" max="7438" width="10.28515625" style="55" customWidth="1"/>
    <col min="7439" max="7439" width="11.7109375" style="55" customWidth="1"/>
    <col min="7440" max="7441" width="10" style="55" customWidth="1"/>
    <col min="7442" max="7442" width="8.7109375" style="55" customWidth="1"/>
    <col min="7443" max="7680" width="9.140625" style="55"/>
    <col min="7681" max="7681" width="11" style="55" customWidth="1"/>
    <col min="7682" max="7682" width="10.7109375" style="55" customWidth="1"/>
    <col min="7683" max="7683" width="9.7109375" style="55" customWidth="1"/>
    <col min="7684" max="7684" width="9.28515625" style="55" customWidth="1"/>
    <col min="7685" max="7685" width="9.42578125" style="55" customWidth="1"/>
    <col min="7686" max="7686" width="9" style="55" customWidth="1"/>
    <col min="7687" max="7687" width="9.85546875" style="55" customWidth="1"/>
    <col min="7688" max="7688" width="9.7109375" style="55" customWidth="1"/>
    <col min="7689" max="7689" width="9.85546875" style="55" customWidth="1"/>
    <col min="7690" max="7690" width="9.28515625" style="55" customWidth="1"/>
    <col min="7691" max="7691" width="10.85546875" style="55" customWidth="1"/>
    <col min="7692" max="7692" width="9.28515625" style="55" bestFit="1" customWidth="1"/>
    <col min="7693" max="7694" width="10.28515625" style="55" customWidth="1"/>
    <col min="7695" max="7695" width="11.7109375" style="55" customWidth="1"/>
    <col min="7696" max="7697" width="10" style="55" customWidth="1"/>
    <col min="7698" max="7698" width="8.7109375" style="55" customWidth="1"/>
    <col min="7699" max="7936" width="9.140625" style="55"/>
    <col min="7937" max="7937" width="11" style="55" customWidth="1"/>
    <col min="7938" max="7938" width="10.7109375" style="55" customWidth="1"/>
    <col min="7939" max="7939" width="9.7109375" style="55" customWidth="1"/>
    <col min="7940" max="7940" width="9.28515625" style="55" customWidth="1"/>
    <col min="7941" max="7941" width="9.42578125" style="55" customWidth="1"/>
    <col min="7942" max="7942" width="9" style="55" customWidth="1"/>
    <col min="7943" max="7943" width="9.85546875" style="55" customWidth="1"/>
    <col min="7944" max="7944" width="9.7109375" style="55" customWidth="1"/>
    <col min="7945" max="7945" width="9.85546875" style="55" customWidth="1"/>
    <col min="7946" max="7946" width="9.28515625" style="55" customWidth="1"/>
    <col min="7947" max="7947" width="10.85546875" style="55" customWidth="1"/>
    <col min="7948" max="7948" width="9.28515625" style="55" bestFit="1" customWidth="1"/>
    <col min="7949" max="7950" width="10.28515625" style="55" customWidth="1"/>
    <col min="7951" max="7951" width="11.7109375" style="55" customWidth="1"/>
    <col min="7952" max="7953" width="10" style="55" customWidth="1"/>
    <col min="7954" max="7954" width="8.7109375" style="55" customWidth="1"/>
    <col min="7955" max="8192" width="9.140625" style="55"/>
    <col min="8193" max="8193" width="11" style="55" customWidth="1"/>
    <col min="8194" max="8194" width="10.7109375" style="55" customWidth="1"/>
    <col min="8195" max="8195" width="9.7109375" style="55" customWidth="1"/>
    <col min="8196" max="8196" width="9.28515625" style="55" customWidth="1"/>
    <col min="8197" max="8197" width="9.42578125" style="55" customWidth="1"/>
    <col min="8198" max="8198" width="9" style="55" customWidth="1"/>
    <col min="8199" max="8199" width="9.85546875" style="55" customWidth="1"/>
    <col min="8200" max="8200" width="9.7109375" style="55" customWidth="1"/>
    <col min="8201" max="8201" width="9.85546875" style="55" customWidth="1"/>
    <col min="8202" max="8202" width="9.28515625" style="55" customWidth="1"/>
    <col min="8203" max="8203" width="10.85546875" style="55" customWidth="1"/>
    <col min="8204" max="8204" width="9.28515625" style="55" bestFit="1" customWidth="1"/>
    <col min="8205" max="8206" width="10.28515625" style="55" customWidth="1"/>
    <col min="8207" max="8207" width="11.7109375" style="55" customWidth="1"/>
    <col min="8208" max="8209" width="10" style="55" customWidth="1"/>
    <col min="8210" max="8210" width="8.7109375" style="55" customWidth="1"/>
    <col min="8211" max="8448" width="9.140625" style="55"/>
    <col min="8449" max="8449" width="11" style="55" customWidth="1"/>
    <col min="8450" max="8450" width="10.7109375" style="55" customWidth="1"/>
    <col min="8451" max="8451" width="9.7109375" style="55" customWidth="1"/>
    <col min="8452" max="8452" width="9.28515625" style="55" customWidth="1"/>
    <col min="8453" max="8453" width="9.42578125" style="55" customWidth="1"/>
    <col min="8454" max="8454" width="9" style="55" customWidth="1"/>
    <col min="8455" max="8455" width="9.85546875" style="55" customWidth="1"/>
    <col min="8456" max="8456" width="9.7109375" style="55" customWidth="1"/>
    <col min="8457" max="8457" width="9.85546875" style="55" customWidth="1"/>
    <col min="8458" max="8458" width="9.28515625" style="55" customWidth="1"/>
    <col min="8459" max="8459" width="10.85546875" style="55" customWidth="1"/>
    <col min="8460" max="8460" width="9.28515625" style="55" bestFit="1" customWidth="1"/>
    <col min="8461" max="8462" width="10.28515625" style="55" customWidth="1"/>
    <col min="8463" max="8463" width="11.7109375" style="55" customWidth="1"/>
    <col min="8464" max="8465" width="10" style="55" customWidth="1"/>
    <col min="8466" max="8466" width="8.7109375" style="55" customWidth="1"/>
    <col min="8467" max="8704" width="9.140625" style="55"/>
    <col min="8705" max="8705" width="11" style="55" customWidth="1"/>
    <col min="8706" max="8706" width="10.7109375" style="55" customWidth="1"/>
    <col min="8707" max="8707" width="9.7109375" style="55" customWidth="1"/>
    <col min="8708" max="8708" width="9.28515625" style="55" customWidth="1"/>
    <col min="8709" max="8709" width="9.42578125" style="55" customWidth="1"/>
    <col min="8710" max="8710" width="9" style="55" customWidth="1"/>
    <col min="8711" max="8711" width="9.85546875" style="55" customWidth="1"/>
    <col min="8712" max="8712" width="9.7109375" style="55" customWidth="1"/>
    <col min="8713" max="8713" width="9.85546875" style="55" customWidth="1"/>
    <col min="8714" max="8714" width="9.28515625" style="55" customWidth="1"/>
    <col min="8715" max="8715" width="10.85546875" style="55" customWidth="1"/>
    <col min="8716" max="8716" width="9.28515625" style="55" bestFit="1" customWidth="1"/>
    <col min="8717" max="8718" width="10.28515625" style="55" customWidth="1"/>
    <col min="8719" max="8719" width="11.7109375" style="55" customWidth="1"/>
    <col min="8720" max="8721" width="10" style="55" customWidth="1"/>
    <col min="8722" max="8722" width="8.7109375" style="55" customWidth="1"/>
    <col min="8723" max="8960" width="9.140625" style="55"/>
    <col min="8961" max="8961" width="11" style="55" customWidth="1"/>
    <col min="8962" max="8962" width="10.7109375" style="55" customWidth="1"/>
    <col min="8963" max="8963" width="9.7109375" style="55" customWidth="1"/>
    <col min="8964" max="8964" width="9.28515625" style="55" customWidth="1"/>
    <col min="8965" max="8965" width="9.42578125" style="55" customWidth="1"/>
    <col min="8966" max="8966" width="9" style="55" customWidth="1"/>
    <col min="8967" max="8967" width="9.85546875" style="55" customWidth="1"/>
    <col min="8968" max="8968" width="9.7109375" style="55" customWidth="1"/>
    <col min="8969" max="8969" width="9.85546875" style="55" customWidth="1"/>
    <col min="8970" max="8970" width="9.28515625" style="55" customWidth="1"/>
    <col min="8971" max="8971" width="10.85546875" style="55" customWidth="1"/>
    <col min="8972" max="8972" width="9.28515625" style="55" bestFit="1" customWidth="1"/>
    <col min="8973" max="8974" width="10.28515625" style="55" customWidth="1"/>
    <col min="8975" max="8975" width="11.7109375" style="55" customWidth="1"/>
    <col min="8976" max="8977" width="10" style="55" customWidth="1"/>
    <col min="8978" max="8978" width="8.7109375" style="55" customWidth="1"/>
    <col min="8979" max="9216" width="9.140625" style="55"/>
    <col min="9217" max="9217" width="11" style="55" customWidth="1"/>
    <col min="9218" max="9218" width="10.7109375" style="55" customWidth="1"/>
    <col min="9219" max="9219" width="9.7109375" style="55" customWidth="1"/>
    <col min="9220" max="9220" width="9.28515625" style="55" customWidth="1"/>
    <col min="9221" max="9221" width="9.42578125" style="55" customWidth="1"/>
    <col min="9222" max="9222" width="9" style="55" customWidth="1"/>
    <col min="9223" max="9223" width="9.85546875" style="55" customWidth="1"/>
    <col min="9224" max="9224" width="9.7109375" style="55" customWidth="1"/>
    <col min="9225" max="9225" width="9.85546875" style="55" customWidth="1"/>
    <col min="9226" max="9226" width="9.28515625" style="55" customWidth="1"/>
    <col min="9227" max="9227" width="10.85546875" style="55" customWidth="1"/>
    <col min="9228" max="9228" width="9.28515625" style="55" bestFit="1" customWidth="1"/>
    <col min="9229" max="9230" width="10.28515625" style="55" customWidth="1"/>
    <col min="9231" max="9231" width="11.7109375" style="55" customWidth="1"/>
    <col min="9232" max="9233" width="10" style="55" customWidth="1"/>
    <col min="9234" max="9234" width="8.7109375" style="55" customWidth="1"/>
    <col min="9235" max="9472" width="9.140625" style="55"/>
    <col min="9473" max="9473" width="11" style="55" customWidth="1"/>
    <col min="9474" max="9474" width="10.7109375" style="55" customWidth="1"/>
    <col min="9475" max="9475" width="9.7109375" style="55" customWidth="1"/>
    <col min="9476" max="9476" width="9.28515625" style="55" customWidth="1"/>
    <col min="9477" max="9477" width="9.42578125" style="55" customWidth="1"/>
    <col min="9478" max="9478" width="9" style="55" customWidth="1"/>
    <col min="9479" max="9479" width="9.85546875" style="55" customWidth="1"/>
    <col min="9480" max="9480" width="9.7109375" style="55" customWidth="1"/>
    <col min="9481" max="9481" width="9.85546875" style="55" customWidth="1"/>
    <col min="9482" max="9482" width="9.28515625" style="55" customWidth="1"/>
    <col min="9483" max="9483" width="10.85546875" style="55" customWidth="1"/>
    <col min="9484" max="9484" width="9.28515625" style="55" bestFit="1" customWidth="1"/>
    <col min="9485" max="9486" width="10.28515625" style="55" customWidth="1"/>
    <col min="9487" max="9487" width="11.7109375" style="55" customWidth="1"/>
    <col min="9488" max="9489" width="10" style="55" customWidth="1"/>
    <col min="9490" max="9490" width="8.7109375" style="55" customWidth="1"/>
    <col min="9491" max="9728" width="9.140625" style="55"/>
    <col min="9729" max="9729" width="11" style="55" customWidth="1"/>
    <col min="9730" max="9730" width="10.7109375" style="55" customWidth="1"/>
    <col min="9731" max="9731" width="9.7109375" style="55" customWidth="1"/>
    <col min="9732" max="9732" width="9.28515625" style="55" customWidth="1"/>
    <col min="9733" max="9733" width="9.42578125" style="55" customWidth="1"/>
    <col min="9734" max="9734" width="9" style="55" customWidth="1"/>
    <col min="9735" max="9735" width="9.85546875" style="55" customWidth="1"/>
    <col min="9736" max="9736" width="9.7109375" style="55" customWidth="1"/>
    <col min="9737" max="9737" width="9.85546875" style="55" customWidth="1"/>
    <col min="9738" max="9738" width="9.28515625" style="55" customWidth="1"/>
    <col min="9739" max="9739" width="10.85546875" style="55" customWidth="1"/>
    <col min="9740" max="9740" width="9.28515625" style="55" bestFit="1" customWidth="1"/>
    <col min="9741" max="9742" width="10.28515625" style="55" customWidth="1"/>
    <col min="9743" max="9743" width="11.7109375" style="55" customWidth="1"/>
    <col min="9744" max="9745" width="10" style="55" customWidth="1"/>
    <col min="9746" max="9746" width="8.7109375" style="55" customWidth="1"/>
    <col min="9747" max="9984" width="9.140625" style="55"/>
    <col min="9985" max="9985" width="11" style="55" customWidth="1"/>
    <col min="9986" max="9986" width="10.7109375" style="55" customWidth="1"/>
    <col min="9987" max="9987" width="9.7109375" style="55" customWidth="1"/>
    <col min="9988" max="9988" width="9.28515625" style="55" customWidth="1"/>
    <col min="9989" max="9989" width="9.42578125" style="55" customWidth="1"/>
    <col min="9990" max="9990" width="9" style="55" customWidth="1"/>
    <col min="9991" max="9991" width="9.85546875" style="55" customWidth="1"/>
    <col min="9992" max="9992" width="9.7109375" style="55" customWidth="1"/>
    <col min="9993" max="9993" width="9.85546875" style="55" customWidth="1"/>
    <col min="9994" max="9994" width="9.28515625" style="55" customWidth="1"/>
    <col min="9995" max="9995" width="10.85546875" style="55" customWidth="1"/>
    <col min="9996" max="9996" width="9.28515625" style="55" bestFit="1" customWidth="1"/>
    <col min="9997" max="9998" width="10.28515625" style="55" customWidth="1"/>
    <col min="9999" max="9999" width="11.7109375" style="55" customWidth="1"/>
    <col min="10000" max="10001" width="10" style="55" customWidth="1"/>
    <col min="10002" max="10002" width="8.7109375" style="55" customWidth="1"/>
    <col min="10003" max="10240" width="9.140625" style="55"/>
    <col min="10241" max="10241" width="11" style="55" customWidth="1"/>
    <col min="10242" max="10242" width="10.7109375" style="55" customWidth="1"/>
    <col min="10243" max="10243" width="9.7109375" style="55" customWidth="1"/>
    <col min="10244" max="10244" width="9.28515625" style="55" customWidth="1"/>
    <col min="10245" max="10245" width="9.42578125" style="55" customWidth="1"/>
    <col min="10246" max="10246" width="9" style="55" customWidth="1"/>
    <col min="10247" max="10247" width="9.85546875" style="55" customWidth="1"/>
    <col min="10248" max="10248" width="9.7109375" style="55" customWidth="1"/>
    <col min="10249" max="10249" width="9.85546875" style="55" customWidth="1"/>
    <col min="10250" max="10250" width="9.28515625" style="55" customWidth="1"/>
    <col min="10251" max="10251" width="10.85546875" style="55" customWidth="1"/>
    <col min="10252" max="10252" width="9.28515625" style="55" bestFit="1" customWidth="1"/>
    <col min="10253" max="10254" width="10.28515625" style="55" customWidth="1"/>
    <col min="10255" max="10255" width="11.7109375" style="55" customWidth="1"/>
    <col min="10256" max="10257" width="10" style="55" customWidth="1"/>
    <col min="10258" max="10258" width="8.7109375" style="55" customWidth="1"/>
    <col min="10259" max="10496" width="9.140625" style="55"/>
    <col min="10497" max="10497" width="11" style="55" customWidth="1"/>
    <col min="10498" max="10498" width="10.7109375" style="55" customWidth="1"/>
    <col min="10499" max="10499" width="9.7109375" style="55" customWidth="1"/>
    <col min="10500" max="10500" width="9.28515625" style="55" customWidth="1"/>
    <col min="10501" max="10501" width="9.42578125" style="55" customWidth="1"/>
    <col min="10502" max="10502" width="9" style="55" customWidth="1"/>
    <col min="10503" max="10503" width="9.85546875" style="55" customWidth="1"/>
    <col min="10504" max="10504" width="9.7109375" style="55" customWidth="1"/>
    <col min="10505" max="10505" width="9.85546875" style="55" customWidth="1"/>
    <col min="10506" max="10506" width="9.28515625" style="55" customWidth="1"/>
    <col min="10507" max="10507" width="10.85546875" style="55" customWidth="1"/>
    <col min="10508" max="10508" width="9.28515625" style="55" bestFit="1" customWidth="1"/>
    <col min="10509" max="10510" width="10.28515625" style="55" customWidth="1"/>
    <col min="10511" max="10511" width="11.7109375" style="55" customWidth="1"/>
    <col min="10512" max="10513" width="10" style="55" customWidth="1"/>
    <col min="10514" max="10514" width="8.7109375" style="55" customWidth="1"/>
    <col min="10515" max="10752" width="9.140625" style="55"/>
    <col min="10753" max="10753" width="11" style="55" customWidth="1"/>
    <col min="10754" max="10754" width="10.7109375" style="55" customWidth="1"/>
    <col min="10755" max="10755" width="9.7109375" style="55" customWidth="1"/>
    <col min="10756" max="10756" width="9.28515625" style="55" customWidth="1"/>
    <col min="10757" max="10757" width="9.42578125" style="55" customWidth="1"/>
    <col min="10758" max="10758" width="9" style="55" customWidth="1"/>
    <col min="10759" max="10759" width="9.85546875" style="55" customWidth="1"/>
    <col min="10760" max="10760" width="9.7109375" style="55" customWidth="1"/>
    <col min="10761" max="10761" width="9.85546875" style="55" customWidth="1"/>
    <col min="10762" max="10762" width="9.28515625" style="55" customWidth="1"/>
    <col min="10763" max="10763" width="10.85546875" style="55" customWidth="1"/>
    <col min="10764" max="10764" width="9.28515625" style="55" bestFit="1" customWidth="1"/>
    <col min="10765" max="10766" width="10.28515625" style="55" customWidth="1"/>
    <col min="10767" max="10767" width="11.7109375" style="55" customWidth="1"/>
    <col min="10768" max="10769" width="10" style="55" customWidth="1"/>
    <col min="10770" max="10770" width="8.7109375" style="55" customWidth="1"/>
    <col min="10771" max="11008" width="9.140625" style="55"/>
    <col min="11009" max="11009" width="11" style="55" customWidth="1"/>
    <col min="11010" max="11010" width="10.7109375" style="55" customWidth="1"/>
    <col min="11011" max="11011" width="9.7109375" style="55" customWidth="1"/>
    <col min="11012" max="11012" width="9.28515625" style="55" customWidth="1"/>
    <col min="11013" max="11013" width="9.42578125" style="55" customWidth="1"/>
    <col min="11014" max="11014" width="9" style="55" customWidth="1"/>
    <col min="11015" max="11015" width="9.85546875" style="55" customWidth="1"/>
    <col min="11016" max="11016" width="9.7109375" style="55" customWidth="1"/>
    <col min="11017" max="11017" width="9.85546875" style="55" customWidth="1"/>
    <col min="11018" max="11018" width="9.28515625" style="55" customWidth="1"/>
    <col min="11019" max="11019" width="10.85546875" style="55" customWidth="1"/>
    <col min="11020" max="11020" width="9.28515625" style="55" bestFit="1" customWidth="1"/>
    <col min="11021" max="11022" width="10.28515625" style="55" customWidth="1"/>
    <col min="11023" max="11023" width="11.7109375" style="55" customWidth="1"/>
    <col min="11024" max="11025" width="10" style="55" customWidth="1"/>
    <col min="11026" max="11026" width="8.7109375" style="55" customWidth="1"/>
    <col min="11027" max="11264" width="9.140625" style="55"/>
    <col min="11265" max="11265" width="11" style="55" customWidth="1"/>
    <col min="11266" max="11266" width="10.7109375" style="55" customWidth="1"/>
    <col min="11267" max="11267" width="9.7109375" style="55" customWidth="1"/>
    <col min="11268" max="11268" width="9.28515625" style="55" customWidth="1"/>
    <col min="11269" max="11269" width="9.42578125" style="55" customWidth="1"/>
    <col min="11270" max="11270" width="9" style="55" customWidth="1"/>
    <col min="11271" max="11271" width="9.85546875" style="55" customWidth="1"/>
    <col min="11272" max="11272" width="9.7109375" style="55" customWidth="1"/>
    <col min="11273" max="11273" width="9.85546875" style="55" customWidth="1"/>
    <col min="11274" max="11274" width="9.28515625" style="55" customWidth="1"/>
    <col min="11275" max="11275" width="10.85546875" style="55" customWidth="1"/>
    <col min="11276" max="11276" width="9.28515625" style="55" bestFit="1" customWidth="1"/>
    <col min="11277" max="11278" width="10.28515625" style="55" customWidth="1"/>
    <col min="11279" max="11279" width="11.7109375" style="55" customWidth="1"/>
    <col min="11280" max="11281" width="10" style="55" customWidth="1"/>
    <col min="11282" max="11282" width="8.7109375" style="55" customWidth="1"/>
    <col min="11283" max="11520" width="9.140625" style="55"/>
    <col min="11521" max="11521" width="11" style="55" customWidth="1"/>
    <col min="11522" max="11522" width="10.7109375" style="55" customWidth="1"/>
    <col min="11523" max="11523" width="9.7109375" style="55" customWidth="1"/>
    <col min="11524" max="11524" width="9.28515625" style="55" customWidth="1"/>
    <col min="11525" max="11525" width="9.42578125" style="55" customWidth="1"/>
    <col min="11526" max="11526" width="9" style="55" customWidth="1"/>
    <col min="11527" max="11527" width="9.85546875" style="55" customWidth="1"/>
    <col min="11528" max="11528" width="9.7109375" style="55" customWidth="1"/>
    <col min="11529" max="11529" width="9.85546875" style="55" customWidth="1"/>
    <col min="11530" max="11530" width="9.28515625" style="55" customWidth="1"/>
    <col min="11531" max="11531" width="10.85546875" style="55" customWidth="1"/>
    <col min="11532" max="11532" width="9.28515625" style="55" bestFit="1" customWidth="1"/>
    <col min="11533" max="11534" width="10.28515625" style="55" customWidth="1"/>
    <col min="11535" max="11535" width="11.7109375" style="55" customWidth="1"/>
    <col min="11536" max="11537" width="10" style="55" customWidth="1"/>
    <col min="11538" max="11538" width="8.7109375" style="55" customWidth="1"/>
    <col min="11539" max="11776" width="9.140625" style="55"/>
    <col min="11777" max="11777" width="11" style="55" customWidth="1"/>
    <col min="11778" max="11778" width="10.7109375" style="55" customWidth="1"/>
    <col min="11779" max="11779" width="9.7109375" style="55" customWidth="1"/>
    <col min="11780" max="11780" width="9.28515625" style="55" customWidth="1"/>
    <col min="11781" max="11781" width="9.42578125" style="55" customWidth="1"/>
    <col min="11782" max="11782" width="9" style="55" customWidth="1"/>
    <col min="11783" max="11783" width="9.85546875" style="55" customWidth="1"/>
    <col min="11784" max="11784" width="9.7109375" style="55" customWidth="1"/>
    <col min="11785" max="11785" width="9.85546875" style="55" customWidth="1"/>
    <col min="11786" max="11786" width="9.28515625" style="55" customWidth="1"/>
    <col min="11787" max="11787" width="10.85546875" style="55" customWidth="1"/>
    <col min="11788" max="11788" width="9.28515625" style="55" bestFit="1" customWidth="1"/>
    <col min="11789" max="11790" width="10.28515625" style="55" customWidth="1"/>
    <col min="11791" max="11791" width="11.7109375" style="55" customWidth="1"/>
    <col min="11792" max="11793" width="10" style="55" customWidth="1"/>
    <col min="11794" max="11794" width="8.7109375" style="55" customWidth="1"/>
    <col min="11795" max="12032" width="9.140625" style="55"/>
    <col min="12033" max="12033" width="11" style="55" customWidth="1"/>
    <col min="12034" max="12034" width="10.7109375" style="55" customWidth="1"/>
    <col min="12035" max="12035" width="9.7109375" style="55" customWidth="1"/>
    <col min="12036" max="12036" width="9.28515625" style="55" customWidth="1"/>
    <col min="12037" max="12037" width="9.42578125" style="55" customWidth="1"/>
    <col min="12038" max="12038" width="9" style="55" customWidth="1"/>
    <col min="12039" max="12039" width="9.85546875" style="55" customWidth="1"/>
    <col min="12040" max="12040" width="9.7109375" style="55" customWidth="1"/>
    <col min="12041" max="12041" width="9.85546875" style="55" customWidth="1"/>
    <col min="12042" max="12042" width="9.28515625" style="55" customWidth="1"/>
    <col min="12043" max="12043" width="10.85546875" style="55" customWidth="1"/>
    <col min="12044" max="12044" width="9.28515625" style="55" bestFit="1" customWidth="1"/>
    <col min="12045" max="12046" width="10.28515625" style="55" customWidth="1"/>
    <col min="12047" max="12047" width="11.7109375" style="55" customWidth="1"/>
    <col min="12048" max="12049" width="10" style="55" customWidth="1"/>
    <col min="12050" max="12050" width="8.7109375" style="55" customWidth="1"/>
    <col min="12051" max="12288" width="9.140625" style="55"/>
    <col min="12289" max="12289" width="11" style="55" customWidth="1"/>
    <col min="12290" max="12290" width="10.7109375" style="55" customWidth="1"/>
    <col min="12291" max="12291" width="9.7109375" style="55" customWidth="1"/>
    <col min="12292" max="12292" width="9.28515625" style="55" customWidth="1"/>
    <col min="12293" max="12293" width="9.42578125" style="55" customWidth="1"/>
    <col min="12294" max="12294" width="9" style="55" customWidth="1"/>
    <col min="12295" max="12295" width="9.85546875" style="55" customWidth="1"/>
    <col min="12296" max="12296" width="9.7109375" style="55" customWidth="1"/>
    <col min="12297" max="12297" width="9.85546875" style="55" customWidth="1"/>
    <col min="12298" max="12298" width="9.28515625" style="55" customWidth="1"/>
    <col min="12299" max="12299" width="10.85546875" style="55" customWidth="1"/>
    <col min="12300" max="12300" width="9.28515625" style="55" bestFit="1" customWidth="1"/>
    <col min="12301" max="12302" width="10.28515625" style="55" customWidth="1"/>
    <col min="12303" max="12303" width="11.7109375" style="55" customWidth="1"/>
    <col min="12304" max="12305" width="10" style="55" customWidth="1"/>
    <col min="12306" max="12306" width="8.7109375" style="55" customWidth="1"/>
    <col min="12307" max="12544" width="9.140625" style="55"/>
    <col min="12545" max="12545" width="11" style="55" customWidth="1"/>
    <col min="12546" max="12546" width="10.7109375" style="55" customWidth="1"/>
    <col min="12547" max="12547" width="9.7109375" style="55" customWidth="1"/>
    <col min="12548" max="12548" width="9.28515625" style="55" customWidth="1"/>
    <col min="12549" max="12549" width="9.42578125" style="55" customWidth="1"/>
    <col min="12550" max="12550" width="9" style="55" customWidth="1"/>
    <col min="12551" max="12551" width="9.85546875" style="55" customWidth="1"/>
    <col min="12552" max="12552" width="9.7109375" style="55" customWidth="1"/>
    <col min="12553" max="12553" width="9.85546875" style="55" customWidth="1"/>
    <col min="12554" max="12554" width="9.28515625" style="55" customWidth="1"/>
    <col min="12555" max="12555" width="10.85546875" style="55" customWidth="1"/>
    <col min="12556" max="12556" width="9.28515625" style="55" bestFit="1" customWidth="1"/>
    <col min="12557" max="12558" width="10.28515625" style="55" customWidth="1"/>
    <col min="12559" max="12559" width="11.7109375" style="55" customWidth="1"/>
    <col min="12560" max="12561" width="10" style="55" customWidth="1"/>
    <col min="12562" max="12562" width="8.7109375" style="55" customWidth="1"/>
    <col min="12563" max="12800" width="9.140625" style="55"/>
    <col min="12801" max="12801" width="11" style="55" customWidth="1"/>
    <col min="12802" max="12802" width="10.7109375" style="55" customWidth="1"/>
    <col min="12803" max="12803" width="9.7109375" style="55" customWidth="1"/>
    <col min="12804" max="12804" width="9.28515625" style="55" customWidth="1"/>
    <col min="12805" max="12805" width="9.42578125" style="55" customWidth="1"/>
    <col min="12806" max="12806" width="9" style="55" customWidth="1"/>
    <col min="12807" max="12807" width="9.85546875" style="55" customWidth="1"/>
    <col min="12808" max="12808" width="9.7109375" style="55" customWidth="1"/>
    <col min="12809" max="12809" width="9.85546875" style="55" customWidth="1"/>
    <col min="12810" max="12810" width="9.28515625" style="55" customWidth="1"/>
    <col min="12811" max="12811" width="10.85546875" style="55" customWidth="1"/>
    <col min="12812" max="12812" width="9.28515625" style="55" bestFit="1" customWidth="1"/>
    <col min="12813" max="12814" width="10.28515625" style="55" customWidth="1"/>
    <col min="12815" max="12815" width="11.7109375" style="55" customWidth="1"/>
    <col min="12816" max="12817" width="10" style="55" customWidth="1"/>
    <col min="12818" max="12818" width="8.7109375" style="55" customWidth="1"/>
    <col min="12819" max="13056" width="9.140625" style="55"/>
    <col min="13057" max="13057" width="11" style="55" customWidth="1"/>
    <col min="13058" max="13058" width="10.7109375" style="55" customWidth="1"/>
    <col min="13059" max="13059" width="9.7109375" style="55" customWidth="1"/>
    <col min="13060" max="13060" width="9.28515625" style="55" customWidth="1"/>
    <col min="13061" max="13061" width="9.42578125" style="55" customWidth="1"/>
    <col min="13062" max="13062" width="9" style="55" customWidth="1"/>
    <col min="13063" max="13063" width="9.85546875" style="55" customWidth="1"/>
    <col min="13064" max="13064" width="9.7109375" style="55" customWidth="1"/>
    <col min="13065" max="13065" width="9.85546875" style="55" customWidth="1"/>
    <col min="13066" max="13066" width="9.28515625" style="55" customWidth="1"/>
    <col min="13067" max="13067" width="10.85546875" style="55" customWidth="1"/>
    <col min="13068" max="13068" width="9.28515625" style="55" bestFit="1" customWidth="1"/>
    <col min="13069" max="13070" width="10.28515625" style="55" customWidth="1"/>
    <col min="13071" max="13071" width="11.7109375" style="55" customWidth="1"/>
    <col min="13072" max="13073" width="10" style="55" customWidth="1"/>
    <col min="13074" max="13074" width="8.7109375" style="55" customWidth="1"/>
    <col min="13075" max="13312" width="9.140625" style="55"/>
    <col min="13313" max="13313" width="11" style="55" customWidth="1"/>
    <col min="13314" max="13314" width="10.7109375" style="55" customWidth="1"/>
    <col min="13315" max="13315" width="9.7109375" style="55" customWidth="1"/>
    <col min="13316" max="13316" width="9.28515625" style="55" customWidth="1"/>
    <col min="13317" max="13317" width="9.42578125" style="55" customWidth="1"/>
    <col min="13318" max="13318" width="9" style="55" customWidth="1"/>
    <col min="13319" max="13319" width="9.85546875" style="55" customWidth="1"/>
    <col min="13320" max="13320" width="9.7109375" style="55" customWidth="1"/>
    <col min="13321" max="13321" width="9.85546875" style="55" customWidth="1"/>
    <col min="13322" max="13322" width="9.28515625" style="55" customWidth="1"/>
    <col min="13323" max="13323" width="10.85546875" style="55" customWidth="1"/>
    <col min="13324" max="13324" width="9.28515625" style="55" bestFit="1" customWidth="1"/>
    <col min="13325" max="13326" width="10.28515625" style="55" customWidth="1"/>
    <col min="13327" max="13327" width="11.7109375" style="55" customWidth="1"/>
    <col min="13328" max="13329" width="10" style="55" customWidth="1"/>
    <col min="13330" max="13330" width="8.7109375" style="55" customWidth="1"/>
    <col min="13331" max="13568" width="9.140625" style="55"/>
    <col min="13569" max="13569" width="11" style="55" customWidth="1"/>
    <col min="13570" max="13570" width="10.7109375" style="55" customWidth="1"/>
    <col min="13571" max="13571" width="9.7109375" style="55" customWidth="1"/>
    <col min="13572" max="13572" width="9.28515625" style="55" customWidth="1"/>
    <col min="13573" max="13573" width="9.42578125" style="55" customWidth="1"/>
    <col min="13574" max="13574" width="9" style="55" customWidth="1"/>
    <col min="13575" max="13575" width="9.85546875" style="55" customWidth="1"/>
    <col min="13576" max="13576" width="9.7109375" style="55" customWidth="1"/>
    <col min="13577" max="13577" width="9.85546875" style="55" customWidth="1"/>
    <col min="13578" max="13578" width="9.28515625" style="55" customWidth="1"/>
    <col min="13579" max="13579" width="10.85546875" style="55" customWidth="1"/>
    <col min="13580" max="13580" width="9.28515625" style="55" bestFit="1" customWidth="1"/>
    <col min="13581" max="13582" width="10.28515625" style="55" customWidth="1"/>
    <col min="13583" max="13583" width="11.7109375" style="55" customWidth="1"/>
    <col min="13584" max="13585" width="10" style="55" customWidth="1"/>
    <col min="13586" max="13586" width="8.7109375" style="55" customWidth="1"/>
    <col min="13587" max="13824" width="9.140625" style="55"/>
    <col min="13825" max="13825" width="11" style="55" customWidth="1"/>
    <col min="13826" max="13826" width="10.7109375" style="55" customWidth="1"/>
    <col min="13827" max="13827" width="9.7109375" style="55" customWidth="1"/>
    <col min="13828" max="13828" width="9.28515625" style="55" customWidth="1"/>
    <col min="13829" max="13829" width="9.42578125" style="55" customWidth="1"/>
    <col min="13830" max="13830" width="9" style="55" customWidth="1"/>
    <col min="13831" max="13831" width="9.85546875" style="55" customWidth="1"/>
    <col min="13832" max="13832" width="9.7109375" style="55" customWidth="1"/>
    <col min="13833" max="13833" width="9.85546875" style="55" customWidth="1"/>
    <col min="13834" max="13834" width="9.28515625" style="55" customWidth="1"/>
    <col min="13835" max="13835" width="10.85546875" style="55" customWidth="1"/>
    <col min="13836" max="13836" width="9.28515625" style="55" bestFit="1" customWidth="1"/>
    <col min="13837" max="13838" width="10.28515625" style="55" customWidth="1"/>
    <col min="13839" max="13839" width="11.7109375" style="55" customWidth="1"/>
    <col min="13840" max="13841" width="10" style="55" customWidth="1"/>
    <col min="13842" max="13842" width="8.7109375" style="55" customWidth="1"/>
    <col min="13843" max="14080" width="9.140625" style="55"/>
    <col min="14081" max="14081" width="11" style="55" customWidth="1"/>
    <col min="14082" max="14082" width="10.7109375" style="55" customWidth="1"/>
    <col min="14083" max="14083" width="9.7109375" style="55" customWidth="1"/>
    <col min="14084" max="14084" width="9.28515625" style="55" customWidth="1"/>
    <col min="14085" max="14085" width="9.42578125" style="55" customWidth="1"/>
    <col min="14086" max="14086" width="9" style="55" customWidth="1"/>
    <col min="14087" max="14087" width="9.85546875" style="55" customWidth="1"/>
    <col min="14088" max="14088" width="9.7109375" style="55" customWidth="1"/>
    <col min="14089" max="14089" width="9.85546875" style="55" customWidth="1"/>
    <col min="14090" max="14090" width="9.28515625" style="55" customWidth="1"/>
    <col min="14091" max="14091" width="10.85546875" style="55" customWidth="1"/>
    <col min="14092" max="14092" width="9.28515625" style="55" bestFit="1" customWidth="1"/>
    <col min="14093" max="14094" width="10.28515625" style="55" customWidth="1"/>
    <col min="14095" max="14095" width="11.7109375" style="55" customWidth="1"/>
    <col min="14096" max="14097" width="10" style="55" customWidth="1"/>
    <col min="14098" max="14098" width="8.7109375" style="55" customWidth="1"/>
    <col min="14099" max="14336" width="9.140625" style="55"/>
    <col min="14337" max="14337" width="11" style="55" customWidth="1"/>
    <col min="14338" max="14338" width="10.7109375" style="55" customWidth="1"/>
    <col min="14339" max="14339" width="9.7109375" style="55" customWidth="1"/>
    <col min="14340" max="14340" width="9.28515625" style="55" customWidth="1"/>
    <col min="14341" max="14341" width="9.42578125" style="55" customWidth="1"/>
    <col min="14342" max="14342" width="9" style="55" customWidth="1"/>
    <col min="14343" max="14343" width="9.85546875" style="55" customWidth="1"/>
    <col min="14344" max="14344" width="9.7109375" style="55" customWidth="1"/>
    <col min="14345" max="14345" width="9.85546875" style="55" customWidth="1"/>
    <col min="14346" max="14346" width="9.28515625" style="55" customWidth="1"/>
    <col min="14347" max="14347" width="10.85546875" style="55" customWidth="1"/>
    <col min="14348" max="14348" width="9.28515625" style="55" bestFit="1" customWidth="1"/>
    <col min="14349" max="14350" width="10.28515625" style="55" customWidth="1"/>
    <col min="14351" max="14351" width="11.7109375" style="55" customWidth="1"/>
    <col min="14352" max="14353" width="10" style="55" customWidth="1"/>
    <col min="14354" max="14354" width="8.7109375" style="55" customWidth="1"/>
    <col min="14355" max="14592" width="9.140625" style="55"/>
    <col min="14593" max="14593" width="11" style="55" customWidth="1"/>
    <col min="14594" max="14594" width="10.7109375" style="55" customWidth="1"/>
    <col min="14595" max="14595" width="9.7109375" style="55" customWidth="1"/>
    <col min="14596" max="14596" width="9.28515625" style="55" customWidth="1"/>
    <col min="14597" max="14597" width="9.42578125" style="55" customWidth="1"/>
    <col min="14598" max="14598" width="9" style="55" customWidth="1"/>
    <col min="14599" max="14599" width="9.85546875" style="55" customWidth="1"/>
    <col min="14600" max="14600" width="9.7109375" style="55" customWidth="1"/>
    <col min="14601" max="14601" width="9.85546875" style="55" customWidth="1"/>
    <col min="14602" max="14602" width="9.28515625" style="55" customWidth="1"/>
    <col min="14603" max="14603" width="10.85546875" style="55" customWidth="1"/>
    <col min="14604" max="14604" width="9.28515625" style="55" bestFit="1" customWidth="1"/>
    <col min="14605" max="14606" width="10.28515625" style="55" customWidth="1"/>
    <col min="14607" max="14607" width="11.7109375" style="55" customWidth="1"/>
    <col min="14608" max="14609" width="10" style="55" customWidth="1"/>
    <col min="14610" max="14610" width="8.7109375" style="55" customWidth="1"/>
    <col min="14611" max="14848" width="9.140625" style="55"/>
    <col min="14849" max="14849" width="11" style="55" customWidth="1"/>
    <col min="14850" max="14850" width="10.7109375" style="55" customWidth="1"/>
    <col min="14851" max="14851" width="9.7109375" style="55" customWidth="1"/>
    <col min="14852" max="14852" width="9.28515625" style="55" customWidth="1"/>
    <col min="14853" max="14853" width="9.42578125" style="55" customWidth="1"/>
    <col min="14854" max="14854" width="9" style="55" customWidth="1"/>
    <col min="14855" max="14855" width="9.85546875" style="55" customWidth="1"/>
    <col min="14856" max="14856" width="9.7109375" style="55" customWidth="1"/>
    <col min="14857" max="14857" width="9.85546875" style="55" customWidth="1"/>
    <col min="14858" max="14858" width="9.28515625" style="55" customWidth="1"/>
    <col min="14859" max="14859" width="10.85546875" style="55" customWidth="1"/>
    <col min="14860" max="14860" width="9.28515625" style="55" bestFit="1" customWidth="1"/>
    <col min="14861" max="14862" width="10.28515625" style="55" customWidth="1"/>
    <col min="14863" max="14863" width="11.7109375" style="55" customWidth="1"/>
    <col min="14864" max="14865" width="10" style="55" customWidth="1"/>
    <col min="14866" max="14866" width="8.7109375" style="55" customWidth="1"/>
    <col min="14867" max="15104" width="9.140625" style="55"/>
    <col min="15105" max="15105" width="11" style="55" customWidth="1"/>
    <col min="15106" max="15106" width="10.7109375" style="55" customWidth="1"/>
    <col min="15107" max="15107" width="9.7109375" style="55" customWidth="1"/>
    <col min="15108" max="15108" width="9.28515625" style="55" customWidth="1"/>
    <col min="15109" max="15109" width="9.42578125" style="55" customWidth="1"/>
    <col min="15110" max="15110" width="9" style="55" customWidth="1"/>
    <col min="15111" max="15111" width="9.85546875" style="55" customWidth="1"/>
    <col min="15112" max="15112" width="9.7109375" style="55" customWidth="1"/>
    <col min="15113" max="15113" width="9.85546875" style="55" customWidth="1"/>
    <col min="15114" max="15114" width="9.28515625" style="55" customWidth="1"/>
    <col min="15115" max="15115" width="10.85546875" style="55" customWidth="1"/>
    <col min="15116" max="15116" width="9.28515625" style="55" bestFit="1" customWidth="1"/>
    <col min="15117" max="15118" width="10.28515625" style="55" customWidth="1"/>
    <col min="15119" max="15119" width="11.7109375" style="55" customWidth="1"/>
    <col min="15120" max="15121" width="10" style="55" customWidth="1"/>
    <col min="15122" max="15122" width="8.7109375" style="55" customWidth="1"/>
    <col min="15123" max="15360" width="9.140625" style="55"/>
    <col min="15361" max="15361" width="11" style="55" customWidth="1"/>
    <col min="15362" max="15362" width="10.7109375" style="55" customWidth="1"/>
    <col min="15363" max="15363" width="9.7109375" style="55" customWidth="1"/>
    <col min="15364" max="15364" width="9.28515625" style="55" customWidth="1"/>
    <col min="15365" max="15365" width="9.42578125" style="55" customWidth="1"/>
    <col min="15366" max="15366" width="9" style="55" customWidth="1"/>
    <col min="15367" max="15367" width="9.85546875" style="55" customWidth="1"/>
    <col min="15368" max="15368" width="9.7109375" style="55" customWidth="1"/>
    <col min="15369" max="15369" width="9.85546875" style="55" customWidth="1"/>
    <col min="15370" max="15370" width="9.28515625" style="55" customWidth="1"/>
    <col min="15371" max="15371" width="10.85546875" style="55" customWidth="1"/>
    <col min="15372" max="15372" width="9.28515625" style="55" bestFit="1" customWidth="1"/>
    <col min="15373" max="15374" width="10.28515625" style="55" customWidth="1"/>
    <col min="15375" max="15375" width="11.7109375" style="55" customWidth="1"/>
    <col min="15376" max="15377" width="10" style="55" customWidth="1"/>
    <col min="15378" max="15378" width="8.7109375" style="55" customWidth="1"/>
    <col min="15379" max="15616" width="9.140625" style="55"/>
    <col min="15617" max="15617" width="11" style="55" customWidth="1"/>
    <col min="15618" max="15618" width="10.7109375" style="55" customWidth="1"/>
    <col min="15619" max="15619" width="9.7109375" style="55" customWidth="1"/>
    <col min="15620" max="15620" width="9.28515625" style="55" customWidth="1"/>
    <col min="15621" max="15621" width="9.42578125" style="55" customWidth="1"/>
    <col min="15622" max="15622" width="9" style="55" customWidth="1"/>
    <col min="15623" max="15623" width="9.85546875" style="55" customWidth="1"/>
    <col min="15624" max="15624" width="9.7109375" style="55" customWidth="1"/>
    <col min="15625" max="15625" width="9.85546875" style="55" customWidth="1"/>
    <col min="15626" max="15626" width="9.28515625" style="55" customWidth="1"/>
    <col min="15627" max="15627" width="10.85546875" style="55" customWidth="1"/>
    <col min="15628" max="15628" width="9.28515625" style="55" bestFit="1" customWidth="1"/>
    <col min="15629" max="15630" width="10.28515625" style="55" customWidth="1"/>
    <col min="15631" max="15631" width="11.7109375" style="55" customWidth="1"/>
    <col min="15632" max="15633" width="10" style="55" customWidth="1"/>
    <col min="15634" max="15634" width="8.7109375" style="55" customWidth="1"/>
    <col min="15635" max="15872" width="9.140625" style="55"/>
    <col min="15873" max="15873" width="11" style="55" customWidth="1"/>
    <col min="15874" max="15874" width="10.7109375" style="55" customWidth="1"/>
    <col min="15875" max="15875" width="9.7109375" style="55" customWidth="1"/>
    <col min="15876" max="15876" width="9.28515625" style="55" customWidth="1"/>
    <col min="15877" max="15877" width="9.42578125" style="55" customWidth="1"/>
    <col min="15878" max="15878" width="9" style="55" customWidth="1"/>
    <col min="15879" max="15879" width="9.85546875" style="55" customWidth="1"/>
    <col min="15880" max="15880" width="9.7109375" style="55" customWidth="1"/>
    <col min="15881" max="15881" width="9.85546875" style="55" customWidth="1"/>
    <col min="15882" max="15882" width="9.28515625" style="55" customWidth="1"/>
    <col min="15883" max="15883" width="10.85546875" style="55" customWidth="1"/>
    <col min="15884" max="15884" width="9.28515625" style="55" bestFit="1" customWidth="1"/>
    <col min="15885" max="15886" width="10.28515625" style="55" customWidth="1"/>
    <col min="15887" max="15887" width="11.7109375" style="55" customWidth="1"/>
    <col min="15888" max="15889" width="10" style="55" customWidth="1"/>
    <col min="15890" max="15890" width="8.7109375" style="55" customWidth="1"/>
    <col min="15891" max="16128" width="9.140625" style="55"/>
    <col min="16129" max="16129" width="11" style="55" customWidth="1"/>
    <col min="16130" max="16130" width="10.7109375" style="55" customWidth="1"/>
    <col min="16131" max="16131" width="9.7109375" style="55" customWidth="1"/>
    <col min="16132" max="16132" width="9.28515625" style="55" customWidth="1"/>
    <col min="16133" max="16133" width="9.42578125" style="55" customWidth="1"/>
    <col min="16134" max="16134" width="9" style="55" customWidth="1"/>
    <col min="16135" max="16135" width="9.85546875" style="55" customWidth="1"/>
    <col min="16136" max="16136" width="9.7109375" style="55" customWidth="1"/>
    <col min="16137" max="16137" width="9.85546875" style="55" customWidth="1"/>
    <col min="16138" max="16138" width="9.28515625" style="55" customWidth="1"/>
    <col min="16139" max="16139" width="10.85546875" style="55" customWidth="1"/>
    <col min="16140" max="16140" width="9.28515625" style="55" bestFit="1" customWidth="1"/>
    <col min="16141" max="16142" width="10.28515625" style="55" customWidth="1"/>
    <col min="16143" max="16143" width="11.7109375" style="55" customWidth="1"/>
    <col min="16144" max="16145" width="10" style="55" customWidth="1"/>
    <col min="16146" max="16146" width="8.7109375" style="55" customWidth="1"/>
    <col min="16147" max="16384" width="9.140625" style="55"/>
  </cols>
  <sheetData>
    <row r="1" spans="1:18" s="289" customFormat="1" ht="45.75" customHeight="1">
      <c r="A1" s="293" t="s">
        <v>716</v>
      </c>
      <c r="L1" s="302" t="s">
        <v>712</v>
      </c>
      <c r="O1" s="302"/>
      <c r="P1" s="302"/>
      <c r="Q1" s="302"/>
      <c r="R1" s="293"/>
    </row>
    <row r="2" spans="1:18" s="36" customFormat="1" ht="12" customHeight="1">
      <c r="A2" s="38"/>
      <c r="B2" s="38"/>
      <c r="C2" s="38"/>
      <c r="D2" s="38"/>
      <c r="E2" s="38"/>
      <c r="F2" s="38"/>
      <c r="G2" s="38"/>
      <c r="H2" s="38"/>
      <c r="I2" s="38"/>
      <c r="J2" s="38"/>
      <c r="K2" s="38"/>
      <c r="L2" s="38"/>
      <c r="M2" s="38"/>
      <c r="N2" s="38"/>
      <c r="O2" s="38"/>
      <c r="P2" s="38"/>
      <c r="Q2" s="38"/>
    </row>
    <row r="3" spans="1:18" s="27" customFormat="1" thickBot="1">
      <c r="A3" s="241" t="s">
        <v>675</v>
      </c>
      <c r="B3" s="17"/>
      <c r="C3" s="17"/>
      <c r="D3" s="17"/>
      <c r="E3" s="17"/>
      <c r="F3" s="17"/>
      <c r="G3" s="17"/>
      <c r="H3" s="17"/>
      <c r="I3" s="17"/>
      <c r="J3" s="17"/>
      <c r="K3" s="17"/>
      <c r="Q3" s="27" t="s">
        <v>576</v>
      </c>
    </row>
    <row r="4" spans="1:18" s="15" customFormat="1" ht="12.75" thickTop="1">
      <c r="A4" s="223" t="s">
        <v>792</v>
      </c>
      <c r="B4" s="901">
        <v>2015</v>
      </c>
      <c r="C4" s="902"/>
      <c r="D4" s="901">
        <v>2016</v>
      </c>
      <c r="E4" s="902"/>
      <c r="F4" s="901">
        <v>2017</v>
      </c>
      <c r="G4" s="902"/>
      <c r="H4" s="901">
        <v>2018</v>
      </c>
      <c r="I4" s="902"/>
      <c r="J4" s="901">
        <v>2019</v>
      </c>
      <c r="K4" s="902"/>
      <c r="L4" s="903">
        <v>2020</v>
      </c>
      <c r="M4" s="904"/>
      <c r="N4" s="904"/>
      <c r="O4" s="904"/>
      <c r="P4" s="904"/>
      <c r="Q4" s="904"/>
    </row>
    <row r="5" spans="1:18" s="15" customFormat="1" ht="11.25" customHeight="1">
      <c r="A5" s="221" t="s">
        <v>131</v>
      </c>
      <c r="B5" s="899" t="s">
        <v>123</v>
      </c>
      <c r="C5" s="899" t="s">
        <v>676</v>
      </c>
      <c r="D5" s="899" t="s">
        <v>123</v>
      </c>
      <c r="E5" s="899" t="s">
        <v>676</v>
      </c>
      <c r="F5" s="899" t="s">
        <v>123</v>
      </c>
      <c r="G5" s="899" t="s">
        <v>676</v>
      </c>
      <c r="H5" s="898" t="s">
        <v>115</v>
      </c>
      <c r="I5" s="898" t="s">
        <v>116</v>
      </c>
      <c r="J5" s="898" t="s">
        <v>115</v>
      </c>
      <c r="K5" s="898" t="s">
        <v>116</v>
      </c>
      <c r="L5" s="898" t="s">
        <v>115</v>
      </c>
      <c r="M5" s="206"/>
      <c r="N5" s="207"/>
      <c r="O5" s="898" t="s">
        <v>117</v>
      </c>
      <c r="P5" s="268"/>
      <c r="Q5" s="262"/>
    </row>
    <row r="6" spans="1:18" s="15" customFormat="1">
      <c r="A6" s="239" t="s">
        <v>793</v>
      </c>
      <c r="B6" s="900"/>
      <c r="C6" s="900"/>
      <c r="D6" s="900"/>
      <c r="E6" s="900"/>
      <c r="F6" s="900"/>
      <c r="G6" s="900"/>
      <c r="H6" s="817"/>
      <c r="I6" s="817"/>
      <c r="J6" s="817"/>
      <c r="K6" s="817"/>
      <c r="L6" s="817"/>
      <c r="M6" s="267" t="s">
        <v>677</v>
      </c>
      <c r="N6" s="266" t="s">
        <v>678</v>
      </c>
      <c r="O6" s="817"/>
      <c r="P6" s="263" t="s">
        <v>677</v>
      </c>
      <c r="Q6" s="263" t="s">
        <v>678</v>
      </c>
    </row>
    <row r="7" spans="1:18" s="15" customFormat="1">
      <c r="A7" s="212" t="s">
        <v>679</v>
      </c>
      <c r="B7" s="260" t="s">
        <v>68</v>
      </c>
      <c r="C7" s="210" t="s">
        <v>682</v>
      </c>
      <c r="D7" s="312" t="s">
        <v>68</v>
      </c>
      <c r="E7" s="312" t="s">
        <v>682</v>
      </c>
      <c r="F7" s="260" t="s">
        <v>68</v>
      </c>
      <c r="G7" s="260" t="s">
        <v>682</v>
      </c>
      <c r="H7" s="208" t="s">
        <v>680</v>
      </c>
      <c r="I7" s="208" t="s">
        <v>681</v>
      </c>
      <c r="J7" s="208" t="s">
        <v>119</v>
      </c>
      <c r="K7" s="208" t="s">
        <v>127</v>
      </c>
      <c r="L7" s="208" t="s">
        <v>680</v>
      </c>
      <c r="M7" s="208" t="s">
        <v>683</v>
      </c>
      <c r="N7" s="208" t="s">
        <v>684</v>
      </c>
      <c r="O7" s="208" t="s">
        <v>681</v>
      </c>
      <c r="P7" s="208" t="s">
        <v>683</v>
      </c>
      <c r="Q7" s="208" t="s">
        <v>684</v>
      </c>
    </row>
    <row r="8" spans="1:18" s="15" customFormat="1" ht="13.5">
      <c r="A8" s="199" t="s">
        <v>685</v>
      </c>
      <c r="B8" s="559">
        <v>98182</v>
      </c>
      <c r="C8" s="559">
        <v>100</v>
      </c>
      <c r="D8" s="558">
        <v>104376</v>
      </c>
      <c r="E8" s="559">
        <v>100</v>
      </c>
      <c r="F8" s="558">
        <v>110110</v>
      </c>
      <c r="G8" s="559">
        <v>100</v>
      </c>
      <c r="H8" s="357">
        <v>113839</v>
      </c>
      <c r="I8" s="359">
        <v>100</v>
      </c>
      <c r="J8" s="357">
        <v>114664</v>
      </c>
      <c r="K8" s="359">
        <v>100</v>
      </c>
      <c r="L8" s="357">
        <v>115613</v>
      </c>
      <c r="M8" s="358">
        <v>58194</v>
      </c>
      <c r="N8" s="358">
        <v>57419</v>
      </c>
      <c r="O8" s="359">
        <v>100</v>
      </c>
      <c r="P8" s="804">
        <v>50.3</v>
      </c>
      <c r="Q8" s="805">
        <v>49.7</v>
      </c>
    </row>
    <row r="9" spans="1:18" s="15" customFormat="1" ht="13.5">
      <c r="A9" s="21" t="s">
        <v>121</v>
      </c>
      <c r="B9" s="63">
        <v>4281</v>
      </c>
      <c r="C9" s="190">
        <v>4.3103664622843292</v>
      </c>
      <c r="D9" s="178">
        <v>5007</v>
      </c>
      <c r="E9" s="190">
        <v>4.8</v>
      </c>
      <c r="F9" s="178">
        <v>5274</v>
      </c>
      <c r="G9" s="190">
        <v>4.8</v>
      </c>
      <c r="H9" s="178">
        <f>SUM(H10:H14)</f>
        <v>5245</v>
      </c>
      <c r="I9" s="190">
        <f>SUM(I10:I14)</f>
        <v>4.6073841126503199</v>
      </c>
      <c r="J9" s="178">
        <v>4943</v>
      </c>
      <c r="K9" s="190">
        <v>4.3</v>
      </c>
      <c r="L9" s="178">
        <f>M9+N9</f>
        <v>4589</v>
      </c>
      <c r="M9" s="178">
        <v>2349</v>
      </c>
      <c r="N9" s="178">
        <v>2240</v>
      </c>
      <c r="O9" s="190">
        <v>3.97</v>
      </c>
      <c r="P9" s="63">
        <f>M9</f>
        <v>2349</v>
      </c>
      <c r="Q9" s="557">
        <f>N9</f>
        <v>2240</v>
      </c>
    </row>
    <row r="10" spans="1:18" s="15" customFormat="1" ht="13.5">
      <c r="A10" s="21">
        <v>0</v>
      </c>
      <c r="B10" s="63">
        <v>882</v>
      </c>
      <c r="C10" s="190">
        <v>0.89833166975616707</v>
      </c>
      <c r="D10" s="178">
        <v>968</v>
      </c>
      <c r="E10" s="190">
        <v>0.9</v>
      </c>
      <c r="F10" s="178">
        <v>942</v>
      </c>
      <c r="G10" s="190">
        <v>0.9</v>
      </c>
      <c r="H10" s="305">
        <v>889</v>
      </c>
      <c r="I10" s="352">
        <v>0.78092745017085496</v>
      </c>
      <c r="J10" s="305">
        <v>806</v>
      </c>
      <c r="K10" s="190">
        <v>0.7</v>
      </c>
      <c r="L10" s="178">
        <f t="shared" ref="L10:L14" si="0">M10+N10</f>
        <v>1107</v>
      </c>
      <c r="M10" s="305">
        <v>736</v>
      </c>
      <c r="N10" s="305">
        <v>371</v>
      </c>
      <c r="O10" s="190">
        <v>0.64</v>
      </c>
      <c r="P10" s="63">
        <f t="shared" ref="P10:Q42" si="1">M10</f>
        <v>736</v>
      </c>
      <c r="Q10" s="557">
        <f t="shared" si="1"/>
        <v>371</v>
      </c>
    </row>
    <row r="11" spans="1:18" s="15" customFormat="1" ht="13.5">
      <c r="A11" s="21">
        <v>1</v>
      </c>
      <c r="B11" s="63">
        <v>819</v>
      </c>
      <c r="C11" s="190">
        <v>0.83416512191644099</v>
      </c>
      <c r="D11" s="178">
        <v>1044</v>
      </c>
      <c r="E11" s="190">
        <v>1</v>
      </c>
      <c r="F11" s="178">
        <v>1055</v>
      </c>
      <c r="G11" s="190">
        <v>1</v>
      </c>
      <c r="H11" s="305">
        <v>994</v>
      </c>
      <c r="I11" s="352">
        <v>0.87316297578158597</v>
      </c>
      <c r="J11" s="305">
        <v>912</v>
      </c>
      <c r="K11" s="190">
        <v>0.8</v>
      </c>
      <c r="L11" s="178">
        <f t="shared" si="0"/>
        <v>845</v>
      </c>
      <c r="M11" s="305">
        <v>432</v>
      </c>
      <c r="N11" s="305">
        <v>413</v>
      </c>
      <c r="O11" s="190">
        <v>0.73</v>
      </c>
      <c r="P11" s="63">
        <f t="shared" si="1"/>
        <v>432</v>
      </c>
      <c r="Q11" s="557">
        <f t="shared" si="1"/>
        <v>413</v>
      </c>
    </row>
    <row r="12" spans="1:18" s="15" customFormat="1" ht="13.5">
      <c r="A12" s="21">
        <v>2</v>
      </c>
      <c r="B12" s="63">
        <v>874</v>
      </c>
      <c r="C12" s="190">
        <v>0.89018353669715422</v>
      </c>
      <c r="D12" s="178">
        <v>941</v>
      </c>
      <c r="E12" s="190">
        <v>0.9</v>
      </c>
      <c r="F12" s="178">
        <v>1185</v>
      </c>
      <c r="G12" s="190">
        <v>1.1000000000000001</v>
      </c>
      <c r="H12" s="305">
        <v>1093</v>
      </c>
      <c r="I12" s="352">
        <v>0.96012789992884695</v>
      </c>
      <c r="J12" s="305">
        <v>999</v>
      </c>
      <c r="K12" s="190">
        <v>0.9</v>
      </c>
      <c r="L12" s="178">
        <f t="shared" si="0"/>
        <v>916</v>
      </c>
      <c r="M12" s="305">
        <v>488</v>
      </c>
      <c r="N12" s="305">
        <v>428</v>
      </c>
      <c r="O12" s="190">
        <v>0.79</v>
      </c>
      <c r="P12" s="63">
        <f t="shared" si="1"/>
        <v>488</v>
      </c>
      <c r="Q12" s="557">
        <f t="shared" si="1"/>
        <v>428</v>
      </c>
    </row>
    <row r="13" spans="1:18" s="15" customFormat="1" ht="13.5">
      <c r="A13" s="21">
        <v>3</v>
      </c>
      <c r="B13" s="63">
        <v>910</v>
      </c>
      <c r="C13" s="190">
        <v>0.926850135462712</v>
      </c>
      <c r="D13" s="178">
        <v>974</v>
      </c>
      <c r="E13" s="190">
        <v>0.9</v>
      </c>
      <c r="F13" s="178">
        <v>1053</v>
      </c>
      <c r="G13" s="190">
        <v>1</v>
      </c>
      <c r="H13" s="305">
        <v>1171</v>
      </c>
      <c r="I13" s="352">
        <v>1.02864571895396</v>
      </c>
      <c r="J13" s="305">
        <v>1085</v>
      </c>
      <c r="K13" s="190">
        <v>0.9</v>
      </c>
      <c r="L13" s="178">
        <f t="shared" si="0"/>
        <v>1011</v>
      </c>
      <c r="M13" s="305">
        <v>515</v>
      </c>
      <c r="N13" s="305">
        <v>496</v>
      </c>
      <c r="O13" s="190">
        <v>0.87</v>
      </c>
      <c r="P13" s="63">
        <f t="shared" si="1"/>
        <v>515</v>
      </c>
      <c r="Q13" s="557">
        <f t="shared" si="1"/>
        <v>496</v>
      </c>
    </row>
    <row r="14" spans="1:18" s="15" customFormat="1" ht="13.5">
      <c r="A14" s="21">
        <v>4</v>
      </c>
      <c r="B14" s="63">
        <v>796</v>
      </c>
      <c r="C14" s="190">
        <v>0.81073923937177894</v>
      </c>
      <c r="D14" s="178">
        <v>1080</v>
      </c>
      <c r="E14" s="190">
        <v>1</v>
      </c>
      <c r="F14" s="178">
        <v>1039</v>
      </c>
      <c r="G14" s="190">
        <v>0.9</v>
      </c>
      <c r="H14" s="305">
        <v>1098</v>
      </c>
      <c r="I14" s="352">
        <v>0.96452006781507205</v>
      </c>
      <c r="J14" s="305">
        <v>1141</v>
      </c>
      <c r="K14" s="190">
        <v>1</v>
      </c>
      <c r="L14" s="178">
        <f t="shared" si="0"/>
        <v>1081</v>
      </c>
      <c r="M14" s="305">
        <v>543</v>
      </c>
      <c r="N14" s="305">
        <v>538</v>
      </c>
      <c r="O14" s="190">
        <v>0.94</v>
      </c>
      <c r="P14" s="63">
        <f t="shared" si="1"/>
        <v>543</v>
      </c>
      <c r="Q14" s="557">
        <f t="shared" si="1"/>
        <v>538</v>
      </c>
    </row>
    <row r="15" spans="1:18" s="15" customFormat="1" ht="13.5">
      <c r="A15" s="21"/>
      <c r="B15" s="63"/>
      <c r="C15" s="190"/>
      <c r="D15" s="178"/>
      <c r="E15" s="190"/>
      <c r="F15" s="178"/>
      <c r="G15" s="190"/>
      <c r="H15" s="178"/>
      <c r="I15" s="190"/>
      <c r="J15" s="178"/>
      <c r="K15" s="190"/>
      <c r="L15" s="178"/>
      <c r="M15" s="178"/>
      <c r="N15" s="178"/>
      <c r="O15" s="190"/>
      <c r="P15" s="63"/>
      <c r="Q15" s="557"/>
    </row>
    <row r="16" spans="1:18" s="15" customFormat="1" ht="13.5">
      <c r="A16" s="21" t="s">
        <v>122</v>
      </c>
      <c r="B16" s="63">
        <v>3611</v>
      </c>
      <c r="C16" s="190">
        <v>3.6778635595119269</v>
      </c>
      <c r="D16" s="178">
        <v>4338</v>
      </c>
      <c r="E16" s="190">
        <v>4.2</v>
      </c>
      <c r="F16" s="178">
        <v>4935</v>
      </c>
      <c r="G16" s="190">
        <v>4.5</v>
      </c>
      <c r="H16" s="178">
        <f>SUM(H17:H21)</f>
        <v>5285</v>
      </c>
      <c r="I16" s="190">
        <f t="shared" ref="I16" si="2">SUM(I17:I21)</f>
        <v>4.6425214557401286</v>
      </c>
      <c r="J16" s="178">
        <v>5385</v>
      </c>
      <c r="K16" s="190">
        <v>4.7</v>
      </c>
      <c r="L16" s="178">
        <f>M16+N16</f>
        <v>5544</v>
      </c>
      <c r="M16" s="305">
        <v>2806</v>
      </c>
      <c r="N16" s="305">
        <v>2738</v>
      </c>
      <c r="O16" s="190">
        <v>4.8</v>
      </c>
      <c r="P16" s="63">
        <f t="shared" si="1"/>
        <v>2806</v>
      </c>
      <c r="Q16" s="557">
        <f t="shared" si="1"/>
        <v>2738</v>
      </c>
    </row>
    <row r="17" spans="1:17" s="15" customFormat="1" ht="13.5">
      <c r="A17" s="21">
        <v>5</v>
      </c>
      <c r="B17" s="63">
        <v>746</v>
      </c>
      <c r="C17" s="190">
        <v>0.75981340775294859</v>
      </c>
      <c r="D17" s="178">
        <v>925</v>
      </c>
      <c r="E17" s="190">
        <v>0.9</v>
      </c>
      <c r="F17" s="178">
        <v>1157</v>
      </c>
      <c r="G17" s="190">
        <v>1.1000000000000001</v>
      </c>
      <c r="H17" s="305">
        <v>1074</v>
      </c>
      <c r="I17" s="352">
        <v>0.94343766196119105</v>
      </c>
      <c r="J17" s="305">
        <v>1079</v>
      </c>
      <c r="K17" s="190">
        <v>0.9</v>
      </c>
      <c r="L17" s="178">
        <f t="shared" ref="L17:L42" si="3">M17+N17</f>
        <v>1126</v>
      </c>
      <c r="M17" s="305">
        <v>571</v>
      </c>
      <c r="N17" s="305">
        <v>555</v>
      </c>
      <c r="O17" s="190">
        <v>0.97</v>
      </c>
      <c r="P17" s="63">
        <f t="shared" si="1"/>
        <v>571</v>
      </c>
      <c r="Q17" s="557">
        <f t="shared" si="1"/>
        <v>555</v>
      </c>
    </row>
    <row r="18" spans="1:17" s="15" customFormat="1" ht="13.5">
      <c r="A18" s="21">
        <v>6</v>
      </c>
      <c r="B18" s="63">
        <v>685</v>
      </c>
      <c r="C18" s="190">
        <v>0.69768389317797563</v>
      </c>
      <c r="D18" s="178">
        <v>866</v>
      </c>
      <c r="E18" s="190">
        <v>0.8</v>
      </c>
      <c r="F18" s="178">
        <v>1014</v>
      </c>
      <c r="G18" s="190">
        <v>0.9</v>
      </c>
      <c r="H18" s="305">
        <v>1180</v>
      </c>
      <c r="I18" s="352">
        <v>1.0365516211491701</v>
      </c>
      <c r="J18" s="305">
        <v>1012</v>
      </c>
      <c r="K18" s="190">
        <v>0.9</v>
      </c>
      <c r="L18" s="178">
        <f t="shared" si="3"/>
        <v>1061</v>
      </c>
      <c r="M18" s="305">
        <v>549</v>
      </c>
      <c r="N18" s="305">
        <v>512</v>
      </c>
      <c r="O18" s="190">
        <v>0.92</v>
      </c>
      <c r="P18" s="63">
        <f t="shared" si="1"/>
        <v>549</v>
      </c>
      <c r="Q18" s="557">
        <f t="shared" si="1"/>
        <v>512</v>
      </c>
    </row>
    <row r="19" spans="1:17" s="15" customFormat="1" ht="13.5">
      <c r="A19" s="21">
        <v>7</v>
      </c>
      <c r="B19" s="63">
        <v>726</v>
      </c>
      <c r="C19" s="190">
        <v>0.7394430751054164</v>
      </c>
      <c r="D19" s="178">
        <v>829</v>
      </c>
      <c r="E19" s="190">
        <v>0.8</v>
      </c>
      <c r="F19" s="178">
        <v>936</v>
      </c>
      <c r="G19" s="190">
        <v>0.9</v>
      </c>
      <c r="H19" s="305">
        <v>1083</v>
      </c>
      <c r="I19" s="352">
        <v>0.95134356415639598</v>
      </c>
      <c r="J19" s="305">
        <v>1183</v>
      </c>
      <c r="K19" s="190">
        <v>1</v>
      </c>
      <c r="L19" s="178">
        <f t="shared" si="3"/>
        <v>1036</v>
      </c>
      <c r="M19" s="305">
        <v>542</v>
      </c>
      <c r="N19" s="305">
        <v>494</v>
      </c>
      <c r="O19" s="190">
        <v>0.9</v>
      </c>
      <c r="P19" s="63">
        <f t="shared" si="1"/>
        <v>542</v>
      </c>
      <c r="Q19" s="557">
        <f t="shared" si="1"/>
        <v>494</v>
      </c>
    </row>
    <row r="20" spans="1:17" s="15" customFormat="1" ht="13.5">
      <c r="A20" s="21">
        <v>8</v>
      </c>
      <c r="B20" s="63">
        <v>759</v>
      </c>
      <c r="C20" s="190">
        <v>0.77305412397384443</v>
      </c>
      <c r="D20" s="178">
        <v>848</v>
      </c>
      <c r="E20" s="190">
        <v>0.8</v>
      </c>
      <c r="F20" s="178">
        <v>907</v>
      </c>
      <c r="G20" s="190">
        <v>0.8</v>
      </c>
      <c r="H20" s="305">
        <v>1001</v>
      </c>
      <c r="I20" s="352">
        <v>0.87931201082230204</v>
      </c>
      <c r="J20" s="305">
        <v>1099</v>
      </c>
      <c r="K20" s="190">
        <v>1</v>
      </c>
      <c r="L20" s="178">
        <f t="shared" si="3"/>
        <v>1209</v>
      </c>
      <c r="M20" s="305">
        <v>609</v>
      </c>
      <c r="N20" s="305">
        <v>600</v>
      </c>
      <c r="O20" s="190">
        <v>1.05</v>
      </c>
      <c r="P20" s="63">
        <f t="shared" si="1"/>
        <v>609</v>
      </c>
      <c r="Q20" s="557">
        <f t="shared" si="1"/>
        <v>600</v>
      </c>
    </row>
    <row r="21" spans="1:17" s="15" customFormat="1" ht="13.5">
      <c r="A21" s="21">
        <v>9</v>
      </c>
      <c r="B21" s="63">
        <v>695</v>
      </c>
      <c r="C21" s="190">
        <v>0.70786905950174162</v>
      </c>
      <c r="D21" s="178">
        <v>870</v>
      </c>
      <c r="E21" s="190">
        <v>0.8</v>
      </c>
      <c r="F21" s="178">
        <v>921</v>
      </c>
      <c r="G21" s="190">
        <v>0.8</v>
      </c>
      <c r="H21" s="305">
        <v>947</v>
      </c>
      <c r="I21" s="352">
        <v>0.83187659765106903</v>
      </c>
      <c r="J21" s="305">
        <v>1012</v>
      </c>
      <c r="K21" s="190">
        <v>0.9</v>
      </c>
      <c r="L21" s="178">
        <f t="shared" si="3"/>
        <v>1112</v>
      </c>
      <c r="M21" s="178">
        <v>535</v>
      </c>
      <c r="N21" s="178">
        <v>577</v>
      </c>
      <c r="O21" s="190">
        <v>0.96</v>
      </c>
      <c r="P21" s="63">
        <f t="shared" si="1"/>
        <v>535</v>
      </c>
      <c r="Q21" s="557">
        <f t="shared" si="1"/>
        <v>577</v>
      </c>
    </row>
    <row r="22" spans="1:17" s="15" customFormat="1" ht="13.5">
      <c r="A22" s="21"/>
      <c r="B22" s="63"/>
      <c r="C22" s="190"/>
      <c r="D22" s="178"/>
      <c r="E22" s="190"/>
      <c r="F22" s="178"/>
      <c r="G22" s="190"/>
      <c r="H22" s="178"/>
      <c r="I22" s="190"/>
      <c r="J22" s="178"/>
      <c r="K22" s="190"/>
      <c r="L22" s="178">
        <f t="shared" si="3"/>
        <v>0</v>
      </c>
      <c r="M22" s="305"/>
      <c r="N22" s="305"/>
      <c r="O22" s="190"/>
      <c r="P22" s="63"/>
      <c r="Q22" s="557"/>
    </row>
    <row r="23" spans="1:17" s="15" customFormat="1" ht="13.5">
      <c r="A23" s="21" t="s">
        <v>128</v>
      </c>
      <c r="B23" s="63">
        <v>3608</v>
      </c>
      <c r="C23" s="190">
        <v>3.674808009614797</v>
      </c>
      <c r="D23" s="178">
        <v>3810</v>
      </c>
      <c r="E23" s="190">
        <v>3.7</v>
      </c>
      <c r="F23" s="178">
        <v>4211</v>
      </c>
      <c r="G23" s="190">
        <v>3.8</v>
      </c>
      <c r="H23" s="178">
        <f>SUM(H24:H28)</f>
        <v>4391</v>
      </c>
      <c r="I23" s="190">
        <f t="shared" ref="I23" si="4">SUM(I24:I28)</f>
        <v>3.8572018376830437</v>
      </c>
      <c r="J23" s="178">
        <v>4604</v>
      </c>
      <c r="K23" s="190">
        <v>4</v>
      </c>
      <c r="L23" s="178">
        <f t="shared" si="3"/>
        <v>4863</v>
      </c>
      <c r="M23" s="305">
        <v>2523</v>
      </c>
      <c r="N23" s="305">
        <v>2340</v>
      </c>
      <c r="O23" s="190">
        <v>4.21</v>
      </c>
      <c r="P23" s="63">
        <f t="shared" si="1"/>
        <v>2523</v>
      </c>
      <c r="Q23" s="557">
        <f t="shared" si="1"/>
        <v>2340</v>
      </c>
    </row>
    <row r="24" spans="1:17" s="15" customFormat="1" ht="13.5">
      <c r="A24" s="21">
        <v>10</v>
      </c>
      <c r="B24" s="63">
        <v>653</v>
      </c>
      <c r="C24" s="190">
        <v>0.66509136094192423</v>
      </c>
      <c r="D24" s="178">
        <v>774</v>
      </c>
      <c r="E24" s="190">
        <v>0.7</v>
      </c>
      <c r="F24" s="178">
        <v>950</v>
      </c>
      <c r="G24" s="190">
        <v>0.9</v>
      </c>
      <c r="H24" s="305">
        <v>963</v>
      </c>
      <c r="I24" s="352">
        <v>0.84593153488699002</v>
      </c>
      <c r="J24" s="305">
        <v>964</v>
      </c>
      <c r="K24" s="190">
        <v>0.8</v>
      </c>
      <c r="L24" s="178">
        <f t="shared" si="3"/>
        <v>1018</v>
      </c>
      <c r="M24" s="305">
        <v>543</v>
      </c>
      <c r="N24" s="305">
        <v>475</v>
      </c>
      <c r="O24" s="190">
        <v>0.88</v>
      </c>
      <c r="P24" s="63">
        <f t="shared" si="1"/>
        <v>543</v>
      </c>
      <c r="Q24" s="557">
        <f t="shared" si="1"/>
        <v>475</v>
      </c>
    </row>
    <row r="25" spans="1:17" s="15" customFormat="1" ht="13.5">
      <c r="A25" s="21">
        <v>11</v>
      </c>
      <c r="B25" s="63">
        <v>684</v>
      </c>
      <c r="C25" s="190">
        <v>0.69666537654559901</v>
      </c>
      <c r="D25" s="178">
        <v>727</v>
      </c>
      <c r="E25" s="190">
        <v>0.7</v>
      </c>
      <c r="F25" s="178">
        <v>843</v>
      </c>
      <c r="G25" s="190">
        <v>0.8</v>
      </c>
      <c r="H25" s="305">
        <v>980</v>
      </c>
      <c r="I25" s="352">
        <v>0.86086490570015495</v>
      </c>
      <c r="J25" s="305">
        <v>973</v>
      </c>
      <c r="K25" s="190">
        <v>0.8</v>
      </c>
      <c r="L25" s="178">
        <f t="shared" si="3"/>
        <v>968</v>
      </c>
      <c r="M25" s="305">
        <v>488</v>
      </c>
      <c r="N25" s="305">
        <v>480</v>
      </c>
      <c r="O25" s="190">
        <v>0.84</v>
      </c>
      <c r="P25" s="63">
        <f t="shared" si="1"/>
        <v>488</v>
      </c>
      <c r="Q25" s="557">
        <f t="shared" si="1"/>
        <v>480</v>
      </c>
    </row>
    <row r="26" spans="1:17" s="15" customFormat="1" ht="13.5">
      <c r="A26" s="21">
        <v>12</v>
      </c>
      <c r="B26" s="63">
        <v>721</v>
      </c>
      <c r="C26" s="190">
        <v>0.73435049194353341</v>
      </c>
      <c r="D26" s="178">
        <v>731</v>
      </c>
      <c r="E26" s="190">
        <v>0.7</v>
      </c>
      <c r="F26" s="178">
        <v>764</v>
      </c>
      <c r="G26" s="190">
        <v>0.7</v>
      </c>
      <c r="H26" s="305">
        <v>865</v>
      </c>
      <c r="I26" s="352">
        <v>0.75984504431697397</v>
      </c>
      <c r="J26" s="305">
        <v>1001</v>
      </c>
      <c r="K26" s="190">
        <v>0.9</v>
      </c>
      <c r="L26" s="178">
        <f t="shared" si="3"/>
        <v>981</v>
      </c>
      <c r="M26" s="305">
        <v>517</v>
      </c>
      <c r="N26" s="305">
        <v>464</v>
      </c>
      <c r="O26" s="190">
        <v>0.85</v>
      </c>
      <c r="P26" s="63">
        <f t="shared" si="1"/>
        <v>517</v>
      </c>
      <c r="Q26" s="557">
        <f t="shared" si="1"/>
        <v>464</v>
      </c>
    </row>
    <row r="27" spans="1:17" s="15" customFormat="1" ht="13.5">
      <c r="A27" s="21">
        <v>13</v>
      </c>
      <c r="B27" s="63">
        <v>744</v>
      </c>
      <c r="C27" s="190">
        <v>0.75777637448819535</v>
      </c>
      <c r="D27" s="178">
        <v>788</v>
      </c>
      <c r="E27" s="190">
        <v>0.8</v>
      </c>
      <c r="F27" s="178">
        <v>808</v>
      </c>
      <c r="G27" s="190">
        <v>0.7</v>
      </c>
      <c r="H27" s="305">
        <v>779</v>
      </c>
      <c r="I27" s="352">
        <v>0.68429975667389897</v>
      </c>
      <c r="J27" s="305">
        <v>879</v>
      </c>
      <c r="K27" s="190">
        <v>0.8</v>
      </c>
      <c r="L27" s="178">
        <f t="shared" si="3"/>
        <v>1014</v>
      </c>
      <c r="M27" s="178">
        <v>532</v>
      </c>
      <c r="N27" s="178">
        <v>482</v>
      </c>
      <c r="O27" s="190">
        <v>0.88</v>
      </c>
      <c r="P27" s="63">
        <f t="shared" si="1"/>
        <v>532</v>
      </c>
      <c r="Q27" s="557">
        <f t="shared" si="1"/>
        <v>482</v>
      </c>
    </row>
    <row r="28" spans="1:17" s="15" customFormat="1" ht="13.5">
      <c r="A28" s="21">
        <v>14</v>
      </c>
      <c r="B28" s="63">
        <v>806</v>
      </c>
      <c r="C28" s="190">
        <v>0.82092440569554492</v>
      </c>
      <c r="D28" s="178">
        <v>790</v>
      </c>
      <c r="E28" s="190">
        <v>0.8</v>
      </c>
      <c r="F28" s="178">
        <v>846</v>
      </c>
      <c r="G28" s="190">
        <v>0.8</v>
      </c>
      <c r="H28" s="305">
        <v>804</v>
      </c>
      <c r="I28" s="352">
        <v>0.70626059610502601</v>
      </c>
      <c r="J28" s="305">
        <v>787</v>
      </c>
      <c r="K28" s="190">
        <v>0.7</v>
      </c>
      <c r="L28" s="178">
        <f t="shared" si="3"/>
        <v>882</v>
      </c>
      <c r="M28" s="305">
        <v>443</v>
      </c>
      <c r="N28" s="305">
        <v>439</v>
      </c>
      <c r="O28" s="190">
        <v>0.76</v>
      </c>
      <c r="P28" s="63">
        <f t="shared" si="1"/>
        <v>443</v>
      </c>
      <c r="Q28" s="557">
        <f t="shared" si="1"/>
        <v>439</v>
      </c>
    </row>
    <row r="29" spans="1:17" s="15" customFormat="1" ht="13.5">
      <c r="A29" s="21"/>
      <c r="B29" s="63"/>
      <c r="C29" s="190"/>
      <c r="D29" s="178"/>
      <c r="E29" s="190"/>
      <c r="F29" s="178"/>
      <c r="G29" s="190"/>
      <c r="H29" s="178"/>
      <c r="I29" s="190"/>
      <c r="J29" s="178"/>
      <c r="K29" s="190"/>
      <c r="L29" s="178"/>
      <c r="M29" s="305"/>
      <c r="N29" s="305"/>
      <c r="O29" s="190"/>
      <c r="P29" s="63"/>
      <c r="Q29" s="557"/>
    </row>
    <row r="30" spans="1:17" s="15" customFormat="1" ht="13.5">
      <c r="A30" s="21" t="s">
        <v>129</v>
      </c>
      <c r="B30" s="63">
        <v>4745</v>
      </c>
      <c r="C30" s="190">
        <v>4.8328614206269993</v>
      </c>
      <c r="D30" s="178">
        <v>4862</v>
      </c>
      <c r="E30" s="190">
        <v>4.7</v>
      </c>
      <c r="F30" s="178">
        <v>4792</v>
      </c>
      <c r="G30" s="190">
        <v>4.4000000000000004</v>
      </c>
      <c r="H30" s="178">
        <f>SUM(H31:H35)</f>
        <v>4784</v>
      </c>
      <c r="I30" s="190">
        <f t="shared" ref="I30" si="5">SUM(I31:I35)</f>
        <v>4.2024262335403515</v>
      </c>
      <c r="J30" s="178">
        <v>4781</v>
      </c>
      <c r="K30" s="190">
        <v>4.2</v>
      </c>
      <c r="L30" s="178">
        <f t="shared" si="3"/>
        <v>4526</v>
      </c>
      <c r="M30" s="305">
        <v>2333</v>
      </c>
      <c r="N30" s="305">
        <v>2193</v>
      </c>
      <c r="O30" s="190">
        <v>3.91</v>
      </c>
      <c r="P30" s="63">
        <f t="shared" si="1"/>
        <v>2333</v>
      </c>
      <c r="Q30" s="557">
        <f t="shared" si="1"/>
        <v>2193</v>
      </c>
    </row>
    <row r="31" spans="1:17" s="15" customFormat="1" ht="13.5">
      <c r="A31" s="21">
        <v>15</v>
      </c>
      <c r="B31" s="63">
        <v>911</v>
      </c>
      <c r="C31" s="190">
        <v>0.92786865209508873</v>
      </c>
      <c r="D31" s="178">
        <v>846</v>
      </c>
      <c r="E31" s="190">
        <v>0.8</v>
      </c>
      <c r="F31" s="178">
        <v>826</v>
      </c>
      <c r="G31" s="190">
        <v>0.8</v>
      </c>
      <c r="H31" s="305">
        <v>878</v>
      </c>
      <c r="I31" s="352">
        <v>0.77126468082115995</v>
      </c>
      <c r="J31" s="305">
        <v>823</v>
      </c>
      <c r="K31" s="190">
        <v>0.7</v>
      </c>
      <c r="L31" s="178">
        <f t="shared" si="3"/>
        <v>802</v>
      </c>
      <c r="M31" s="305">
        <v>429</v>
      </c>
      <c r="N31" s="305">
        <v>373</v>
      </c>
      <c r="O31" s="190">
        <v>0.69</v>
      </c>
      <c r="P31" s="63">
        <f t="shared" si="1"/>
        <v>429</v>
      </c>
      <c r="Q31" s="557">
        <f t="shared" si="1"/>
        <v>373</v>
      </c>
    </row>
    <row r="32" spans="1:17" s="15" customFormat="1" ht="13.5">
      <c r="A32" s="21">
        <v>16</v>
      </c>
      <c r="B32" s="63">
        <v>918</v>
      </c>
      <c r="C32" s="190">
        <v>0.93499826852172496</v>
      </c>
      <c r="D32" s="178">
        <v>966</v>
      </c>
      <c r="E32" s="190">
        <v>0.9</v>
      </c>
      <c r="F32" s="178">
        <v>880</v>
      </c>
      <c r="G32" s="190">
        <v>0.8</v>
      </c>
      <c r="H32" s="305">
        <v>878</v>
      </c>
      <c r="I32" s="352">
        <v>0.77126468082115995</v>
      </c>
      <c r="J32" s="305">
        <v>1019</v>
      </c>
      <c r="K32" s="190">
        <v>0.9</v>
      </c>
      <c r="L32" s="178">
        <f t="shared" si="3"/>
        <v>836</v>
      </c>
      <c r="M32" s="305">
        <v>439</v>
      </c>
      <c r="N32" s="305">
        <v>397</v>
      </c>
      <c r="O32" s="190">
        <v>0.72</v>
      </c>
      <c r="P32" s="63">
        <f t="shared" si="1"/>
        <v>439</v>
      </c>
      <c r="Q32" s="557">
        <f t="shared" si="1"/>
        <v>397</v>
      </c>
    </row>
    <row r="33" spans="1:19" s="15" customFormat="1" ht="13.5">
      <c r="A33" s="21">
        <v>17</v>
      </c>
      <c r="B33" s="63">
        <v>953</v>
      </c>
      <c r="C33" s="190">
        <v>0.97064635065490612</v>
      </c>
      <c r="D33" s="178">
        <v>967</v>
      </c>
      <c r="E33" s="190">
        <v>0.9</v>
      </c>
      <c r="F33" s="178">
        <v>1002</v>
      </c>
      <c r="G33" s="190">
        <v>0.9</v>
      </c>
      <c r="H33" s="305">
        <v>910</v>
      </c>
      <c r="I33" s="352">
        <v>0.79937455529300205</v>
      </c>
      <c r="J33" s="305">
        <v>893</v>
      </c>
      <c r="K33" s="190">
        <v>0.8</v>
      </c>
      <c r="L33" s="178">
        <f t="shared" si="3"/>
        <v>986</v>
      </c>
      <c r="M33" s="178">
        <v>473</v>
      </c>
      <c r="N33" s="178">
        <v>513</v>
      </c>
      <c r="O33" s="190">
        <v>0.85</v>
      </c>
      <c r="P33" s="63">
        <f t="shared" si="1"/>
        <v>473</v>
      </c>
      <c r="Q33" s="557">
        <f t="shared" si="1"/>
        <v>513</v>
      </c>
    </row>
    <row r="34" spans="1:19" s="15" customFormat="1" ht="13.5">
      <c r="A34" s="21">
        <v>18</v>
      </c>
      <c r="B34" s="63">
        <v>985</v>
      </c>
      <c r="C34" s="190">
        <v>1.0032388828909575</v>
      </c>
      <c r="D34" s="178">
        <v>1007</v>
      </c>
      <c r="E34" s="190">
        <v>1</v>
      </c>
      <c r="F34" s="178">
        <v>998</v>
      </c>
      <c r="G34" s="190">
        <v>0.9</v>
      </c>
      <c r="H34" s="305">
        <v>1059</v>
      </c>
      <c r="I34" s="352">
        <v>0.93026115830251499</v>
      </c>
      <c r="J34" s="305">
        <v>932</v>
      </c>
      <c r="K34" s="190">
        <v>0.8</v>
      </c>
      <c r="L34" s="178">
        <f t="shared" si="3"/>
        <v>916</v>
      </c>
      <c r="M34" s="305">
        <v>470</v>
      </c>
      <c r="N34" s="305">
        <v>446</v>
      </c>
      <c r="O34" s="190">
        <v>0.79</v>
      </c>
      <c r="P34" s="63">
        <f t="shared" si="1"/>
        <v>470</v>
      </c>
      <c r="Q34" s="557">
        <f t="shared" si="1"/>
        <v>446</v>
      </c>
    </row>
    <row r="35" spans="1:19" s="15" customFormat="1" ht="13.5">
      <c r="A35" s="21">
        <v>19</v>
      </c>
      <c r="B35" s="63">
        <v>978</v>
      </c>
      <c r="C35" s="190">
        <v>0.99610926646432141</v>
      </c>
      <c r="D35" s="178">
        <v>1076</v>
      </c>
      <c r="E35" s="190">
        <v>1</v>
      </c>
      <c r="F35" s="178">
        <v>1086</v>
      </c>
      <c r="G35" s="190">
        <v>1</v>
      </c>
      <c r="H35" s="305">
        <v>1059</v>
      </c>
      <c r="I35" s="352">
        <v>0.93026115830251499</v>
      </c>
      <c r="J35" s="305">
        <v>1114</v>
      </c>
      <c r="K35" s="190">
        <v>1</v>
      </c>
      <c r="L35" s="178">
        <f t="shared" si="3"/>
        <v>986</v>
      </c>
      <c r="M35" s="305">
        <v>522</v>
      </c>
      <c r="N35" s="305">
        <v>464</v>
      </c>
      <c r="O35" s="190">
        <v>0.85</v>
      </c>
      <c r="P35" s="63">
        <f t="shared" si="1"/>
        <v>522</v>
      </c>
      <c r="Q35" s="557">
        <f t="shared" si="1"/>
        <v>464</v>
      </c>
    </row>
    <row r="36" spans="1:19" s="15" customFormat="1" ht="13.5">
      <c r="A36" s="21"/>
      <c r="B36" s="63"/>
      <c r="C36" s="190"/>
      <c r="D36" s="178"/>
      <c r="E36" s="190"/>
      <c r="F36" s="178"/>
      <c r="G36" s="190"/>
      <c r="H36" s="178"/>
      <c r="I36" s="190"/>
      <c r="J36" s="178"/>
      <c r="K36" s="190"/>
      <c r="L36" s="178"/>
      <c r="M36" s="305"/>
      <c r="N36" s="305"/>
      <c r="O36" s="190"/>
      <c r="P36" s="63"/>
      <c r="Q36" s="557"/>
    </row>
    <row r="37" spans="1:19" s="15" customFormat="1" ht="13.5">
      <c r="A37" s="21" t="s">
        <v>0</v>
      </c>
      <c r="B37" s="63">
        <v>5507</v>
      </c>
      <c r="C37" s="190">
        <v>5.6089710944979725</v>
      </c>
      <c r="D37" s="178">
        <v>5684</v>
      </c>
      <c r="E37" s="190">
        <v>5.4</v>
      </c>
      <c r="F37" s="178">
        <v>6010</v>
      </c>
      <c r="G37" s="190">
        <v>5.5</v>
      </c>
      <c r="H37" s="178">
        <f>SUM(H38:H42)</f>
        <v>6082</v>
      </c>
      <c r="I37" s="190">
        <f t="shared" ref="I37" si="6">SUM(I38:I42)</f>
        <v>5.3426330168044398</v>
      </c>
      <c r="J37" s="178">
        <v>5867</v>
      </c>
      <c r="K37" s="190">
        <v>5.0999999999999996</v>
      </c>
      <c r="L37" s="178">
        <f t="shared" si="3"/>
        <v>5722</v>
      </c>
      <c r="M37" s="305">
        <v>3048</v>
      </c>
      <c r="N37" s="305">
        <v>2674</v>
      </c>
      <c r="O37" s="190">
        <v>4.95</v>
      </c>
      <c r="P37" s="63">
        <f t="shared" si="1"/>
        <v>3048</v>
      </c>
      <c r="Q37" s="557">
        <f t="shared" si="1"/>
        <v>2674</v>
      </c>
    </row>
    <row r="38" spans="1:19" s="15" customFormat="1" ht="13.5">
      <c r="A38" s="21">
        <v>20</v>
      </c>
      <c r="B38" s="63">
        <v>1097</v>
      </c>
      <c r="C38" s="190">
        <v>1.1173127457171375</v>
      </c>
      <c r="D38" s="178">
        <v>1031</v>
      </c>
      <c r="E38" s="190">
        <v>1</v>
      </c>
      <c r="F38" s="178">
        <v>1160</v>
      </c>
      <c r="G38" s="190">
        <v>1.1000000000000001</v>
      </c>
      <c r="H38" s="305">
        <v>1157</v>
      </c>
      <c r="I38" s="352">
        <v>1.01634764887253</v>
      </c>
      <c r="J38" s="305">
        <v>1087</v>
      </c>
      <c r="K38" s="190">
        <v>0.9</v>
      </c>
      <c r="L38" s="178">
        <f t="shared" si="3"/>
        <v>1135</v>
      </c>
      <c r="M38" s="305">
        <v>593</v>
      </c>
      <c r="N38" s="305">
        <v>542</v>
      </c>
      <c r="O38" s="190">
        <v>0.98</v>
      </c>
      <c r="P38" s="63">
        <f t="shared" si="1"/>
        <v>593</v>
      </c>
      <c r="Q38" s="557">
        <f t="shared" si="1"/>
        <v>542</v>
      </c>
    </row>
    <row r="39" spans="1:19" s="15" customFormat="1" ht="13.5">
      <c r="A39" s="21">
        <v>21</v>
      </c>
      <c r="B39" s="63">
        <v>1087</v>
      </c>
      <c r="C39" s="190">
        <v>1.1071275793933715</v>
      </c>
      <c r="D39" s="178">
        <v>1192</v>
      </c>
      <c r="E39" s="190">
        <v>1.1000000000000001</v>
      </c>
      <c r="F39" s="178">
        <v>1135</v>
      </c>
      <c r="G39" s="190">
        <v>1</v>
      </c>
      <c r="H39" s="305">
        <v>1210</v>
      </c>
      <c r="I39" s="352">
        <v>1.06290462846652</v>
      </c>
      <c r="J39" s="305">
        <v>1169</v>
      </c>
      <c r="K39" s="190">
        <v>1</v>
      </c>
      <c r="L39" s="178">
        <f t="shared" si="3"/>
        <v>1099</v>
      </c>
      <c r="M39" s="178">
        <v>624</v>
      </c>
      <c r="N39" s="178">
        <v>475</v>
      </c>
      <c r="O39" s="190">
        <v>0.95</v>
      </c>
      <c r="P39" s="63">
        <f t="shared" si="1"/>
        <v>624</v>
      </c>
      <c r="Q39" s="557">
        <f t="shared" si="1"/>
        <v>475</v>
      </c>
    </row>
    <row r="40" spans="1:19" s="15" customFormat="1" ht="13.5">
      <c r="A40" s="21">
        <v>22</v>
      </c>
      <c r="B40" s="63">
        <v>1125</v>
      </c>
      <c r="C40" s="190">
        <v>1.1458312114236826</v>
      </c>
      <c r="D40" s="178">
        <v>1143</v>
      </c>
      <c r="E40" s="190">
        <v>1.1000000000000001</v>
      </c>
      <c r="F40" s="178">
        <v>1243</v>
      </c>
      <c r="G40" s="190">
        <v>1.1000000000000001</v>
      </c>
      <c r="H40" s="305">
        <v>1173</v>
      </c>
      <c r="I40" s="352">
        <v>1.03040258610845</v>
      </c>
      <c r="J40" s="305">
        <v>1205</v>
      </c>
      <c r="K40" s="190">
        <v>1.1000000000000001</v>
      </c>
      <c r="L40" s="178">
        <f t="shared" si="3"/>
        <v>1194</v>
      </c>
      <c r="M40" s="305">
        <v>638</v>
      </c>
      <c r="N40" s="305">
        <v>556</v>
      </c>
      <c r="O40" s="190">
        <v>1.03</v>
      </c>
      <c r="P40" s="63">
        <f t="shared" si="1"/>
        <v>638</v>
      </c>
      <c r="Q40" s="557">
        <f t="shared" si="1"/>
        <v>556</v>
      </c>
    </row>
    <row r="41" spans="1:19" s="15" customFormat="1" ht="13.5">
      <c r="A41" s="21">
        <v>23</v>
      </c>
      <c r="B41" s="63">
        <v>1131</v>
      </c>
      <c r="C41" s="190">
        <v>1.1519423112179421</v>
      </c>
      <c r="D41" s="178">
        <v>1141</v>
      </c>
      <c r="E41" s="190">
        <v>1.1000000000000001</v>
      </c>
      <c r="F41" s="178">
        <v>1239</v>
      </c>
      <c r="G41" s="190">
        <v>1.1000000000000001</v>
      </c>
      <c r="H41" s="305">
        <v>1267</v>
      </c>
      <c r="I41" s="352">
        <v>1.1129753423694899</v>
      </c>
      <c r="J41" s="305">
        <v>1138</v>
      </c>
      <c r="K41" s="190">
        <v>1</v>
      </c>
      <c r="L41" s="178">
        <f t="shared" si="3"/>
        <v>1169</v>
      </c>
      <c r="M41" s="305">
        <v>619</v>
      </c>
      <c r="N41" s="305">
        <v>550</v>
      </c>
      <c r="O41" s="190">
        <v>1.01</v>
      </c>
      <c r="P41" s="63">
        <f t="shared" si="1"/>
        <v>619</v>
      </c>
      <c r="Q41" s="557">
        <f t="shared" si="1"/>
        <v>550</v>
      </c>
    </row>
    <row r="42" spans="1:19" s="15" customFormat="1" ht="13.5">
      <c r="A42" s="22">
        <v>24</v>
      </c>
      <c r="B42" s="191">
        <v>1067</v>
      </c>
      <c r="C42" s="192">
        <v>1.0867572467458393</v>
      </c>
      <c r="D42" s="179">
        <v>1177</v>
      </c>
      <c r="E42" s="192">
        <v>1.1000000000000001</v>
      </c>
      <c r="F42" s="179">
        <v>1233</v>
      </c>
      <c r="G42" s="192">
        <v>1.1000000000000001</v>
      </c>
      <c r="H42" s="306">
        <v>1275</v>
      </c>
      <c r="I42" s="356">
        <v>1.12000281098745</v>
      </c>
      <c r="J42" s="306">
        <v>1268</v>
      </c>
      <c r="K42" s="192">
        <v>1.1000000000000001</v>
      </c>
      <c r="L42" s="179">
        <f t="shared" si="3"/>
        <v>1125</v>
      </c>
      <c r="M42" s="306">
        <v>574</v>
      </c>
      <c r="N42" s="306">
        <v>551</v>
      </c>
      <c r="O42" s="192">
        <v>0.97</v>
      </c>
      <c r="P42" s="191">
        <f t="shared" si="1"/>
        <v>574</v>
      </c>
      <c r="Q42" s="556">
        <f t="shared" si="1"/>
        <v>551</v>
      </c>
      <c r="R42" s="218"/>
      <c r="S42" s="218"/>
    </row>
    <row r="43" spans="1:19" s="58" customFormat="1" ht="11.25">
      <c r="A43" s="232" t="s">
        <v>57</v>
      </c>
      <c r="B43" s="133"/>
      <c r="C43" s="133"/>
      <c r="D43" s="133"/>
      <c r="E43" s="133"/>
      <c r="F43" s="133"/>
      <c r="G43" s="133"/>
      <c r="H43" s="133"/>
      <c r="I43" s="133"/>
      <c r="J43" s="133"/>
      <c r="K43" s="133"/>
      <c r="L43" s="133"/>
      <c r="M43" s="28"/>
      <c r="N43" s="28"/>
      <c r="O43" s="133"/>
      <c r="P43" s="133"/>
      <c r="Q43" s="237" t="s">
        <v>58</v>
      </c>
      <c r="R43" s="57"/>
      <c r="S43" s="57"/>
    </row>
    <row r="44" spans="1:19" s="58" customFormat="1" ht="11.25">
      <c r="A44" s="882" t="s">
        <v>686</v>
      </c>
      <c r="B44" s="882"/>
      <c r="C44" s="882"/>
      <c r="D44" s="882"/>
      <c r="E44" s="882"/>
      <c r="F44" s="882"/>
      <c r="G44" s="882"/>
      <c r="H44" s="882"/>
      <c r="I44" s="882"/>
      <c r="J44" s="882"/>
      <c r="K44" s="882"/>
      <c r="L44" s="882"/>
      <c r="M44" s="882"/>
      <c r="N44" s="882"/>
      <c r="O44" s="882"/>
      <c r="P44" s="882"/>
      <c r="Q44" s="882"/>
    </row>
    <row r="45" spans="1:19" ht="12" customHeight="1">
      <c r="A45" s="241" t="s">
        <v>130</v>
      </c>
    </row>
  </sheetData>
  <mergeCells count="19">
    <mergeCell ref="J4:K4"/>
    <mergeCell ref="I5:I6"/>
    <mergeCell ref="L4:Q4"/>
    <mergeCell ref="B4:C4"/>
    <mergeCell ref="F4:G4"/>
    <mergeCell ref="D4:E4"/>
    <mergeCell ref="H4:I4"/>
    <mergeCell ref="A44:Q44"/>
    <mergeCell ref="L5:L6"/>
    <mergeCell ref="O5:O6"/>
    <mergeCell ref="B5:B6"/>
    <mergeCell ref="C5:C6"/>
    <mergeCell ref="F5:F6"/>
    <mergeCell ref="G5:G6"/>
    <mergeCell ref="D5:D6"/>
    <mergeCell ref="E5:E6"/>
    <mergeCell ref="H5:H6"/>
    <mergeCell ref="J5:J6"/>
    <mergeCell ref="K5:K6"/>
  </mergeCells>
  <phoneticPr fontId="7" type="noConversion"/>
  <printOptions horizontalCentered="1"/>
  <pageMargins left="0.59055118110236227" right="0.59055118110236227" top="0.98425196850393704" bottom="0.59055118110236227" header="0.43307086614173229" footer="0"/>
  <pageSetup paperSize="9" scale="74" fitToHeight="0" orientation="landscape" r:id="rId1"/>
  <headerFooter alignWithMargins="0">
    <oddHeader>&amp;L&amp;12&amp;F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19</vt:i4>
      </vt:variant>
      <vt:variant>
        <vt:lpstr>이름이 지정된 범위</vt:lpstr>
      </vt:variant>
      <vt:variant>
        <vt:i4>13</vt:i4>
      </vt:variant>
    </vt:vector>
  </HeadingPairs>
  <TitlesOfParts>
    <vt:vector size="32" baseType="lpstr">
      <vt:lpstr>1.인구추이</vt:lpstr>
      <vt:lpstr>2.세대 및 인구(주민등록인구)</vt:lpstr>
      <vt:lpstr>3.읍면동별 세대 및 인구(1)</vt:lpstr>
      <vt:lpstr>3.읍면동별 세대 및 인구 (2)</vt:lpstr>
      <vt:lpstr>3.읍면동별 세대 및 인구 (3)</vt:lpstr>
      <vt:lpstr>3.읍면동별 세대 및 인구 (4)</vt:lpstr>
      <vt:lpstr>3.읍면동별 세대 및 인구 (5)</vt:lpstr>
      <vt:lpstr>3.읍면동별 세대 및 인구 (6)</vt:lpstr>
      <vt:lpstr>4.연령(5세 계급)및성별인구(1)</vt:lpstr>
      <vt:lpstr>4.연령(5세 계급)및성별인구 (2)</vt:lpstr>
      <vt:lpstr>4.연령(5세 계급)및성별인구 (3)</vt:lpstr>
      <vt:lpstr>4.연령(5세 계급)및성별인구 (4)</vt:lpstr>
      <vt:lpstr>5.인구동태5-1.읍면동별 인구동태</vt:lpstr>
      <vt:lpstr>6.인구이동</vt:lpstr>
      <vt:lpstr>7.외국인 국적별 등록현황 </vt:lpstr>
      <vt:lpstr>8.외국인과의 혼인</vt:lpstr>
      <vt:lpstr>9. 여성가구주현황</vt:lpstr>
      <vt:lpstr>10. 다문화 가구 및 가구원</vt:lpstr>
      <vt:lpstr>11. 가구원수별 가구</vt:lpstr>
      <vt:lpstr>'1.인구추이'!Print_Area</vt:lpstr>
      <vt:lpstr>'10. 다문화 가구 및 가구원'!Print_Area</vt:lpstr>
      <vt:lpstr>'3.읍면동별 세대 및 인구 (2)'!Print_Area</vt:lpstr>
      <vt:lpstr>'3.읍면동별 세대 및 인구 (3)'!Print_Area</vt:lpstr>
      <vt:lpstr>'3.읍면동별 세대 및 인구 (4)'!Print_Area</vt:lpstr>
      <vt:lpstr>'3.읍면동별 세대 및 인구 (5)'!Print_Area</vt:lpstr>
      <vt:lpstr>'3.읍면동별 세대 및 인구 (6)'!Print_Area</vt:lpstr>
      <vt:lpstr>'3.읍면동별 세대 및 인구(1)'!Print_Area</vt:lpstr>
      <vt:lpstr>'4.연령(5세 계급)및성별인구 (2)'!Print_Area</vt:lpstr>
      <vt:lpstr>'4.연령(5세 계급)및성별인구 (3)'!Print_Area</vt:lpstr>
      <vt:lpstr>'4.연령(5세 계급)및성별인구(1)'!Print_Area</vt:lpstr>
      <vt:lpstr>'7.외국인 국적별 등록현황 '!Print_Area</vt:lpstr>
      <vt:lpstr>'9. 여성가구주현황'!Print_Area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naju</dc:creator>
  <cp:lastModifiedBy>user</cp:lastModifiedBy>
  <cp:lastPrinted>2021-03-21T23:57:30Z</cp:lastPrinted>
  <dcterms:created xsi:type="dcterms:W3CDTF">2015-09-21T01:03:55Z</dcterms:created>
  <dcterms:modified xsi:type="dcterms:W3CDTF">2022-03-30T00:08:48Z</dcterms:modified>
</cp:coreProperties>
</file>