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D:\업무\04_데이터성과관리팀\02_통계업무\01_통계연보 작성\1. 2024년(30회 통계연보) - 2025년 작성\2024년도 통계연보 나주시 서식(취합 및 작성용)\"/>
    </mc:Choice>
  </mc:AlternateContent>
  <xr:revisionPtr revIDLastSave="0" documentId="13_ncr:1_{D691E4FD-D1E9-4A89-A31F-FF8028AC1047}" xr6:coauthVersionLast="36" xr6:coauthVersionMax="36" xr10:uidLastSave="{00000000-0000-0000-0000-000000000000}"/>
  <bookViews>
    <workbookView xWindow="-120" yWindow="-120" windowWidth="23250" windowHeight="13170" tabRatio="735" firstSheet="1" activeTab="9" xr2:uid="{00000000-000D-0000-FFFF-FFFF00000000}"/>
  </bookViews>
  <sheets>
    <sheet name="Ⅹ-1 주택 현황 및 보급률" sheetId="19" r:id="rId1"/>
    <sheet name="Ⅹ-2 주택소유현황" sheetId="31" r:id="rId2"/>
    <sheet name="Ⅹ-3 건축연도별 주택" sheetId="20" r:id="rId3"/>
    <sheet name="Ⅹ-4 연면적별 주택" sheetId="38" r:id="rId4"/>
    <sheet name="Ⅹ-5 건축허가" sheetId="32" r:id="rId5"/>
    <sheet name="Ⅹ-6 주택가격지수" sheetId="39" r:id="rId6"/>
    <sheet name="Ⅹ-7 토지거래 허가" sheetId="40" r:id="rId7"/>
    <sheet name="Ⅹ-8 지가변동률" sheetId="41" r:id="rId8"/>
    <sheet name="Ⅹ-9 토지거래현황" sheetId="36" r:id="rId9"/>
    <sheet name="Ⅹ-10 용도지역" sheetId="37" r:id="rId10"/>
    <sheet name="Ⅹ-11 용도지구" sheetId="46" r:id="rId11"/>
    <sheet name="Ⅹ-12 공원(~2022)" sheetId="17" r:id="rId12"/>
    <sheet name="Ⅹ-12 공원(2023~)" sheetId="44" r:id="rId13"/>
    <sheet name="Ⅹ-13 도로" sheetId="34" r:id="rId14"/>
    <sheet name="Ⅹ-13-1 폭원별 도로현황" sheetId="29" r:id="rId15"/>
    <sheet name="Ⅹ-14 교량" sheetId="30" r:id="rId16"/>
    <sheet name="Ⅹ-15 건설장비" sheetId="35" r:id="rId17"/>
  </sheets>
  <definedNames>
    <definedName name="_xlnm.Print_Area" localSheetId="15">'Ⅹ-14 교량'!$A$1:$O$14</definedName>
    <definedName name="_xlnm.Print_Area" localSheetId="1">'Ⅹ-2 주택소유현황'!$A$1:$I$15</definedName>
    <definedName name="_xlnm.Print_Area" localSheetId="2">'Ⅹ-3 건축연도별 주택'!$A$1:$N$20</definedName>
    <definedName name="_xlnm.Print_Area" localSheetId="3">'Ⅹ-4 연면적별 주택'!$A$1:$G$23</definedName>
    <definedName name="_xlnm.Print_Area" localSheetId="4">'Ⅹ-5 건축허가'!$A$1:$AD$23</definedName>
    <definedName name="_xlnm.Print_Area" localSheetId="6">'Ⅹ-7 토지거래 허가'!$A$1:$K$15</definedName>
    <definedName name="_xlnm.Print_Area" localSheetId="7">'Ⅹ-8 지가변동률'!$A$1:$R$100</definedName>
  </definedNames>
  <calcPr calcId="191029"/>
</workbook>
</file>

<file path=xl/calcChain.xml><?xml version="1.0" encoding="utf-8"?>
<calcChain xmlns="http://schemas.openxmlformats.org/spreadsheetml/2006/main">
  <c r="V13" i="34" l="1"/>
  <c r="Q13" i="34"/>
  <c r="P13" i="34"/>
  <c r="J13" i="34"/>
  <c r="G13" i="34"/>
  <c r="F13" i="34"/>
  <c r="C13" i="34" s="1"/>
  <c r="B13" i="34" s="1"/>
  <c r="D13" i="34"/>
  <c r="B27" i="37" l="1"/>
  <c r="B26" i="37"/>
  <c r="K26" i="37"/>
  <c r="F14" i="37"/>
  <c r="I12" i="31" l="1"/>
  <c r="B11" i="20" l="1"/>
  <c r="B11" i="35" l="1"/>
  <c r="B10" i="35"/>
  <c r="B9" i="35"/>
  <c r="B8" i="35"/>
  <c r="B7" i="35"/>
  <c r="B6" i="35"/>
  <c r="W7" i="34"/>
  <c r="V7" i="34" s="1"/>
  <c r="J12" i="34"/>
  <c r="J11" i="34"/>
  <c r="J10" i="34"/>
  <c r="J9" i="34"/>
  <c r="J8" i="34"/>
  <c r="J7" i="34"/>
  <c r="G12" i="34"/>
  <c r="G11" i="34"/>
  <c r="G10" i="34"/>
  <c r="G9" i="34"/>
  <c r="G8" i="34"/>
  <c r="G7" i="34"/>
  <c r="F12" i="34"/>
  <c r="F11" i="34"/>
  <c r="F10" i="34"/>
  <c r="F9" i="34"/>
  <c r="F8" i="34"/>
  <c r="F7" i="34"/>
  <c r="D12" i="34"/>
  <c r="D11" i="34"/>
  <c r="D10" i="34"/>
  <c r="D9" i="34"/>
  <c r="D8" i="34"/>
  <c r="D7" i="34"/>
  <c r="C7" i="34" s="1"/>
  <c r="B7" i="34" s="1"/>
  <c r="P8" i="34"/>
  <c r="Q12" i="34"/>
  <c r="P12" i="34" s="1"/>
  <c r="Q11" i="34"/>
  <c r="P11" i="34" s="1"/>
  <c r="Q10" i="34"/>
  <c r="P10" i="34" s="1"/>
  <c r="Q9" i="34"/>
  <c r="P9" i="34" s="1"/>
  <c r="Q8" i="34"/>
  <c r="Q7" i="34"/>
  <c r="P7" i="34" s="1"/>
  <c r="V12" i="34"/>
  <c r="V11" i="34"/>
  <c r="V10" i="34"/>
  <c r="V9" i="34"/>
  <c r="V8" i="34"/>
  <c r="C8" i="34" l="1"/>
  <c r="B8" i="34" s="1"/>
  <c r="C9" i="34"/>
  <c r="B9" i="34" s="1"/>
  <c r="C11" i="34"/>
  <c r="B11" i="34" s="1"/>
  <c r="C12" i="34"/>
  <c r="B12" i="34" s="1"/>
  <c r="C10" i="34"/>
  <c r="B10" i="34" s="1"/>
  <c r="K21" i="37"/>
  <c r="K22" i="37"/>
  <c r="K23" i="37"/>
  <c r="K24" i="37"/>
  <c r="K25" i="37"/>
  <c r="E14" i="37"/>
  <c r="K20" i="37"/>
  <c r="F21" i="37"/>
  <c r="F22" i="37"/>
  <c r="F23" i="37"/>
  <c r="F24" i="37"/>
  <c r="F25" i="37"/>
  <c r="F20" i="37"/>
  <c r="G9" i="37"/>
  <c r="G10" i="37"/>
  <c r="G11" i="37"/>
  <c r="G12" i="37"/>
  <c r="G13" i="37"/>
  <c r="G8" i="37"/>
  <c r="B6" i="20" l="1"/>
  <c r="B7" i="20"/>
  <c r="B8" i="20"/>
  <c r="B9" i="20"/>
  <c r="B10" i="20"/>
  <c r="B5" i="20"/>
  <c r="J12" i="19"/>
  <c r="C11" i="19"/>
  <c r="J11" i="19" s="1"/>
  <c r="J8" i="19"/>
  <c r="J7" i="19"/>
</calcChain>
</file>

<file path=xl/sharedStrings.xml><?xml version="1.0" encoding="utf-8"?>
<sst xmlns="http://schemas.openxmlformats.org/spreadsheetml/2006/main" count="889" uniqueCount="387">
  <si>
    <t>Unit : number, m</t>
  </si>
  <si>
    <t>단위 : 대</t>
  </si>
  <si>
    <t>단위 : 가구, 호</t>
  </si>
  <si>
    <t>단위 : 호수</t>
  </si>
  <si>
    <t>단위 : 호수</t>
    <phoneticPr fontId="3" type="noConversion"/>
  </si>
  <si>
    <t>주택보급률(%)
Housing supply rate
(B)/(A)*100</t>
    <phoneticPr fontId="3" type="noConversion"/>
  </si>
  <si>
    <t>단위 : 동수, ㎡</t>
  </si>
  <si>
    <t>Unit : k㎡</t>
  </si>
  <si>
    <t>단위 : ㎢</t>
  </si>
  <si>
    <t>단위 : 개소, 천㎡</t>
  </si>
  <si>
    <t>단위 : m, ㎡, %</t>
  </si>
  <si>
    <t>Unit : m, ㎡, %</t>
  </si>
  <si>
    <t>단위 : m</t>
  </si>
  <si>
    <t>Unit : m</t>
  </si>
  <si>
    <t>합계
Total</t>
    <phoneticPr fontId="3" type="noConversion"/>
  </si>
  <si>
    <t>합계
Total
(B)</t>
    <phoneticPr fontId="3" type="noConversion"/>
  </si>
  <si>
    <t>종합
Total</t>
  </si>
  <si>
    <t>고속국도
Expressway</t>
    <phoneticPr fontId="3" type="noConversion"/>
  </si>
  <si>
    <t>일반국도
Highway</t>
    <phoneticPr fontId="3" type="noConversion"/>
  </si>
  <si>
    <t>지방도
Provincial road</t>
    <phoneticPr fontId="3" type="noConversion"/>
  </si>
  <si>
    <t>시군구도
Si/Gun/Gu road</t>
    <phoneticPr fontId="3" type="noConversion"/>
  </si>
  <si>
    <t>국가지원지방도
Govt-funded provincial road</t>
    <phoneticPr fontId="3" type="noConversion"/>
  </si>
  <si>
    <t>연장
Length</t>
    <phoneticPr fontId="3" type="noConversion"/>
  </si>
  <si>
    <t>로더
Loaders</t>
    <phoneticPr fontId="3" type="noConversion"/>
  </si>
  <si>
    <t>피니셔
Finishers</t>
    <phoneticPr fontId="3" type="noConversion"/>
  </si>
  <si>
    <t>준설선
Dredgers</t>
    <phoneticPr fontId="3" type="noConversion"/>
  </si>
  <si>
    <t>항타 및
항발기
Rock drills</t>
    <phoneticPr fontId="3" type="noConversion"/>
  </si>
  <si>
    <t>믹싱플랜트
Mixing plants</t>
    <phoneticPr fontId="3" type="noConversion"/>
  </si>
  <si>
    <t>광로
(40m 이상)
Avenues</t>
    <phoneticPr fontId="3" type="noConversion"/>
  </si>
  <si>
    <t>대로
(25~40m 미만)
Streets</t>
    <phoneticPr fontId="3" type="noConversion"/>
  </si>
  <si>
    <t>중로
(12~25m 미만)
Roads</t>
    <phoneticPr fontId="3" type="noConversion"/>
  </si>
  <si>
    <t>소로
(12m 미만)
Paths</t>
    <phoneticPr fontId="3" type="noConversion"/>
  </si>
  <si>
    <t>면적
Area</t>
    <phoneticPr fontId="6" type="noConversion"/>
  </si>
  <si>
    <r>
      <t>도시지역
인구</t>
    </r>
    <r>
      <rPr>
        <vertAlign val="superscript"/>
        <sz val="9"/>
        <rFont val="굴림"/>
        <family val="3"/>
        <charset val="129"/>
      </rPr>
      <t>1)</t>
    </r>
    <r>
      <rPr>
        <sz val="9"/>
        <rFont val="굴림"/>
        <family val="3"/>
        <charset val="129"/>
      </rPr>
      <t xml:space="preserve">
Urban</t>
    </r>
    <phoneticPr fontId="4" type="noConversion"/>
  </si>
  <si>
    <t>일반주거지역
General residential</t>
    <phoneticPr fontId="8" type="noConversion"/>
  </si>
  <si>
    <t>기타
Others</t>
    <phoneticPr fontId="6" type="noConversion"/>
  </si>
  <si>
    <t>증축 · 개축 · 이전 · 대수선
Extension/ Reconstrution</t>
    <phoneticPr fontId="6" type="noConversion"/>
  </si>
  <si>
    <t>용도변경
Change of use</t>
    <phoneticPr fontId="6" type="noConversion"/>
  </si>
  <si>
    <t>철골
Steel-
frame</t>
    <phoneticPr fontId="6" type="noConversion"/>
  </si>
  <si>
    <t>단위 : 명, %, 천㎡</t>
    <phoneticPr fontId="3" type="noConversion"/>
  </si>
  <si>
    <t>면적
Area</t>
  </si>
  <si>
    <t>계
Total</t>
    <phoneticPr fontId="6" type="noConversion"/>
  </si>
  <si>
    <t xml:space="preserve">  국립공원
National park</t>
    <phoneticPr fontId="6" type="noConversion"/>
  </si>
  <si>
    <t>도립공원
Provincial</t>
    <phoneticPr fontId="6" type="noConversion"/>
  </si>
  <si>
    <t>묘지공원
Grave yard</t>
    <phoneticPr fontId="6" type="noConversion"/>
  </si>
  <si>
    <t>체육공원
Sports</t>
    <phoneticPr fontId="6" type="noConversion"/>
  </si>
  <si>
    <t>기타공원
Others</t>
    <phoneticPr fontId="6" type="noConversion"/>
  </si>
  <si>
    <t>합 계
Total</t>
    <phoneticPr fontId="3" type="noConversion"/>
  </si>
  <si>
    <t>미개통
Unopened</t>
    <phoneticPr fontId="3" type="noConversion"/>
  </si>
  <si>
    <t>포장
Pavement</t>
    <phoneticPr fontId="3" type="noConversion"/>
  </si>
  <si>
    <t>포장률
Pavement Ratio</t>
    <phoneticPr fontId="3" type="noConversion"/>
  </si>
  <si>
    <t>불도저
Bulldozers</t>
    <phoneticPr fontId="3" type="noConversion"/>
  </si>
  <si>
    <t>지게차
Forklifts</t>
    <phoneticPr fontId="3" type="noConversion"/>
  </si>
  <si>
    <t>덤프트럭
Dump trucks</t>
    <phoneticPr fontId="3" type="noConversion"/>
  </si>
  <si>
    <t>기중기
Cranes</t>
    <phoneticPr fontId="3" type="noConversion"/>
  </si>
  <si>
    <t>모터
그레이더
Motor graders</t>
    <phoneticPr fontId="3" type="noConversion"/>
  </si>
  <si>
    <t>롤러
Rollers</t>
    <phoneticPr fontId="3" type="noConversion"/>
  </si>
  <si>
    <t>믹서트럭
Mixer trucks</t>
    <phoneticPr fontId="3" type="noConversion"/>
  </si>
  <si>
    <t>펌프
Pumps</t>
    <phoneticPr fontId="3" type="noConversion"/>
  </si>
  <si>
    <t>골재살포기
Aggregate distributors</t>
    <phoneticPr fontId="3" type="noConversion"/>
  </si>
  <si>
    <t>쇄석기
Crushers</t>
    <phoneticPr fontId="3" type="noConversion"/>
  </si>
  <si>
    <t>천공기
Boring machine</t>
    <phoneticPr fontId="3" type="noConversion"/>
  </si>
  <si>
    <t>기타
Others</t>
    <phoneticPr fontId="3" type="noConversion"/>
  </si>
  <si>
    <t>방재지구
Disaster prevention district</t>
    <phoneticPr fontId="3" type="noConversion"/>
  </si>
  <si>
    <t>합계
Total</t>
    <phoneticPr fontId="3" type="noConversion"/>
  </si>
  <si>
    <t>임야
Forest field</t>
    <phoneticPr fontId="3" type="noConversion"/>
  </si>
  <si>
    <t>공장용지
Factory site</t>
    <phoneticPr fontId="3" type="noConversion"/>
  </si>
  <si>
    <t>보호지구
Protection district</t>
    <phoneticPr fontId="3" type="noConversion"/>
  </si>
  <si>
    <t>주거용Residental site</t>
  </si>
  <si>
    <t>상업용Commercial site</t>
  </si>
  <si>
    <t xml:space="preserve">주:  2인 이상이 공동으로 소유한 주택의 경우 거주 지역별로 소유자의 지분을 합산하여 지분이 가장 높은 지역을 소유 지역으로 할당
      1) 총주택: 단독주택, 아파트, 연립주택, 다세대주택, 비거주용건물내 주택
      2) 개인소유 주택수는 각 시도에 거주하는 주택 소유자가 전국에 소유하고 있는 모든 주택에 대한 지분을 합산하여 산출한 가상의 주택 수로 주택 소재지 기준 주택수와 다름
      3) 일반가구 : 가족으로 구성된 가구, 1인가구, 가족과 5인 이하의 남남으로 구성된 가구, 남남으로만 구성된 5인 이하 가구
          ※ 한국인과 외국인이 함께 사는 5인 이하 가구는 일반가구에 포함
      4) 가구 주택소유율 : 전체 일반가구 중 주택을 소유한 가구의 비율(B/A) </t>
    <phoneticPr fontId="3" type="noConversion"/>
  </si>
  <si>
    <t>어린이
공원
Children's</t>
    <phoneticPr fontId="6" type="noConversion"/>
  </si>
  <si>
    <r>
      <t xml:space="preserve">합계
</t>
    </r>
    <r>
      <rPr>
        <sz val="8"/>
        <rFont val="굴림"/>
        <family val="3"/>
        <charset val="129"/>
      </rPr>
      <t>Total</t>
    </r>
    <phoneticPr fontId="3" type="noConversion"/>
  </si>
  <si>
    <r>
      <t xml:space="preserve">굴착기
</t>
    </r>
    <r>
      <rPr>
        <sz val="8"/>
        <rFont val="굴림"/>
        <family val="3"/>
        <charset val="129"/>
      </rPr>
      <t>Excavators</t>
    </r>
    <phoneticPr fontId="3" type="noConversion"/>
  </si>
  <si>
    <r>
      <t xml:space="preserve">살포기
</t>
    </r>
    <r>
      <rPr>
        <sz val="8"/>
        <rFont val="굴림"/>
        <family val="3"/>
        <charset val="129"/>
      </rPr>
      <t>Distributors</t>
    </r>
    <phoneticPr fontId="3" type="noConversion"/>
  </si>
  <si>
    <t>공기
압축기
Compressors</t>
    <phoneticPr fontId="3" type="noConversion"/>
  </si>
  <si>
    <t>자갈
채취기
Gravel collectors</t>
    <phoneticPr fontId="3" type="noConversion"/>
  </si>
  <si>
    <t>노상
안정기
Road stabilizers</t>
    <phoneticPr fontId="3" type="noConversion"/>
  </si>
  <si>
    <t>뱃칭
플랜트
Batching plant</t>
    <phoneticPr fontId="3" type="noConversion"/>
  </si>
  <si>
    <t>스크
레이퍼
Scrapers</t>
    <phoneticPr fontId="3" type="noConversion"/>
  </si>
  <si>
    <t>3. 건축연도별 주택  Housing Units by Year of Construction</t>
    <phoneticPr fontId="3" type="noConversion"/>
  </si>
  <si>
    <t>4. 연면적별 주택  Housing Units by Floor Space</t>
    <phoneticPr fontId="3" type="noConversion"/>
  </si>
  <si>
    <t>5. 건축허가  Building Construction Permits</t>
    <phoneticPr fontId="3" type="noConversion"/>
  </si>
  <si>
    <t>단위 : 개소, m</t>
    <phoneticPr fontId="3" type="noConversion"/>
  </si>
  <si>
    <t>Unit : dwelling</t>
    <phoneticPr fontId="3" type="noConversion"/>
  </si>
  <si>
    <t>Unit : number of buildings, ㎡</t>
    <phoneticPr fontId="3" type="noConversion"/>
  </si>
  <si>
    <t>전용주거지역
 Exclusive residential</t>
    <phoneticPr fontId="3" type="noConversion"/>
  </si>
  <si>
    <t>제1종전용
Class 1</t>
    <phoneticPr fontId="8" type="noConversion"/>
  </si>
  <si>
    <t>제2종전용
Class 2</t>
    <phoneticPr fontId="8" type="noConversion"/>
  </si>
  <si>
    <t>제1종일반
Class 1</t>
    <phoneticPr fontId="8" type="noConversion"/>
  </si>
  <si>
    <t>제2종일반
Class 2</t>
    <phoneticPr fontId="8" type="noConversion"/>
  </si>
  <si>
    <t>제3종일반
Class 3</t>
    <phoneticPr fontId="8" type="noConversion"/>
  </si>
  <si>
    <t>준주거지역
Semi-residential</t>
    <phoneticPr fontId="8" type="noConversion"/>
  </si>
  <si>
    <t xml:space="preserve">수변공원
Waterside </t>
    <phoneticPr fontId="6" type="noConversion"/>
  </si>
  <si>
    <t>Unit : number</t>
    <phoneticPr fontId="3" type="noConversion"/>
  </si>
  <si>
    <t>1. 주택 현황 및 보급률  Housing Type and Housing Supply Ratio</t>
    <phoneticPr fontId="3" type="noConversion"/>
  </si>
  <si>
    <t>단독주택
Detached housing</t>
    <phoneticPr fontId="3" type="noConversion"/>
  </si>
  <si>
    <t>아파트
Apartment</t>
    <phoneticPr fontId="3" type="noConversion"/>
  </si>
  <si>
    <t>연립주택
Town housing</t>
    <phoneticPr fontId="3" type="noConversion"/>
  </si>
  <si>
    <t xml:space="preserve">다세대주택
Multi-unit housing </t>
    <phoneticPr fontId="3" type="noConversion"/>
  </si>
  <si>
    <t>비거주용
건물내 주택
Housing in non-residential buildings</t>
    <phoneticPr fontId="3" type="noConversion"/>
  </si>
  <si>
    <t>다가구주택
Multi-household housing</t>
    <phoneticPr fontId="3" type="noConversion"/>
  </si>
  <si>
    <t>Ⅹ. 주택·건설  Housing and Construction</t>
    <phoneticPr fontId="3" type="noConversion"/>
  </si>
  <si>
    <t xml:space="preserve">아파트
Apartment </t>
    <phoneticPr fontId="3" type="noConversion"/>
  </si>
  <si>
    <t>다세대주택
Multi-unit housing</t>
    <phoneticPr fontId="3" type="noConversion"/>
  </si>
  <si>
    <t>비거주용건물내
Housing in non-residential buildings</t>
    <phoneticPr fontId="3" type="noConversion"/>
  </si>
  <si>
    <t xml:space="preserve"> 주 : 국토교통부 사업승인분 포함   Note : Including approved projects belonging to the Ministry of Land, Infrastructure, and Transport </t>
    <phoneticPr fontId="3" type="noConversion"/>
  </si>
  <si>
    <t>Source : Statistics Korea</t>
    <phoneticPr fontId="3" type="noConversion"/>
  </si>
  <si>
    <t xml:space="preserve">농림Agricultural  </t>
    <phoneticPr fontId="3" type="noConversion"/>
  </si>
  <si>
    <t xml:space="preserve">보전관리Conservation </t>
    <phoneticPr fontId="3" type="noConversion"/>
  </si>
  <si>
    <t xml:space="preserve">생산관리Production </t>
    <phoneticPr fontId="3" type="noConversion"/>
  </si>
  <si>
    <t xml:space="preserve">주거지역 
Residential </t>
    <phoneticPr fontId="6" type="noConversion"/>
  </si>
  <si>
    <t xml:space="preserve">상업지역
Commercial </t>
    <phoneticPr fontId="6" type="noConversion"/>
  </si>
  <si>
    <t xml:space="preserve">공업지역
Industrial </t>
    <phoneticPr fontId="3" type="noConversion"/>
  </si>
  <si>
    <t xml:space="preserve">녹지지역
Green </t>
    <phoneticPr fontId="6" type="noConversion"/>
  </si>
  <si>
    <t xml:space="preserve">개발제한구역
Development restriction </t>
    <phoneticPr fontId="6" type="noConversion"/>
  </si>
  <si>
    <t>용도미지정구역
Use unspecified</t>
    <phoneticPr fontId="6" type="noConversion"/>
  </si>
  <si>
    <r>
      <t>비도시지역
인구</t>
    </r>
    <r>
      <rPr>
        <vertAlign val="superscript"/>
        <sz val="9"/>
        <rFont val="굴림"/>
        <family val="3"/>
        <charset val="129"/>
      </rPr>
      <t>1)</t>
    </r>
    <r>
      <rPr>
        <sz val="9"/>
        <rFont val="굴림"/>
        <family val="3"/>
        <charset val="129"/>
      </rPr>
      <t xml:space="preserve">
Non-urban</t>
    </r>
    <phoneticPr fontId="4" type="noConversion"/>
  </si>
  <si>
    <t>경관지구  
Landscape district</t>
    <phoneticPr fontId="3" type="noConversion"/>
  </si>
  <si>
    <t>고도지구
Height limit district</t>
    <phoneticPr fontId="3" type="noConversion"/>
  </si>
  <si>
    <t>방화지구
Fire prevention district</t>
    <phoneticPr fontId="3" type="noConversion"/>
  </si>
  <si>
    <t xml:space="preserve">시가지
Built-up </t>
    <phoneticPr fontId="3" type="noConversion"/>
  </si>
  <si>
    <t xml:space="preserve">개소 
Number </t>
    <phoneticPr fontId="3" type="noConversion"/>
  </si>
  <si>
    <t>개소 
Number</t>
    <phoneticPr fontId="3" type="noConversion"/>
  </si>
  <si>
    <t>면적 
Area</t>
    <phoneticPr fontId="3" type="noConversion"/>
  </si>
  <si>
    <t>국가도시
공원
National urban</t>
    <phoneticPr fontId="78" type="noConversion"/>
  </si>
  <si>
    <t>생활권공원
Parks in residential area</t>
    <phoneticPr fontId="3" type="noConversion"/>
  </si>
  <si>
    <t>주제공원
Theme park</t>
    <phoneticPr fontId="3" type="noConversion"/>
  </si>
  <si>
    <t xml:space="preserve">소공원
Small </t>
    <phoneticPr fontId="6" type="noConversion"/>
  </si>
  <si>
    <t xml:space="preserve">근린공원
Neighborhood </t>
    <phoneticPr fontId="6" type="noConversion"/>
  </si>
  <si>
    <t xml:space="preserve">역사공원
Historic </t>
    <phoneticPr fontId="6" type="noConversion"/>
  </si>
  <si>
    <t xml:space="preserve">문화공원
Cultural </t>
    <phoneticPr fontId="6" type="noConversion"/>
  </si>
  <si>
    <t>고속국도
National Expressway</t>
    <phoneticPr fontId="3" type="noConversion"/>
  </si>
  <si>
    <t>일반
국도
 National Highway</t>
    <phoneticPr fontId="3" type="noConversion"/>
  </si>
  <si>
    <t>미포장
Unpaved</t>
    <phoneticPr fontId="3" type="noConversion"/>
  </si>
  <si>
    <t xml:space="preserve">개소
Place </t>
    <phoneticPr fontId="3" type="noConversion"/>
  </si>
  <si>
    <t>타워
크레인
Tower cranes</t>
    <phoneticPr fontId="3" type="noConversion"/>
  </si>
  <si>
    <t>특별·광역시도
Special/metropolitan city road</t>
    <phoneticPr fontId="3" type="noConversion"/>
  </si>
  <si>
    <t>목조
Wooden</t>
    <phoneticPr fontId="6" type="noConversion"/>
  </si>
  <si>
    <t>조적
Masonry</t>
    <phoneticPr fontId="6" type="noConversion"/>
  </si>
  <si>
    <t>도시지역 외 
Outside urban areas</t>
    <phoneticPr fontId="3" type="noConversion"/>
  </si>
  <si>
    <r>
      <t>일반가구수</t>
    </r>
    <r>
      <rPr>
        <vertAlign val="superscript"/>
        <sz val="9"/>
        <rFont val="굴림"/>
        <family val="3"/>
        <charset val="129"/>
      </rPr>
      <t>1)</t>
    </r>
    <r>
      <rPr>
        <sz val="9"/>
        <rFont val="굴림"/>
        <family val="3"/>
        <charset val="129"/>
      </rPr>
      <t xml:space="preserve">
No. of
general households
(A)</t>
    </r>
    <phoneticPr fontId="3" type="noConversion"/>
  </si>
  <si>
    <t>콘크리트
Concrete</t>
    <phoneticPr fontId="6" type="noConversion"/>
  </si>
  <si>
    <t xml:space="preserve">녹지
Green </t>
    <phoneticPr fontId="3" type="noConversion"/>
  </si>
  <si>
    <t>용도지역별
By use zone</t>
    <phoneticPr fontId="3" type="noConversion"/>
  </si>
  <si>
    <t>이용상황별
By use</t>
    <phoneticPr fontId="3" type="noConversion"/>
  </si>
  <si>
    <t xml:space="preserve">대지
Building site </t>
    <phoneticPr fontId="3" type="noConversion"/>
  </si>
  <si>
    <t xml:space="preserve">도시지역내
Within urban areas </t>
    <phoneticPr fontId="6" type="noConversion"/>
  </si>
  <si>
    <t>도시지역
Urban Area</t>
    <phoneticPr fontId="3" type="noConversion"/>
  </si>
  <si>
    <t xml:space="preserve">주거지역
Residential </t>
    <phoneticPr fontId="4" type="noConversion"/>
  </si>
  <si>
    <t>자연공원
Natural parks</t>
    <phoneticPr fontId="3" type="noConversion"/>
  </si>
  <si>
    <t>시·군립공원
City·County</t>
    <phoneticPr fontId="6" type="noConversion"/>
  </si>
  <si>
    <t>개소
Number</t>
    <phoneticPr fontId="6" type="noConversion"/>
  </si>
  <si>
    <t>아스팔트
Asphalt</t>
    <phoneticPr fontId="3" type="noConversion"/>
  </si>
  <si>
    <t>콘크리트
Concrete</t>
    <phoneticPr fontId="3" type="noConversion"/>
  </si>
  <si>
    <t>주택 수
Number of housing by type</t>
    <phoneticPr fontId="3" type="noConversion"/>
  </si>
  <si>
    <t>주택소유가구
(B)
Households with housing ownership</t>
    <phoneticPr fontId="3" type="noConversion"/>
  </si>
  <si>
    <t>합계 
Total</t>
    <phoneticPr fontId="3" type="noConversion"/>
  </si>
  <si>
    <t>신축
New building</t>
    <phoneticPr fontId="6" type="noConversion"/>
  </si>
  <si>
    <t>합계 
Total</t>
    <phoneticPr fontId="6" type="noConversion"/>
  </si>
  <si>
    <t>불허가 내용
Permits not granted</t>
    <phoneticPr fontId="3" type="noConversion"/>
  </si>
  <si>
    <t>합계
Total</t>
    <phoneticPr fontId="6" type="noConversion"/>
  </si>
  <si>
    <t>용도지역
총 합계
Grand
total</t>
    <phoneticPr fontId="4" type="noConversion"/>
  </si>
  <si>
    <t xml:space="preserve">  상업지역
Commercial </t>
    <phoneticPr fontId="4" type="noConversion"/>
  </si>
  <si>
    <t>중심
Central</t>
    <phoneticPr fontId="4" type="noConversion"/>
  </si>
  <si>
    <t>일반
General</t>
    <phoneticPr fontId="4" type="noConversion"/>
  </si>
  <si>
    <t>근린
Neighboring</t>
    <phoneticPr fontId="4" type="noConversion"/>
  </si>
  <si>
    <t>유통
Distribution</t>
    <phoneticPr fontId="4" type="noConversion"/>
  </si>
  <si>
    <t>역사문화
환경
Historic, cultural and environmental</t>
    <phoneticPr fontId="3" type="noConversion"/>
  </si>
  <si>
    <t xml:space="preserve">소계
Sub tatal </t>
  </si>
  <si>
    <t xml:space="preserve">소계
Sub total </t>
    <phoneticPr fontId="3" type="noConversion"/>
  </si>
  <si>
    <t>도시공원
Urban parks</t>
    <phoneticPr fontId="6" type="noConversion"/>
  </si>
  <si>
    <t>도로 (폭원별)
Roads (by size)</t>
    <phoneticPr fontId="3" type="noConversion"/>
  </si>
  <si>
    <t>광장 (개소)
Squares(Number)</t>
    <phoneticPr fontId="3" type="noConversion"/>
  </si>
  <si>
    <r>
      <t>총 주택수</t>
    </r>
    <r>
      <rPr>
        <vertAlign val="superscript"/>
        <sz val="9"/>
        <rFont val="굴림"/>
        <family val="3"/>
        <charset val="129"/>
      </rPr>
      <t xml:space="preserve">1)
</t>
    </r>
    <r>
      <rPr>
        <sz val="9"/>
        <rFont val="굴림"/>
        <family val="3"/>
        <charset val="129"/>
      </rPr>
      <t>Total number of housing</t>
    </r>
    <phoneticPr fontId="3" type="noConversion"/>
  </si>
  <si>
    <r>
      <t>개인소유 
주택수</t>
    </r>
    <r>
      <rPr>
        <vertAlign val="superscript"/>
        <sz val="9"/>
        <rFont val="굴림"/>
        <family val="3"/>
        <charset val="129"/>
      </rPr>
      <t xml:space="preserve">2)
</t>
    </r>
    <r>
      <rPr>
        <sz val="9"/>
        <rFont val="굴림"/>
        <family val="3"/>
        <charset val="129"/>
      </rPr>
      <t>Housing units owned by residents</t>
    </r>
    <phoneticPr fontId="3" type="noConversion"/>
  </si>
  <si>
    <r>
      <t>총가구(일반가구)</t>
    </r>
    <r>
      <rPr>
        <vertAlign val="superscript"/>
        <sz val="9"/>
        <rFont val="굴림"/>
        <family val="3"/>
        <charset val="129"/>
      </rPr>
      <t>3)</t>
    </r>
    <r>
      <rPr>
        <sz val="9"/>
        <rFont val="굴림"/>
        <family val="3"/>
        <charset val="129"/>
      </rPr>
      <t xml:space="preserve">
(A)
Total general households</t>
    </r>
    <phoneticPr fontId="3" type="noConversion"/>
  </si>
  <si>
    <r>
      <t>가구주택
소유율(%)</t>
    </r>
    <r>
      <rPr>
        <vertAlign val="superscript"/>
        <sz val="9"/>
        <rFont val="굴림"/>
        <family val="3"/>
        <charset val="129"/>
      </rPr>
      <t>4)</t>
    </r>
    <r>
      <rPr>
        <sz val="9"/>
        <rFont val="굴림"/>
        <family val="3"/>
        <charset val="129"/>
      </rPr>
      <t xml:space="preserve">
(B/A)
Ratio of households with housing ownership</t>
    </r>
    <phoneticPr fontId="3" type="noConversion"/>
  </si>
  <si>
    <r>
      <t>관리지역</t>
    </r>
    <r>
      <rPr>
        <vertAlign val="superscript"/>
        <sz val="9"/>
        <rFont val="굴림"/>
        <family val="3"/>
        <charset val="129"/>
      </rPr>
      <t>1)</t>
    </r>
    <r>
      <rPr>
        <sz val="9"/>
        <rFont val="굴림"/>
        <family val="3"/>
        <charset val="129"/>
      </rPr>
      <t xml:space="preserve">
Management </t>
    </r>
    <phoneticPr fontId="3" type="noConversion"/>
  </si>
  <si>
    <r>
      <t>도시자연
공원구역</t>
    </r>
    <r>
      <rPr>
        <vertAlign val="superscript"/>
        <sz val="9"/>
        <rFont val="굴림"/>
        <family val="3"/>
        <charset val="129"/>
      </rPr>
      <t>2)</t>
    </r>
    <r>
      <rPr>
        <sz val="9"/>
        <rFont val="굴림"/>
        <family val="3"/>
        <charset val="129"/>
      </rPr>
      <t xml:space="preserve">
Natural park area </t>
    </r>
    <phoneticPr fontId="6" type="noConversion"/>
  </si>
  <si>
    <t>Unit : household, dwelling</t>
    <phoneticPr fontId="3" type="noConversion"/>
  </si>
  <si>
    <t>단위 : 필지, 천㎡</t>
  </si>
  <si>
    <t xml:space="preserve">필지
Lot </t>
  </si>
  <si>
    <t>필지
Lot</t>
  </si>
  <si>
    <t>Unit : lot, 1,000㎡</t>
    <phoneticPr fontId="3" type="noConversion"/>
  </si>
  <si>
    <t xml:space="preserve">Unit : person, %,  1,000㎡ </t>
    <phoneticPr fontId="3" type="noConversion"/>
  </si>
  <si>
    <t>인구(명)
Population(person)</t>
    <phoneticPr fontId="3" type="noConversion"/>
  </si>
  <si>
    <t>동일 시군구
 거주자 소유주택
Local housing units
owned by residents</t>
    <phoneticPr fontId="3" type="noConversion"/>
  </si>
  <si>
    <t>동일 시도 내 
타 시군구 
거주자 소유주택
Local Housing units owned by residents of neighboring regions(si, gun, gu)</t>
    <phoneticPr fontId="3" type="noConversion"/>
  </si>
  <si>
    <t>타 시도 거주자 
소유주택
Local housing units owned by non-residents</t>
    <phoneticPr fontId="3" type="noConversion"/>
  </si>
  <si>
    <t>Note: If two or more people own a housing unit, their ownership shares shall be summed up by the region in which they reside. The whole ownership of the house attributes to 
         a region with the greatest ownership share on the house.
      1) Including detached housing, apartment, town housing, multi-unit housing, and housing in non-residential building
      2) Refering to the number of all housing, regardless of their location, owned by residents in each metropolitan city·province whose values are synthetically calculated. 
         The sum of ownership shares of residents in each metropolitan city·province may differs from the number of housing units located therein.
      3) Including households comprised of a family, one-person households, households comprised of a family and 5 or less non-related people, households comprised of 5 or less non-related people 
      4) Representing the percentage ratio of households owning a house to the total general households (B/A)</t>
    <phoneticPr fontId="3" type="noConversion"/>
  </si>
  <si>
    <t>Unit : Number, 1,000㎡</t>
    <phoneticPr fontId="3" type="noConversion"/>
  </si>
  <si>
    <t>개통
Opening</t>
    <phoneticPr fontId="78" type="noConversion"/>
  </si>
  <si>
    <t>지목별
By purpose</t>
    <phoneticPr fontId="3" type="noConversion"/>
  </si>
  <si>
    <t>도시지역 외
Outside urban areas</t>
    <phoneticPr fontId="3" type="noConversion"/>
  </si>
  <si>
    <t>전
Dry paddy-field</t>
    <phoneticPr fontId="6" type="noConversion"/>
  </si>
  <si>
    <t>답
Rice paddy</t>
    <phoneticPr fontId="3" type="noConversion"/>
  </si>
  <si>
    <t xml:space="preserve">대  지
Building site </t>
    <phoneticPr fontId="3" type="noConversion"/>
  </si>
  <si>
    <t xml:space="preserve">농림지역
Agricultural </t>
    <phoneticPr fontId="6" type="noConversion"/>
  </si>
  <si>
    <t>자연환경보전지역
Natural environment preservation</t>
    <phoneticPr fontId="3" type="noConversion"/>
  </si>
  <si>
    <t>도시지역
Urban Area</t>
    <phoneticPr fontId="4" type="noConversion"/>
  </si>
  <si>
    <t xml:space="preserve">비도시지역
Non-urban area </t>
    <phoneticPr fontId="3" type="noConversion"/>
  </si>
  <si>
    <t xml:space="preserve">공업지역
Industrial </t>
    <phoneticPr fontId="4" type="noConversion"/>
  </si>
  <si>
    <t xml:space="preserve">녹지지역
Green </t>
    <phoneticPr fontId="4" type="noConversion"/>
  </si>
  <si>
    <t>미지정
Use unspecified</t>
    <phoneticPr fontId="3" type="noConversion"/>
  </si>
  <si>
    <t>계획관리지역
Plan management Area</t>
    <phoneticPr fontId="3" type="noConversion"/>
  </si>
  <si>
    <t>생산관리지역
Production 
management Area</t>
    <phoneticPr fontId="3" type="noConversion"/>
  </si>
  <si>
    <t>보전관리지역
Conservation management</t>
    <phoneticPr fontId="3" type="noConversion"/>
  </si>
  <si>
    <t xml:space="preserve">농림지역
Agricultural  </t>
    <phoneticPr fontId="3" type="noConversion"/>
  </si>
  <si>
    <t>전용
Exclusive</t>
    <phoneticPr fontId="4" type="noConversion"/>
  </si>
  <si>
    <t>준공업
Semi-industrial</t>
    <phoneticPr fontId="3" type="noConversion"/>
  </si>
  <si>
    <t xml:space="preserve">보전
Conservation </t>
    <phoneticPr fontId="8" type="noConversion"/>
  </si>
  <si>
    <t xml:space="preserve">생산
Production </t>
    <phoneticPr fontId="4" type="noConversion"/>
  </si>
  <si>
    <t>자연
Natural</t>
    <phoneticPr fontId="4" type="noConversion"/>
  </si>
  <si>
    <t>지정비율(B/A)*100
Designation rate</t>
    <phoneticPr fontId="3" type="noConversion"/>
  </si>
  <si>
    <t>취락지구
Settlement district</t>
    <phoneticPr fontId="3" type="noConversion"/>
  </si>
  <si>
    <t>개발진흥지구
Development promotion district</t>
    <phoneticPr fontId="3" type="noConversion"/>
  </si>
  <si>
    <t>특정용도
제한지구
Limited use district</t>
    <phoneticPr fontId="3" type="noConversion"/>
  </si>
  <si>
    <t xml:space="preserve">복합용도
지구
Combined purpose district </t>
    <phoneticPr fontId="3" type="noConversion"/>
  </si>
  <si>
    <t>중요시설물
Major facilities</t>
    <phoneticPr fontId="3" type="noConversion"/>
  </si>
  <si>
    <t>생태계
Eco
system</t>
    <phoneticPr fontId="3" type="noConversion"/>
  </si>
  <si>
    <t>소계
Sub tatal</t>
  </si>
  <si>
    <t>자연
Natural</t>
    <phoneticPr fontId="3" type="noConversion"/>
  </si>
  <si>
    <t>집단
Collective</t>
    <phoneticPr fontId="3" type="noConversion"/>
  </si>
  <si>
    <t>소계
Sub total</t>
    <phoneticPr fontId="3" type="noConversion"/>
  </si>
  <si>
    <t>주거
Residence</t>
    <phoneticPr fontId="3" type="noConversion"/>
  </si>
  <si>
    <t>산업유통
Industry and distribution</t>
    <phoneticPr fontId="3" type="noConversion"/>
  </si>
  <si>
    <t>관광휴양
Tourism and recreation</t>
    <phoneticPr fontId="3" type="noConversion"/>
  </si>
  <si>
    <t>복합
Combined</t>
    <phoneticPr fontId="3" type="noConversion"/>
  </si>
  <si>
    <t>특정
Specific</t>
    <phoneticPr fontId="3" type="noConversion"/>
  </si>
  <si>
    <t>Source : Korea Land and Geospatial Informatix Corporation</t>
    <phoneticPr fontId="3" type="noConversion"/>
  </si>
  <si>
    <t xml:space="preserve"> 자료 : 건축허가과</t>
    <phoneticPr fontId="3" type="noConversion"/>
  </si>
  <si>
    <t>Source: Construction Permission Division</t>
  </si>
  <si>
    <t>(건축연도)
1979년 이전</t>
    <phoneticPr fontId="3" type="noConversion"/>
  </si>
  <si>
    <t>(건축연도)
1980~1989</t>
    <phoneticPr fontId="3" type="noConversion"/>
  </si>
  <si>
    <t>(건축연도)
1990~1999</t>
    <phoneticPr fontId="3" type="noConversion"/>
  </si>
  <si>
    <t>(건축연도)
2000~2009</t>
    <phoneticPr fontId="3" type="noConversion"/>
  </si>
  <si>
    <t>(건축연도)
2010~2016</t>
    <phoneticPr fontId="3" type="noConversion"/>
  </si>
  <si>
    <t>(건축연도)
2017</t>
    <phoneticPr fontId="3" type="noConversion"/>
  </si>
  <si>
    <t>(건축연도)
2018</t>
    <phoneticPr fontId="3" type="noConversion"/>
  </si>
  <si>
    <t>(건축연도)
2019</t>
    <phoneticPr fontId="3" type="noConversion"/>
  </si>
  <si>
    <t>(건축연도)
2020</t>
    <phoneticPr fontId="3" type="noConversion"/>
  </si>
  <si>
    <t>(건축연도)
2021</t>
    <phoneticPr fontId="3" type="noConversion"/>
  </si>
  <si>
    <t>(건축연도)
2022</t>
    <phoneticPr fontId="3" type="noConversion"/>
  </si>
  <si>
    <t>연별</t>
    <phoneticPr fontId="3" type="noConversion"/>
  </si>
  <si>
    <t>단독주택</t>
    <phoneticPr fontId="3" type="noConversion"/>
  </si>
  <si>
    <t>아파트</t>
    <phoneticPr fontId="3" type="noConversion"/>
  </si>
  <si>
    <t>연립주택</t>
    <phoneticPr fontId="3" type="noConversion"/>
  </si>
  <si>
    <t>다세대주택</t>
    <phoneticPr fontId="3" type="noConversion"/>
  </si>
  <si>
    <t>비주거용
건물내주택</t>
    <phoneticPr fontId="3" type="noConversion"/>
  </si>
  <si>
    <t>-</t>
  </si>
  <si>
    <t xml:space="preserve"> 주1 : 2015년부터 등록센서스 방식 적용  Note: A register-based census method has been used since 2015.</t>
    <phoneticPr fontId="3" type="noConversion"/>
  </si>
  <si>
    <t>20㎡ 이하</t>
  </si>
  <si>
    <t>20㎡ ~ 40㎡</t>
  </si>
  <si>
    <t>40㎡ ~ 60㎡</t>
  </si>
  <si>
    <t>60㎡ ~ 85㎡</t>
  </si>
  <si>
    <t>85㎡ ~ 100㎡</t>
  </si>
  <si>
    <t>100㎡ ~ 130㎡</t>
  </si>
  <si>
    <t>130㎡ ~ 165㎡</t>
  </si>
  <si>
    <t>165㎡ ~ 230㎡</t>
  </si>
  <si>
    <t>230㎡ 초과</t>
  </si>
  <si>
    <t>연별
연면적별</t>
    <phoneticPr fontId="3" type="noConversion"/>
  </si>
  <si>
    <t>철골철근Iron bar &amp; iron frame</t>
    <phoneticPr fontId="6" type="noConversion"/>
  </si>
  <si>
    <t>동  수</t>
    <phoneticPr fontId="9" type="noConversion"/>
  </si>
  <si>
    <t>연면적</t>
  </si>
  <si>
    <t>동  수</t>
  </si>
  <si>
    <t>동 수별
연면적별</t>
    <phoneticPr fontId="3" type="noConversion"/>
  </si>
  <si>
    <t>Source : Korea Appraisal Board</t>
    <phoneticPr fontId="3" type="noConversion"/>
  </si>
  <si>
    <t>12월</t>
  </si>
  <si>
    <t>11월</t>
  </si>
  <si>
    <t>10월</t>
  </si>
  <si>
    <t>9월</t>
  </si>
  <si>
    <t>8월</t>
  </si>
  <si>
    <t>7월</t>
  </si>
  <si>
    <t>6월</t>
  </si>
  <si>
    <t>5월</t>
  </si>
  <si>
    <t>4월</t>
  </si>
  <si>
    <t>3월</t>
  </si>
  <si>
    <t>2월</t>
  </si>
  <si>
    <t>1월</t>
    <phoneticPr fontId="1" type="noConversion"/>
  </si>
  <si>
    <t xml:space="preserve">아파트
Apartment </t>
    <phoneticPr fontId="3" type="noConversion"/>
  </si>
  <si>
    <t xml:space="preserve">아파트
Apartment </t>
    <phoneticPr fontId="3" type="noConversion"/>
  </si>
  <si>
    <t>주택전세 가격지수
Housing Jeonse price index</t>
    <phoneticPr fontId="3" type="noConversion"/>
  </si>
  <si>
    <t>주택매매가격지수
Housing sales price index</t>
    <phoneticPr fontId="3" type="noConversion"/>
  </si>
  <si>
    <t>Reference : 2021. 6.=100.0</t>
    <phoneticPr fontId="3" type="noConversion"/>
  </si>
  <si>
    <t>기준 : 2021. 6.=100.0</t>
    <phoneticPr fontId="3" type="noConversion"/>
  </si>
  <si>
    <t>6. 주택가격지수  Housing Price Indices</t>
    <phoneticPr fontId="3" type="noConversion"/>
  </si>
  <si>
    <t>면적
Area</t>
    <phoneticPr fontId="6" type="noConversion"/>
  </si>
  <si>
    <t>이용목적
Land use</t>
    <phoneticPr fontId="6" type="noConversion"/>
  </si>
  <si>
    <t>계
Sub total</t>
    <phoneticPr fontId="6" type="noConversion"/>
  </si>
  <si>
    <t>허가 
Permit</t>
    <phoneticPr fontId="6" type="noConversion"/>
  </si>
  <si>
    <t>Unit : lot, 1,000㎡</t>
    <phoneticPr fontId="3" type="noConversion"/>
  </si>
  <si>
    <t>단위 : 필지, 천㎡</t>
    <phoneticPr fontId="3" type="noConversion"/>
  </si>
  <si>
    <t>1월</t>
  </si>
  <si>
    <t>2020</t>
  </si>
  <si>
    <t>2019</t>
  </si>
  <si>
    <t>2018</t>
  </si>
  <si>
    <t>2017</t>
  </si>
  <si>
    <t>기타
Other use</t>
    <phoneticPr fontId="3" type="noConversion"/>
  </si>
  <si>
    <t>공장
Factory site</t>
    <phoneticPr fontId="3" type="noConversion"/>
  </si>
  <si>
    <t>임야
Forest field</t>
    <phoneticPr fontId="3" type="noConversion"/>
  </si>
  <si>
    <t>답
Paddy field</t>
    <phoneticPr fontId="3" type="noConversion"/>
  </si>
  <si>
    <t>전
Dry paddy field</t>
    <phoneticPr fontId="3" type="noConversion"/>
  </si>
  <si>
    <t xml:space="preserve">계획관리
Plan </t>
    <phoneticPr fontId="3" type="noConversion"/>
  </si>
  <si>
    <t xml:space="preserve">자연환경보전 Natural environment preservation </t>
    <phoneticPr fontId="3" type="noConversion"/>
  </si>
  <si>
    <t xml:space="preserve">공업Industrial </t>
    <phoneticPr fontId="3" type="noConversion"/>
  </si>
  <si>
    <t xml:space="preserve">상업Commercial  </t>
    <phoneticPr fontId="3" type="noConversion"/>
  </si>
  <si>
    <t xml:space="preserve">주거
Residential </t>
    <phoneticPr fontId="3" type="noConversion"/>
  </si>
  <si>
    <t>용도지역별
By use zone</t>
    <phoneticPr fontId="3" type="noConversion"/>
  </si>
  <si>
    <t>평균</t>
    <phoneticPr fontId="3" type="noConversion"/>
  </si>
  <si>
    <t>Unit : %</t>
    <phoneticPr fontId="3" type="noConversion"/>
  </si>
  <si>
    <t>단위 : %</t>
    <phoneticPr fontId="3" type="noConversion"/>
  </si>
  <si>
    <t>7. 토지거래 허가  Permits for Land Transactions</t>
    <phoneticPr fontId="3" type="noConversion"/>
  </si>
  <si>
    <t xml:space="preserve">8. 지가변동률  Fluctuation Rate of Land Price </t>
    <phoneticPr fontId="3" type="noConversion"/>
  </si>
  <si>
    <t>연도별
월별</t>
    <phoneticPr fontId="3" type="noConversion"/>
  </si>
  <si>
    <t>연별</t>
    <phoneticPr fontId="3" type="noConversion"/>
  </si>
  <si>
    <t>자료 : 시민봉사과「토지거래통계」</t>
    <phoneticPr fontId="3" type="noConversion"/>
  </si>
  <si>
    <t>Source : Depatrtment of Public Service</t>
  </si>
  <si>
    <t>9. 토지거래현황  Land Transactions</t>
    <phoneticPr fontId="3" type="noConversion"/>
  </si>
  <si>
    <t>연별</t>
    <phoneticPr fontId="3" type="noConversion"/>
  </si>
  <si>
    <t>자연환경보전지역(B)
Natural environment preservation</t>
    <phoneticPr fontId="3" type="noConversion"/>
  </si>
  <si>
    <t>11. 용도지구  Land by Use District</t>
    <phoneticPr fontId="3" type="noConversion"/>
  </si>
  <si>
    <t xml:space="preserve">시가지
Built-up </t>
  </si>
  <si>
    <t>개소 
Number</t>
  </si>
  <si>
    <t>면적 
Area</t>
  </si>
  <si>
    <t xml:space="preserve">면적 
Area </t>
  </si>
  <si>
    <t xml:space="preserve">자연
Natural </t>
  </si>
  <si>
    <t>특화
Specialized</t>
  </si>
  <si>
    <t>연별</t>
    <phoneticPr fontId="3" type="noConversion"/>
  </si>
  <si>
    <t>연별</t>
    <phoneticPr fontId="3" type="noConversion"/>
  </si>
  <si>
    <t>시군도</t>
    <phoneticPr fontId="3" type="noConversion"/>
  </si>
  <si>
    <t>13-1. 폭원별 도로현황  Roads by Size</t>
    <phoneticPr fontId="3" type="noConversion"/>
  </si>
  <si>
    <t>14. 교량  Bridges</t>
    <phoneticPr fontId="3" type="noConversion"/>
  </si>
  <si>
    <t>15. 건설장비  Construction Machinery and Equipment</t>
    <phoneticPr fontId="3" type="noConversion"/>
  </si>
  <si>
    <t>연별</t>
    <phoneticPr fontId="3" type="noConversion"/>
  </si>
  <si>
    <r>
      <t xml:space="preserve">2. 주택소유현황  Housing Ownership Status </t>
    </r>
    <r>
      <rPr>
        <b/>
        <sz val="12"/>
        <color rgb="FFFF0000"/>
        <rFont val="굴림"/>
        <family val="3"/>
        <charset val="129"/>
      </rPr>
      <t xml:space="preserve"> </t>
    </r>
    <phoneticPr fontId="3" type="noConversion"/>
  </si>
  <si>
    <t>연별</t>
    <phoneticPr fontId="3" type="noConversion"/>
  </si>
  <si>
    <t>연별
월별</t>
    <phoneticPr fontId="3" type="noConversion"/>
  </si>
  <si>
    <t>연별
종류별</t>
    <phoneticPr fontId="3" type="noConversion"/>
  </si>
  <si>
    <t xml:space="preserve"> 자료 : 시민봉사과</t>
    <phoneticPr fontId="3" type="noConversion"/>
  </si>
  <si>
    <t>Source : Department of Public Service</t>
  </si>
  <si>
    <t xml:space="preserve"> 주 : 1) 2003년 6월 이전은‘준도시’와 ‘준농림’의 합계임 Data before June 2003 included 'semi-urban area' and 'semi-agricultural area'.</t>
    <phoneticPr fontId="3" type="noConversion"/>
  </si>
  <si>
    <t xml:space="preserve"> 자료 : 「도시계획현황」 한국국토정보공사</t>
    <phoneticPr fontId="3" type="noConversion"/>
  </si>
  <si>
    <t>Source : Department of Construction</t>
    <phoneticPr fontId="3" type="noConversion"/>
  </si>
  <si>
    <t>Source : Department of Construction</t>
    <phoneticPr fontId="3" type="noConversion"/>
  </si>
  <si>
    <t xml:space="preserve"> 자료 : 건설과</t>
    <phoneticPr fontId="3" type="noConversion"/>
  </si>
  <si>
    <t xml:space="preserve"> 자료 :  교통행정과</t>
    <phoneticPr fontId="3" type="noConversion"/>
  </si>
  <si>
    <t>Source : Department of traffic administration</t>
    <phoneticPr fontId="3" type="noConversion"/>
  </si>
  <si>
    <t>Source: Construction Permission Division</t>
    <phoneticPr fontId="3" type="noConversion"/>
  </si>
  <si>
    <t xml:space="preserve"> 주 : 국토교통부 새로운 산정방식 적용, 다가구 단독주택 산정방식이 변경(동 → 호), 2005년부터~게재
       1) 일반가구를 대상으로 집계(비혈연가구, 1인가구 포함), 단, 집단가구(6인이상 비혈연가구, 기숙사, 사회시설 등) 및 외국인 가구는 제외
Note : Using the revised method of the Ministry of Land, Infrastructure and Transport for compiling 'Multi-household housing': dong → dwelling
      1) Covering general households (incl. households of unrelated persons and one-person households) except in the cases of non-family households with 6 or more members, dormitories, 
          social facilities, and foreigner households </t>
    <phoneticPr fontId="3" type="noConversion"/>
  </si>
  <si>
    <t xml:space="preserve"> 주 : 개인정보 보호와 자료 노출 위험성을 최소화하기 위하여 5미만 자료는 × 로 표현함  
 Note : To protect personal information and minimize the risk of data exposure, data less than 5 are expressed as ×.</t>
    <phoneticPr fontId="3" type="noConversion"/>
  </si>
  <si>
    <t xml:space="preserve"> 주2 : 개인정보 보호와 자료 노출 위험성을 최소화하기 위하여 5미만 자료는 × 로 표현함 To protect personal information and minimize the risk of data exposure, data less than 5 are expressed as ×.</t>
    <phoneticPr fontId="3" type="noConversion"/>
  </si>
  <si>
    <t>Source: Construction Permission Division</t>
    <phoneticPr fontId="3" type="noConversion"/>
  </si>
  <si>
    <t xml:space="preserve"> 주 : 도로연장 기준 Road extension standards</t>
    <phoneticPr fontId="3" type="noConversion"/>
  </si>
  <si>
    <t>단위 : 호, 가구, %</t>
    <phoneticPr fontId="3" type="noConversion"/>
  </si>
  <si>
    <t>Unit : dwelling, household, %</t>
    <phoneticPr fontId="3" type="noConversion"/>
  </si>
  <si>
    <t xml:space="preserve"> 자료 : 「주택총조사」 통계청</t>
    <phoneticPr fontId="3" type="noConversion"/>
  </si>
  <si>
    <t>단위 : 개소, ㎡</t>
    <phoneticPr fontId="3" type="noConversion"/>
  </si>
  <si>
    <t>Unit : Number, ㎡</t>
    <phoneticPr fontId="3" type="noConversion"/>
  </si>
  <si>
    <t>도시
자연공원
 Urban Nature</t>
    <phoneticPr fontId="6" type="noConversion"/>
  </si>
  <si>
    <t>국가
도시공원
National urban</t>
    <phoneticPr fontId="3" type="noConversion"/>
  </si>
  <si>
    <t>도시
농업공원
Urban Agricultural</t>
    <phoneticPr fontId="3" type="noConversion"/>
  </si>
  <si>
    <t>방재
공원
Disaster prevention</t>
    <phoneticPr fontId="6" type="noConversion"/>
  </si>
  <si>
    <t>조례가
정하는
공원
 Prescribed by the ordinance</t>
    <phoneticPr fontId="3" type="noConversion"/>
  </si>
  <si>
    <t xml:space="preserve"> 자료 : 「도시계획현황」 한국국토정보공사, 시·도(자연공원)</t>
    <phoneticPr fontId="3" type="noConversion"/>
  </si>
  <si>
    <t>Source : Korea Land and Geospatial Informatix Corporation, Metropolitan City and Province</t>
    <phoneticPr fontId="3" type="noConversion"/>
  </si>
  <si>
    <r>
      <t>12. 공원</t>
    </r>
    <r>
      <rPr>
        <b/>
        <vertAlign val="superscript"/>
        <sz val="12"/>
        <rFont val="굴림"/>
        <family val="3"/>
        <charset val="129"/>
      </rPr>
      <t xml:space="preserve">1) </t>
    </r>
    <r>
      <rPr>
        <b/>
        <sz val="12"/>
        <rFont val="굴림"/>
        <family val="3"/>
        <charset val="129"/>
      </rPr>
      <t>(~2022) Parks(~2022)</t>
    </r>
    <phoneticPr fontId="3" type="noConversion"/>
  </si>
  <si>
    <t>13. 공원(2023~) Parks(2023~)</t>
    <phoneticPr fontId="3" type="noConversion"/>
  </si>
  <si>
    <t>2023</t>
    <phoneticPr fontId="3" type="noConversion"/>
  </si>
  <si>
    <t xml:space="preserve"> 주1 : 서식 변경된 2023년도 자료부터는 뒤페이지에 수록됨. From 2023 onwards, the materials will be included on the back page.
 주2 : 도시공원 및 녹지 등에 관한 법률 제15조 제1호에 따른 분류 Classifications according to Article 15-1 of the Act on Urban Parks, Green Area, etc.
        1) 조성기준  Based on established areas
        2) 2005년 이전은 '도시자연공원'자료임  Data before 2005 represent 'urban natural park'</t>
    <phoneticPr fontId="3" type="noConversion"/>
  </si>
  <si>
    <t xml:space="preserve"> 주1 : 2023년부터 서식 변경(2022년까지 통계는 전 페이지 참고). Formatting changes from 2023 (see previous page for statistics up to 2022)
 주2 : 도시공원 및 녹지 등에 관한 법률 제15조 제1호에 따른 분류   Note : Classifications according to Article 15-1 of the Act on Urban Parks, Green Area, etc.</t>
    <phoneticPr fontId="3" type="noConversion"/>
  </si>
  <si>
    <t>X</t>
  </si>
  <si>
    <t>(건축연도)
2023</t>
    <phoneticPr fontId="3" type="noConversion"/>
  </si>
  <si>
    <t>-</t>
    <phoneticPr fontId="3" type="noConversion"/>
  </si>
  <si>
    <t xml:space="preserve"> 자료 : 「전국지가변동률조사」한국부동산원</t>
  </si>
  <si>
    <t>Source : Korea Real Estate Board</t>
    <phoneticPr fontId="3" type="noConversion"/>
  </si>
  <si>
    <t>자료 :  통계청「주택소유통계」</t>
    <phoneticPr fontId="3" type="noConversion"/>
  </si>
  <si>
    <t xml:space="preserve"> 자료 : 「전국주택가격동향조사」 한국부동산원</t>
    <phoneticPr fontId="3" type="noConversion"/>
  </si>
  <si>
    <t xml:space="preserve"> 주 : 지가변동률은 기준시점 가격수준을 100으로 보았을 때 해당시점 가격수준의 변동률을 의미함
Note : The above ‘fluctuation rates’ represent how the current year's relative prices change from the base year's reference price which is set at 100.</t>
    <phoneticPr fontId="3" type="noConversion"/>
  </si>
  <si>
    <r>
      <t xml:space="preserve"> 주 : 도시지역인구는 읍</t>
    </r>
    <r>
      <rPr>
        <sz val="9"/>
        <rFont val="MS Gothic"/>
        <family val="3"/>
        <charset val="128"/>
      </rPr>
      <t>․</t>
    </r>
    <r>
      <rPr>
        <sz val="9"/>
        <rFont val="굴림"/>
        <family val="3"/>
        <charset val="129"/>
      </rPr>
      <t>동 인구, 비도시지역인구는 면 인구
 Note : Urban population belongs to eup and dong, while non-urban porpulation belongs to myeon.</t>
    </r>
    <phoneticPr fontId="3" type="noConversion"/>
  </si>
  <si>
    <t>10. 용도지역  Land by Use Zone</t>
    <phoneticPr fontId="3" type="noConversion"/>
  </si>
  <si>
    <t>수변
Riverside</t>
  </si>
  <si>
    <t xml:space="preserve"> 자료 :  건설과</t>
    <phoneticPr fontId="3" type="noConversion"/>
  </si>
  <si>
    <t>13. 도로  Roads</t>
    <phoneticPr fontId="3" type="noConversion"/>
  </si>
  <si>
    <t>2022</t>
    <phoneticPr fontId="3" type="noConversion"/>
  </si>
  <si>
    <t xml:space="preserve"> </t>
    <phoneticPr fontId="3" type="noConversion"/>
  </si>
  <si>
    <t>합계</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</si>
</sst>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2" formatCode="_-&quot;₩&quot;* #,##0_-;\-&quot;₩&quot;* #,##0_-;_-&quot;₩&quot;* &quot;-&quot;_-;_-@_-"/>
    <numFmt numFmtId="41" formatCode="_-* #,##0_-;\-* #,##0_-;_-* &quot;-&quot;_-;_-@_-"/>
    <numFmt numFmtId="176" formatCode="_ * #,##0_ ;_ * \-#,##0_ ;_ * &quot;-&quot;_ ;_ @_ "/>
    <numFmt numFmtId="177" formatCode="_-* #,##0.0_-;\-* #,##0.0_-;_-* &quot;-&quot;???_-;_-@_-"/>
    <numFmt numFmtId="178" formatCode="_ * #,##0.00_ ;_ * \-#,##0.00_ ;_ * &quot;-&quot;??_ ;_ @_ "/>
    <numFmt numFmtId="179" formatCode="&quot;₩&quot;#,##0;&quot;₩&quot;&quot;₩&quot;&quot;₩&quot;&quot;₩&quot;&quot;₩&quot;&quot;₩&quot;&quot;₩&quot;&quot;₩&quot;\-#,##0"/>
    <numFmt numFmtId="180" formatCode="&quot;₩&quot;#,##0.00;&quot;₩&quot;&quot;₩&quot;&quot;₩&quot;&quot;₩&quot;&quot;₩&quot;&quot;₩&quot;&quot;₩&quot;&quot;₩&quot;\-#,##0.00"/>
    <numFmt numFmtId="181" formatCode="&quot;₩&quot;#,##0.00;&quot;₩&quot;&quot;₩&quot;&quot;₩&quot;&quot;₩&quot;&quot;₩&quot;&quot;₩&quot;\-#,##0.00"/>
    <numFmt numFmtId="182" formatCode="_ &quot;₩&quot;* #,##0.00_ ;_ &quot;₩&quot;* &quot;₩&quot;\-#,##0.00_ ;_ &quot;₩&quot;* &quot;-&quot;??_ ;_ @_ "/>
    <numFmt numFmtId="183" formatCode="&quot;₩&quot;#,##0;&quot;₩&quot;&quot;₩&quot;&quot;₩&quot;\-#,##0"/>
    <numFmt numFmtId="184" formatCode="&quot;₩&quot;#,##0;[Red]&quot;₩&quot;&quot;₩&quot;&quot;₩&quot;&quot;₩&quot;&quot;₩&quot;&quot;₩&quot;&quot;₩&quot;&quot;₩&quot;&quot;₩&quot;&quot;₩&quot;&quot;₩&quot;&quot;₩&quot;&quot;₩&quot;&quot;₩&quot;&quot;₩&quot;&quot;₩&quot;&quot;₩&quot;&quot;₩&quot;&quot;₩&quot;&quot;₩&quot;&quot;₩&quot;&quot;₩&quot;&quot;₩&quot;\-#,##0"/>
    <numFmt numFmtId="185" formatCode="&quot;₩&quot;#,##0;[Red]&quot;₩&quot;&quot;₩&quot;\-#,##0"/>
    <numFmt numFmtId="186" formatCode="&quot;₩&quot;#,##0.00;&quot;₩&quot;&quot;₩&quot;&quot;₩&quot;&quot;₩&quot;&quot;₩&quot;&quot;₩&quot;&quot;₩&quot;&quot;₩&quot;&quot;₩&quot;&quot;₩&quot;&quot;₩&quot;&quot;₩&quot;&quot;₩&quot;&quot;₩&quot;&quot;₩&quot;&quot;₩&quot;&quot;₩&quot;&quot;₩&quot;&quot;₩&quot;&quot;₩&quot;&quot;₩&quot;&quot;₩&quot;&quot;₩&quot;\-#,##0.00"/>
    <numFmt numFmtId="187" formatCode="&quot;₩&quot;#,##0;&quot;₩&quot;&quot;₩&quot;&quot;₩&quot;&quot;₩&quot;&quot;₩&quot;&quot;₩&quot;&quot;₩&quot;&quot;₩&quot;&quot;₩&quot;&quot;₩&quot;&quot;₩&quot;&quot;₩&quot;&quot;₩&quot;&quot;₩&quot;&quot;₩&quot;&quot;₩&quot;&quot;₩&quot;&quot;₩&quot;&quot;₩&quot;&quot;₩&quot;&quot;₩&quot;&quot;₩&quot;&quot;₩&quot;\-#,##0"/>
    <numFmt numFmtId="188" formatCode="_ * #,##0.00_ ;_ * &quot;₩&quot;&quot;₩&quot;&quot;₩&quot;&quot;₩&quot;&quot;₩&quot;&quot;₩&quot;&quot;₩&quot;&quot;₩&quot;&quot;₩&quot;&quot;₩&quot;&quot;₩&quot;&quot;₩&quot;&quot;₩&quot;&quot;₩&quot;&quot;₩&quot;&quot;₩&quot;&quot;₩&quot;&quot;₩&quot;&quot;₩&quot;&quot;₩&quot;&quot;₩&quot;\-#,##0.00_ ;_ * &quot;-&quot;??_ ;_ @_ "/>
    <numFmt numFmtId="189" formatCode="&quot;₩&quot;#,##0.00;[Red]&quot;₩&quot;&quot;₩&quot;&quot;₩&quot;&quot;₩&quot;&quot;₩&quot;&quot;₩&quot;&quot;₩&quot;&quot;₩&quot;&quot;₩&quot;&quot;₩&quot;&quot;₩&quot;&quot;₩&quot;&quot;₩&quot;&quot;₩&quot;&quot;₩&quot;&quot;₩&quot;&quot;₩&quot;&quot;₩&quot;&quot;₩&quot;&quot;₩&quot;&quot;₩&quot;&quot;₩&quot;&quot;₩&quot;\-#,##0.00"/>
    <numFmt numFmtId="190" formatCode="&quot;₩&quot;#,##0.00;&quot;₩&quot;\-#,##0.00"/>
    <numFmt numFmtId="191" formatCode="_-[$€-2]* #,##0.00_-;\-[$€-2]* #,##0.00_-;_-[$€-2]* &quot;-&quot;??_-"/>
    <numFmt numFmtId="192" formatCode="#,###.0;[Red]\-#,###.0;;@"/>
    <numFmt numFmtId="193" formatCode="_-* #,##0.00_-;\-* #,##0.00_-;_-* &quot;-&quot;???_-;_-@_-"/>
    <numFmt numFmtId="194" formatCode="#,##0_ "/>
    <numFmt numFmtId="195" formatCode="0_ "/>
    <numFmt numFmtId="196" formatCode="0.0_ "/>
    <numFmt numFmtId="197" formatCode="_-* #,##0.0_-;\-* #,##0.0_-;_-* &quot;-&quot;_-;_-@_-"/>
    <numFmt numFmtId="198" formatCode="#,##0.000"/>
    <numFmt numFmtId="199" formatCode="0.00_);[Red]\(0.00\)"/>
    <numFmt numFmtId="200" formatCode="_-* #,##0.00_-;\-* #,##0.00_-;_-* &quot;-&quot;_-;_-@_-"/>
  </numFmts>
  <fonts count="109">
    <font>
      <sz val="11"/>
      <name val="돋움"/>
      <family val="3"/>
      <charset val="129"/>
    </font>
    <font>
      <sz val="11"/>
      <color theme="1"/>
      <name val="맑은 고딕"/>
      <family val="2"/>
      <charset val="129"/>
      <scheme val="minor"/>
    </font>
    <font>
      <sz val="11"/>
      <name val="돋움"/>
      <family val="3"/>
      <charset val="129"/>
    </font>
    <font>
      <sz val="8"/>
      <name val="돋움"/>
      <family val="3"/>
      <charset val="129"/>
    </font>
    <font>
      <sz val="9"/>
      <name val="돋움"/>
      <family val="3"/>
      <charset val="129"/>
    </font>
    <font>
      <sz val="12"/>
      <name val="바탕체"/>
      <family val="1"/>
      <charset val="129"/>
    </font>
    <font>
      <sz val="8"/>
      <name val="바탕"/>
      <family val="1"/>
      <charset val="129"/>
    </font>
    <font>
      <b/>
      <sz val="10"/>
      <name val="돋움"/>
      <family val="3"/>
      <charset val="129"/>
    </font>
    <font>
      <b/>
      <sz val="15"/>
      <name val="굴림"/>
      <family val="3"/>
      <charset val="129"/>
    </font>
    <font>
      <sz val="8"/>
      <name val="바탕체"/>
      <family val="1"/>
      <charset val="129"/>
    </font>
    <font>
      <sz val="10"/>
      <name val="HY중고딕"/>
      <family val="1"/>
      <charset val="129"/>
    </font>
    <font>
      <sz val="9"/>
      <name val="굴림"/>
      <family val="3"/>
      <charset val="129"/>
    </font>
    <font>
      <vertAlign val="superscript"/>
      <sz val="9"/>
      <name val="굴림"/>
      <family val="3"/>
      <charset val="129"/>
    </font>
    <font>
      <sz val="9"/>
      <name val="HY중고딕"/>
      <family val="1"/>
      <charset val="129"/>
    </font>
    <font>
      <b/>
      <sz val="18"/>
      <color indexed="56"/>
      <name val="맑은 고딕"/>
      <family val="3"/>
      <charset val="129"/>
    </font>
    <font>
      <u/>
      <sz val="11"/>
      <color indexed="36"/>
      <name val="돋움"/>
      <family val="3"/>
      <charset val="129"/>
    </font>
    <font>
      <sz val="11"/>
      <color indexed="8"/>
      <name val="맑은 고딕"/>
      <family val="3"/>
      <charset val="129"/>
    </font>
    <font>
      <sz val="11"/>
      <color indexed="9"/>
      <name val="맑은 고딕"/>
      <family val="3"/>
      <charset val="129"/>
    </font>
    <font>
      <sz val="11"/>
      <color indexed="10"/>
      <name val="맑은 고딕"/>
      <family val="3"/>
      <charset val="129"/>
    </font>
    <font>
      <b/>
      <sz val="11"/>
      <color indexed="52"/>
      <name val="맑은 고딕"/>
      <family val="3"/>
      <charset val="129"/>
    </font>
    <font>
      <sz val="11"/>
      <color indexed="20"/>
      <name val="맑은 고딕"/>
      <family val="3"/>
      <charset val="129"/>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sz val="11"/>
      <color indexed="17"/>
      <name val="맑은 고딕"/>
      <family val="3"/>
      <charset val="129"/>
    </font>
    <font>
      <b/>
      <sz val="11"/>
      <color indexed="63"/>
      <name val="맑은 고딕"/>
      <family val="3"/>
      <charset val="129"/>
    </font>
    <font>
      <sz val="10"/>
      <name val="Arial"/>
      <family val="2"/>
    </font>
    <font>
      <sz val="10"/>
      <name val="Helv"/>
      <family val="2"/>
    </font>
    <font>
      <sz val="11"/>
      <color indexed="8"/>
      <name val="돋움"/>
      <family val="3"/>
      <charset val="129"/>
    </font>
    <font>
      <sz val="11"/>
      <color indexed="9"/>
      <name val="돋움"/>
      <family val="3"/>
      <charset val="129"/>
    </font>
    <font>
      <sz val="11"/>
      <color indexed="10"/>
      <name val="돋움"/>
      <family val="3"/>
      <charset val="129"/>
    </font>
    <font>
      <b/>
      <sz val="11"/>
      <color indexed="52"/>
      <name val="돋움"/>
      <family val="3"/>
      <charset val="129"/>
    </font>
    <font>
      <sz val="11"/>
      <color indexed="20"/>
      <name val="돋움"/>
      <family val="3"/>
      <charset val="129"/>
    </font>
    <font>
      <sz val="14"/>
      <name val="뼻뮝"/>
      <family val="3"/>
      <charset val="129"/>
    </font>
    <font>
      <sz val="11"/>
      <color indexed="60"/>
      <name val="돋움"/>
      <family val="3"/>
      <charset val="129"/>
    </font>
    <font>
      <sz val="12"/>
      <name val="뼻뮝"/>
      <family val="3"/>
      <charset val="129"/>
    </font>
    <font>
      <i/>
      <sz val="11"/>
      <color indexed="23"/>
      <name val="돋움"/>
      <family val="3"/>
      <charset val="129"/>
    </font>
    <font>
      <b/>
      <sz val="11"/>
      <color indexed="9"/>
      <name val="돋움"/>
      <family val="3"/>
      <charset val="129"/>
    </font>
    <font>
      <sz val="11"/>
      <name val="굴림체"/>
      <family val="3"/>
      <charset val="129"/>
    </font>
    <font>
      <sz val="11"/>
      <color indexed="52"/>
      <name val="돋움"/>
      <family val="3"/>
      <charset val="129"/>
    </font>
    <font>
      <b/>
      <sz val="11"/>
      <color indexed="8"/>
      <name val="돋움"/>
      <family val="3"/>
      <charset val="129"/>
    </font>
    <font>
      <sz val="11"/>
      <color indexed="62"/>
      <name val="돋움"/>
      <family val="3"/>
      <charset val="129"/>
    </font>
    <font>
      <b/>
      <sz val="12"/>
      <name val="돋움"/>
      <family val="3"/>
      <charset val="129"/>
    </font>
    <font>
      <b/>
      <sz val="15"/>
      <color indexed="56"/>
      <name val="돋움"/>
      <family val="3"/>
      <charset val="129"/>
    </font>
    <font>
      <b/>
      <sz val="13"/>
      <color indexed="56"/>
      <name val="돋움"/>
      <family val="3"/>
      <charset val="129"/>
    </font>
    <font>
      <b/>
      <sz val="11"/>
      <color indexed="56"/>
      <name val="돋움"/>
      <family val="3"/>
      <charset val="129"/>
    </font>
    <font>
      <sz val="11"/>
      <color indexed="17"/>
      <name val="돋움"/>
      <family val="3"/>
      <charset val="129"/>
    </font>
    <font>
      <b/>
      <sz val="11"/>
      <color indexed="63"/>
      <name val="돋움"/>
      <family val="3"/>
      <charset val="129"/>
    </font>
    <font>
      <sz val="11"/>
      <name val="μ¸¿o"/>
      <family val="3"/>
      <charset val="129"/>
    </font>
    <font>
      <sz val="10"/>
      <name val="MS Sans Serif"/>
      <family val="2"/>
    </font>
    <font>
      <sz val="12"/>
      <name val="±¼¸²A¼"/>
      <family val="3"/>
      <charset val="129"/>
    </font>
    <font>
      <sz val="10"/>
      <name val="Times New Roman"/>
      <family val="1"/>
    </font>
    <font>
      <sz val="8"/>
      <name val="Arial"/>
      <family val="2"/>
    </font>
    <font>
      <b/>
      <sz val="12"/>
      <name val="Arial"/>
      <family val="2"/>
    </font>
    <font>
      <u/>
      <sz val="8"/>
      <color indexed="12"/>
      <name val="Times New Roman"/>
      <family val="1"/>
    </font>
    <font>
      <b/>
      <sz val="1"/>
      <color indexed="8"/>
      <name val="Courier"/>
      <family val="3"/>
    </font>
    <font>
      <sz val="1"/>
      <color indexed="8"/>
      <name val="Courier"/>
      <family val="3"/>
    </font>
    <font>
      <sz val="10"/>
      <name val="바탕"/>
      <family val="1"/>
      <charset val="129"/>
    </font>
    <font>
      <sz val="10"/>
      <name val="굴림체"/>
      <family val="3"/>
      <charset val="129"/>
    </font>
    <font>
      <b/>
      <sz val="14"/>
      <name val="바탕"/>
      <family val="1"/>
      <charset val="129"/>
    </font>
    <font>
      <sz val="12"/>
      <name val="ⓒoUAAA¨u"/>
      <family val="1"/>
      <charset val="129"/>
    </font>
    <font>
      <sz val="11"/>
      <name val="￥i￠￢￠?o"/>
      <family val="3"/>
      <charset val="129"/>
    </font>
    <font>
      <sz val="12"/>
      <name val="System"/>
      <family val="2"/>
    </font>
    <font>
      <b/>
      <sz val="10"/>
      <name val="Helv"/>
      <family val="2"/>
    </font>
    <font>
      <b/>
      <sz val="12"/>
      <name val="Helv"/>
      <family val="2"/>
    </font>
    <font>
      <b/>
      <sz val="11"/>
      <name val="Helv"/>
      <family val="2"/>
    </font>
    <font>
      <b/>
      <sz val="16"/>
      <name val="바탕"/>
      <family val="1"/>
      <charset val="129"/>
    </font>
    <font>
      <b/>
      <sz val="18"/>
      <name val="Arial"/>
      <family val="2"/>
    </font>
    <font>
      <sz val="12"/>
      <name val="Times New Roman"/>
      <family val="1"/>
    </font>
    <font>
      <u/>
      <sz val="11"/>
      <color indexed="12"/>
      <name val="맑은 고딕"/>
      <family val="3"/>
      <charset val="129"/>
    </font>
    <font>
      <sz val="11"/>
      <color indexed="8"/>
      <name val="맑은 고딕"/>
      <family val="3"/>
      <charset val="129"/>
    </font>
    <font>
      <sz val="11"/>
      <name val="돋움"/>
      <family val="3"/>
      <charset val="129"/>
    </font>
    <font>
      <sz val="8"/>
      <name val="맑은 고딕"/>
      <family val="3"/>
      <charset val="129"/>
    </font>
    <font>
      <sz val="11"/>
      <color theme="1"/>
      <name val="맑은 고딕"/>
      <family val="3"/>
      <charset val="129"/>
      <scheme val="minor"/>
    </font>
    <font>
      <sz val="8"/>
      <name val="굴림"/>
      <family val="3"/>
      <charset val="129"/>
    </font>
    <font>
      <sz val="11"/>
      <name val="HY중고딕"/>
      <family val="1"/>
      <charset val="129"/>
    </font>
    <font>
      <b/>
      <sz val="12"/>
      <name val="굴림"/>
      <family val="3"/>
      <charset val="129"/>
    </font>
    <font>
      <sz val="10"/>
      <name val="굴림"/>
      <family val="3"/>
      <charset val="129"/>
    </font>
    <font>
      <sz val="11"/>
      <name val="굴림"/>
      <family val="3"/>
      <charset val="129"/>
    </font>
    <font>
      <b/>
      <vertAlign val="superscript"/>
      <sz val="12"/>
      <name val="굴림"/>
      <family val="3"/>
      <charset val="129"/>
    </font>
    <font>
      <sz val="12"/>
      <name val="굴림"/>
      <family val="3"/>
      <charset val="129"/>
    </font>
    <font>
      <sz val="10"/>
      <color theme="1"/>
      <name val="굴림"/>
      <family val="3"/>
      <charset val="129"/>
    </font>
    <font>
      <sz val="9"/>
      <color theme="1"/>
      <name val="굴림"/>
      <family val="3"/>
      <charset val="129"/>
    </font>
    <font>
      <sz val="9"/>
      <color theme="1"/>
      <name val="돋움"/>
      <family val="3"/>
      <charset val="129"/>
    </font>
    <font>
      <b/>
      <sz val="9"/>
      <name val="굴림"/>
      <family val="3"/>
      <charset val="129"/>
    </font>
    <font>
      <b/>
      <sz val="12"/>
      <color rgb="FFFF0000"/>
      <name val="굴림"/>
      <family val="3"/>
      <charset val="129"/>
    </font>
    <font>
      <b/>
      <sz val="11"/>
      <name val="돋움"/>
      <family val="3"/>
      <charset val="129"/>
    </font>
    <font>
      <b/>
      <sz val="9"/>
      <color theme="1"/>
      <name val="굴림"/>
      <family val="3"/>
      <charset val="129"/>
    </font>
    <font>
      <sz val="9"/>
      <color rgb="FFFF0000"/>
      <name val="굴림"/>
      <family val="3"/>
      <charset val="129"/>
    </font>
    <font>
      <b/>
      <sz val="9"/>
      <color rgb="FFFF0000"/>
      <name val="굴림"/>
      <family val="3"/>
      <charset val="129"/>
    </font>
    <font>
      <sz val="11"/>
      <color rgb="FFFF0000"/>
      <name val="맑은 고딕"/>
      <family val="3"/>
      <charset val="129"/>
      <scheme val="minor"/>
    </font>
    <font>
      <sz val="11"/>
      <name val="맑은 고딕"/>
      <family val="3"/>
      <charset val="129"/>
      <scheme val="minor"/>
    </font>
    <font>
      <sz val="11"/>
      <color indexed="8"/>
      <name val="맑은 고딕"/>
      <family val="2"/>
      <scheme val="minor"/>
    </font>
    <font>
      <b/>
      <sz val="11"/>
      <name val="맑은 고딕"/>
      <family val="3"/>
      <charset val="129"/>
      <scheme val="minor"/>
    </font>
    <font>
      <i/>
      <sz val="9"/>
      <name val="굴림"/>
      <family val="3"/>
      <charset val="129"/>
    </font>
    <font>
      <sz val="9"/>
      <color indexed="8"/>
      <name val="굴림"/>
      <family val="3"/>
      <charset val="129"/>
    </font>
    <font>
      <sz val="9"/>
      <name val="MS Gothic"/>
      <family val="3"/>
      <charset val="128"/>
    </font>
    <font>
      <sz val="11"/>
      <color theme="1"/>
      <name val="돋움"/>
      <family val="3"/>
      <charset val="129"/>
    </font>
    <font>
      <b/>
      <sz val="12"/>
      <color theme="1"/>
      <name val="굴림"/>
      <family val="3"/>
      <charset val="129"/>
    </font>
    <font>
      <sz val="11"/>
      <color theme="1"/>
      <name val="HY중고딕"/>
      <family val="1"/>
      <charset val="129"/>
    </font>
    <font>
      <sz val="9"/>
      <color theme="1"/>
      <name val="HY중고딕"/>
      <family val="1"/>
      <charset val="129"/>
    </font>
    <font>
      <b/>
      <sz val="9"/>
      <color rgb="FF000000"/>
      <name val="굴림"/>
      <family val="3"/>
      <charset val="129"/>
    </font>
    <font>
      <b/>
      <sz val="9"/>
      <color rgb="FF303031"/>
      <name val="굴림"/>
      <family val="3"/>
      <charset val="129"/>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10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theme="0"/>
      </top>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style="thin">
        <color theme="0"/>
      </top>
      <bottom/>
      <diagonal/>
    </border>
    <border>
      <left style="thin">
        <color theme="0"/>
      </left>
      <right/>
      <top style="thin">
        <color indexed="64"/>
      </top>
      <bottom style="thin">
        <color indexed="64"/>
      </bottom>
      <diagonal/>
    </border>
    <border>
      <left style="thin">
        <color theme="0"/>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hair">
        <color indexed="64"/>
      </right>
      <top style="double">
        <color indexed="64"/>
      </top>
      <bottom/>
      <diagonal/>
    </border>
    <border>
      <left style="double">
        <color indexed="64"/>
      </left>
      <right style="hair">
        <color indexed="64"/>
      </right>
      <top/>
      <bottom/>
      <diagonal/>
    </border>
    <border>
      <left style="double">
        <color indexed="64"/>
      </left>
      <right style="hair">
        <color indexed="64"/>
      </right>
      <top/>
      <bottom style="thin">
        <color indexed="64"/>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bottom/>
      <diagonal/>
    </border>
    <border>
      <left/>
      <right style="thin">
        <color indexed="64"/>
      </right>
      <top style="thin">
        <color theme="0"/>
      </top>
      <bottom/>
      <diagonal/>
    </border>
    <border>
      <left/>
      <right style="double">
        <color indexed="64"/>
      </right>
      <top style="double">
        <color indexed="64"/>
      </top>
      <bottom/>
      <diagonal/>
    </border>
    <border>
      <left/>
      <right style="thin">
        <color indexed="64"/>
      </right>
      <top style="double">
        <color indexed="64"/>
      </top>
      <bottom/>
      <diagonal/>
    </border>
    <border>
      <left/>
      <right style="double">
        <color indexed="64"/>
      </right>
      <top/>
      <bottom style="thin">
        <color indexed="64"/>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right style="double">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thin">
        <color indexed="64"/>
      </left>
      <right style="double">
        <color indexed="64"/>
      </right>
      <top style="thin">
        <color indexed="64"/>
      </top>
      <bottom style="thin">
        <color indexed="64"/>
      </bottom>
      <diagonal/>
    </border>
    <border>
      <left/>
      <right style="thin">
        <color indexed="64"/>
      </right>
      <top/>
      <bottom style="double">
        <color indexed="64"/>
      </bottom>
      <diagonal/>
    </border>
    <border>
      <left/>
      <right style="double">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right style="thin">
        <color indexed="64"/>
      </right>
      <top style="thin">
        <color theme="0"/>
      </top>
      <bottom style="double">
        <color indexed="64"/>
      </bottom>
      <diagonal/>
    </border>
    <border>
      <left style="thin">
        <color indexed="64"/>
      </left>
      <right style="thin">
        <color indexed="64"/>
      </right>
      <top style="thin">
        <color theme="0"/>
      </top>
      <bottom style="double">
        <color indexed="64"/>
      </bottom>
      <diagonal/>
    </border>
    <border>
      <left style="hair">
        <color indexed="64"/>
      </left>
      <right style="double">
        <color indexed="64"/>
      </right>
      <top style="double">
        <color indexed="64"/>
      </top>
      <bottom/>
      <diagonal/>
    </border>
    <border>
      <left style="double">
        <color indexed="64"/>
      </left>
      <right/>
      <top/>
      <bottom/>
      <diagonal/>
    </border>
    <border>
      <left style="hair">
        <color indexed="64"/>
      </left>
      <right/>
      <top/>
      <bottom/>
      <diagonal/>
    </border>
    <border>
      <left style="thin">
        <color indexed="64"/>
      </left>
      <right/>
      <top style="thin">
        <color theme="0"/>
      </top>
      <bottom style="double">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style="thin">
        <color rgb="FFC2C2C5"/>
      </left>
      <right style="thin">
        <color rgb="FFC2C2C5"/>
      </right>
      <top style="thin">
        <color rgb="FFC2C2C5"/>
      </top>
      <bottom style="thin">
        <color rgb="FFC2C2C5"/>
      </bottom>
      <diagonal/>
    </border>
    <border>
      <left style="thin">
        <color rgb="FFC2C2C5"/>
      </left>
      <right style="thin">
        <color rgb="FFC2C2C5"/>
      </right>
      <top/>
      <bottom style="thin">
        <color rgb="FFC2C2C5"/>
      </bottom>
      <diagonal/>
    </border>
    <border>
      <left style="thin">
        <color theme="1"/>
      </left>
      <right style="thin">
        <color rgb="FFC2C2C5"/>
      </right>
      <top/>
      <bottom style="thin">
        <color rgb="FFC2C2C5"/>
      </bottom>
      <diagonal/>
    </border>
    <border>
      <left style="thin">
        <color rgb="FFC2C2C5"/>
      </left>
      <right/>
      <top/>
      <bottom style="thin">
        <color rgb="FFC2C2C5"/>
      </bottom>
      <diagonal/>
    </border>
    <border>
      <left style="thin">
        <color rgb="FFC2C2C5"/>
      </left>
      <right/>
      <top style="thin">
        <color rgb="FFC2C2C5"/>
      </top>
      <bottom style="thin">
        <color rgb="FFC2C2C5"/>
      </bottom>
      <diagonal/>
    </border>
    <border>
      <left style="thin">
        <color theme="1"/>
      </left>
      <right style="thin">
        <color rgb="FFC2C2C5"/>
      </right>
      <top style="thin">
        <color rgb="FFC2C2C5"/>
      </top>
      <bottom style="thin">
        <color rgb="FFC2C2C5"/>
      </bottom>
      <diagonal/>
    </border>
    <border>
      <left/>
      <right style="thin">
        <color rgb="FFC2C2C5"/>
      </right>
      <top/>
      <bottom style="thin">
        <color rgb="FFC2C2C5"/>
      </bottom>
      <diagonal/>
    </border>
    <border>
      <left/>
      <right style="thin">
        <color rgb="FFC2C2C5"/>
      </right>
      <top style="thin">
        <color rgb="FFC2C2C5"/>
      </top>
      <bottom style="thin">
        <color rgb="FFC2C2C5"/>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style="thin">
        <color rgb="FFC2C2C5"/>
      </right>
      <top/>
      <bottom style="thin">
        <color rgb="FFC2C2C5"/>
      </bottom>
      <diagonal/>
    </border>
    <border>
      <left style="thin">
        <color rgb="FFC2C2C5"/>
      </left>
      <right style="thin">
        <color indexed="64"/>
      </right>
      <top/>
      <bottom style="thin">
        <color rgb="FFC2C2C5"/>
      </bottom>
      <diagonal/>
    </border>
    <border>
      <left style="thin">
        <color indexed="64"/>
      </left>
      <right style="thin">
        <color rgb="FFC2C2C5"/>
      </right>
      <top style="thin">
        <color rgb="FFC2C2C5"/>
      </top>
      <bottom style="thin">
        <color rgb="FFC2C2C5"/>
      </bottom>
      <diagonal/>
    </border>
    <border>
      <left style="thin">
        <color rgb="FFC2C2C5"/>
      </left>
      <right style="thin">
        <color indexed="64"/>
      </right>
      <top style="thin">
        <color rgb="FFC2C2C5"/>
      </top>
      <bottom style="thin">
        <color rgb="FFC2C2C5"/>
      </bottom>
      <diagonal/>
    </border>
  </borders>
  <cellStyleXfs count="447">
    <xf numFmtId="0" fontId="0" fillId="0" borderId="0">
      <alignment vertical="center"/>
    </xf>
    <xf numFmtId="0" fontId="5" fillId="0" borderId="0"/>
    <xf numFmtId="0" fontId="5" fillId="0" borderId="0"/>
    <xf numFmtId="0" fontId="5" fillId="0" borderId="0"/>
    <xf numFmtId="0" fontId="33" fillId="0" borderId="0"/>
    <xf numFmtId="0" fontId="33" fillId="0" borderId="0"/>
    <xf numFmtId="0" fontId="32" fillId="0" borderId="0" applyNumberFormat="0" applyFill="0" applyBorder="0" applyAlignment="0" applyProtection="0"/>
    <xf numFmtId="0" fontId="5" fillId="0" borderId="0"/>
    <xf numFmtId="0" fontId="5" fillId="0" borderId="0"/>
    <xf numFmtId="0" fontId="74" fillId="0" borderId="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34" fillId="2" borderId="0" applyNumberFormat="0" applyBorder="0" applyAlignment="0" applyProtection="0">
      <alignment vertical="center"/>
    </xf>
    <xf numFmtId="0" fontId="16" fillId="2" borderId="0" applyNumberFormat="0" applyBorder="0" applyAlignment="0" applyProtection="0">
      <alignment vertical="center"/>
    </xf>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16" fillId="3"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16" fillId="4"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16" fillId="5"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16" fillId="6"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16" fillId="7" borderId="0" applyNumberFormat="0" applyBorder="0" applyAlignment="0" applyProtection="0">
      <alignment vertical="center"/>
    </xf>
    <xf numFmtId="0" fontId="34"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34" fillId="8" borderId="0" applyNumberFormat="0" applyBorder="0" applyAlignment="0" applyProtection="0">
      <alignment vertical="center"/>
    </xf>
    <xf numFmtId="0" fontId="16" fillId="8"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16" fillId="9"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16" fillId="10"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16" fillId="5"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16" fillId="8" borderId="0" applyNumberFormat="0" applyBorder="0" applyAlignment="0" applyProtection="0">
      <alignment vertical="center"/>
    </xf>
    <xf numFmtId="0" fontId="34" fillId="8" borderId="0" applyNumberFormat="0" applyBorder="0" applyAlignment="0" applyProtection="0">
      <alignment vertical="center"/>
    </xf>
    <xf numFmtId="0" fontId="34" fillId="11" borderId="0" applyNumberFormat="0" applyBorder="0" applyAlignment="0" applyProtection="0">
      <alignment vertical="center"/>
    </xf>
    <xf numFmtId="0" fontId="16" fillId="11" borderId="0" applyNumberFormat="0" applyBorder="0" applyAlignment="0" applyProtection="0">
      <alignment vertical="center"/>
    </xf>
    <xf numFmtId="0" fontId="34"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35" fillId="12" borderId="0" applyNumberFormat="0" applyBorder="0" applyAlignment="0" applyProtection="0">
      <alignment vertical="center"/>
    </xf>
    <xf numFmtId="0" fontId="17" fillId="12" borderId="0" applyNumberFormat="0" applyBorder="0" applyAlignment="0" applyProtection="0">
      <alignment vertical="center"/>
    </xf>
    <xf numFmtId="0" fontId="35" fillId="12" borderId="0" applyNumberFormat="0" applyBorder="0" applyAlignment="0" applyProtection="0">
      <alignment vertical="center"/>
    </xf>
    <xf numFmtId="0" fontId="35" fillId="9" borderId="0" applyNumberFormat="0" applyBorder="0" applyAlignment="0" applyProtection="0">
      <alignment vertical="center"/>
    </xf>
    <xf numFmtId="0" fontId="17" fillId="9"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17" fillId="10" borderId="0" applyNumberFormat="0" applyBorder="0" applyAlignment="0" applyProtection="0">
      <alignment vertical="center"/>
    </xf>
    <xf numFmtId="0" fontId="35" fillId="10" borderId="0" applyNumberFormat="0" applyBorder="0" applyAlignment="0" applyProtection="0">
      <alignment vertical="center"/>
    </xf>
    <xf numFmtId="0" fontId="35" fillId="13" borderId="0" applyNumberFormat="0" applyBorder="0" applyAlignment="0" applyProtection="0">
      <alignment vertical="center"/>
    </xf>
    <xf numFmtId="0" fontId="17" fillId="13"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17" fillId="14"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17" fillId="15" borderId="0" applyNumberFormat="0" applyBorder="0" applyAlignment="0" applyProtection="0">
      <alignment vertical="center"/>
    </xf>
    <xf numFmtId="0" fontId="35" fillId="15" borderId="0" applyNumberFormat="0" applyBorder="0" applyAlignment="0" applyProtection="0">
      <alignment vertical="center"/>
    </xf>
    <xf numFmtId="0" fontId="66" fillId="0" borderId="0" applyFont="0" applyFill="0" applyBorder="0" applyAlignment="0" applyProtection="0"/>
    <xf numFmtId="0" fontId="67" fillId="0" borderId="0" applyFont="0" applyFill="0" applyBorder="0" applyAlignment="0" applyProtection="0"/>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54" fillId="0" borderId="0" applyFont="0" applyFill="0" applyBorder="0" applyAlignment="0" applyProtection="0"/>
    <xf numFmtId="0" fontId="54" fillId="0" borderId="0" applyFont="0" applyFill="0" applyBorder="0" applyAlignment="0" applyProtection="0"/>
    <xf numFmtId="0" fontId="66" fillId="0" borderId="0" applyFont="0" applyFill="0" applyBorder="0" applyAlignment="0" applyProtection="0"/>
    <xf numFmtId="0" fontId="66" fillId="0" borderId="0" applyFont="0" applyFill="0" applyBorder="0" applyAlignment="0" applyProtection="0"/>
    <xf numFmtId="0" fontId="55" fillId="0" borderId="0"/>
    <xf numFmtId="0" fontId="54" fillId="0" borderId="0" applyFont="0" applyFill="0" applyBorder="0" applyAlignment="0" applyProtection="0"/>
    <xf numFmtId="0" fontId="54" fillId="0" borderId="0" applyFont="0" applyFill="0" applyBorder="0" applyAlignment="0" applyProtection="0"/>
    <xf numFmtId="0" fontId="20" fillId="3" borderId="0" applyNumberFormat="0" applyBorder="0" applyAlignment="0" applyProtection="0">
      <alignment vertical="center"/>
    </xf>
    <xf numFmtId="0" fontId="68" fillId="0" borderId="0"/>
    <xf numFmtId="0" fontId="56" fillId="0" borderId="0"/>
    <xf numFmtId="0" fontId="19" fillId="20" borderId="1" applyNumberFormat="0" applyAlignment="0" applyProtection="0">
      <alignment vertical="center"/>
    </xf>
    <xf numFmtId="0" fontId="69" fillId="0" borderId="0"/>
    <xf numFmtId="0" fontId="23" fillId="21" borderId="2" applyNumberFormat="0" applyAlignment="0" applyProtection="0">
      <alignment vertical="center"/>
    </xf>
    <xf numFmtId="176" fontId="32" fillId="0" borderId="0" applyFont="0" applyFill="0" applyBorder="0" applyAlignment="0" applyProtection="0"/>
    <xf numFmtId="0" fontId="2" fillId="0" borderId="0"/>
    <xf numFmtId="178" fontId="32" fillId="0" borderId="0" applyFont="0" applyFill="0" applyBorder="0" applyAlignment="0" applyProtection="0"/>
    <xf numFmtId="3" fontId="32" fillId="0" borderId="0" applyFont="0" applyFill="0" applyBorder="0" applyAlignment="0" applyProtection="0"/>
    <xf numFmtId="0" fontId="64" fillId="0" borderId="0" applyFont="0" applyFill="0" applyBorder="0" applyAlignment="0" applyProtection="0"/>
    <xf numFmtId="179" fontId="32" fillId="0" borderId="0" applyFont="0" applyFill="0" applyBorder="0" applyAlignment="0" applyProtection="0"/>
    <xf numFmtId="180" fontId="32" fillId="0" borderId="0" applyFont="0" applyFill="0" applyBorder="0" applyAlignment="0" applyProtection="0"/>
    <xf numFmtId="190" fontId="2" fillId="0" borderId="0" applyFont="0" applyFill="0" applyBorder="0" applyAlignment="0" applyProtection="0"/>
    <xf numFmtId="0" fontId="57" fillId="0" borderId="0"/>
    <xf numFmtId="0" fontId="32" fillId="0" borderId="0" applyFont="0" applyFill="0" applyBorder="0" applyAlignment="0" applyProtection="0"/>
    <xf numFmtId="0" fontId="57" fillId="0" borderId="0"/>
    <xf numFmtId="191" fontId="5" fillId="0" borderId="0" applyFont="0" applyFill="0" applyBorder="0" applyAlignment="0" applyProtection="0"/>
    <xf numFmtId="0" fontId="22" fillId="0" borderId="0" applyNumberFormat="0" applyFill="0" applyBorder="0" applyAlignment="0" applyProtection="0">
      <alignment vertical="center"/>
    </xf>
    <xf numFmtId="2" fontId="32" fillId="0" borderId="0" applyFont="0" applyFill="0" applyBorder="0" applyAlignment="0" applyProtection="0"/>
    <xf numFmtId="0" fontId="30" fillId="4" borderId="0" applyNumberFormat="0" applyBorder="0" applyAlignment="0" applyProtection="0">
      <alignment vertical="center"/>
    </xf>
    <xf numFmtId="38" fontId="58" fillId="22" borderId="0" applyNumberFormat="0" applyBorder="0" applyAlignment="0" applyProtection="0"/>
    <xf numFmtId="38" fontId="58" fillId="23" borderId="0" applyNumberFormat="0" applyBorder="0" applyAlignment="0" applyProtection="0"/>
    <xf numFmtId="0" fontId="70" fillId="0" borderId="0">
      <alignment horizontal="left"/>
    </xf>
    <xf numFmtId="0" fontId="59" fillId="0" borderId="3" applyNumberFormat="0" applyAlignment="0" applyProtection="0">
      <alignment horizontal="left" vertical="center"/>
    </xf>
    <xf numFmtId="0" fontId="59" fillId="0" borderId="4">
      <alignment horizontal="left" vertical="center"/>
    </xf>
    <xf numFmtId="0" fontId="27" fillId="0" borderId="5" applyNumberFormat="0" applyFill="0" applyAlignment="0" applyProtection="0">
      <alignment vertical="center"/>
    </xf>
    <xf numFmtId="0" fontId="73" fillId="0" borderId="0" applyNumberFormat="0" applyFill="0" applyBorder="0" applyAlignment="0" applyProtection="0"/>
    <xf numFmtId="0" fontId="28" fillId="0" borderId="6" applyNumberFormat="0" applyFill="0" applyAlignment="0" applyProtection="0">
      <alignment vertical="center"/>
    </xf>
    <xf numFmtId="0" fontId="59" fillId="0" borderId="0" applyNumberFormat="0" applyFill="0" applyBorder="0" applyAlignment="0" applyProtection="0"/>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60" fillId="0" borderId="0" applyNumberFormat="0" applyFill="0" applyBorder="0" applyAlignment="0" applyProtection="0">
      <alignment vertical="top"/>
      <protection locked="0"/>
    </xf>
    <xf numFmtId="0" fontId="26" fillId="7" borderId="1" applyNumberFormat="0" applyAlignment="0" applyProtection="0">
      <alignment vertical="center"/>
    </xf>
    <xf numFmtId="10" fontId="58" fillId="24" borderId="8" applyNumberFormat="0" applyBorder="0" applyAlignment="0" applyProtection="0"/>
    <xf numFmtId="10" fontId="58" fillId="23" borderId="8" applyNumberFormat="0" applyBorder="0" applyAlignment="0" applyProtection="0"/>
    <xf numFmtId="0" fontId="24" fillId="0" borderId="9" applyNumberFormat="0" applyFill="0" applyAlignment="0" applyProtection="0">
      <alignment vertical="center"/>
    </xf>
    <xf numFmtId="176" fontId="3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71" fillId="0" borderId="10"/>
    <xf numFmtId="0"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21" fillId="25" borderId="0" applyNumberFormat="0" applyBorder="0" applyAlignment="0" applyProtection="0">
      <alignment vertical="center"/>
    </xf>
    <xf numFmtId="181" fontId="5" fillId="0" borderId="0"/>
    <xf numFmtId="0" fontId="5" fillId="0" borderId="0"/>
    <xf numFmtId="0" fontId="32" fillId="0" borderId="0"/>
    <xf numFmtId="0" fontId="2" fillId="26" borderId="11" applyNumberFormat="0" applyFont="0" applyAlignment="0" applyProtection="0">
      <alignment vertical="center"/>
    </xf>
    <xf numFmtId="0" fontId="31" fillId="20" borderId="12" applyNumberFormat="0" applyAlignment="0" applyProtection="0">
      <alignment vertical="center"/>
    </xf>
    <xf numFmtId="10" fontId="32" fillId="0" borderId="0" applyFont="0" applyFill="0" applyBorder="0" applyAlignment="0" applyProtection="0"/>
    <xf numFmtId="0" fontId="71" fillId="0" borderId="0"/>
    <xf numFmtId="0" fontId="14" fillId="0" borderId="0" applyNumberFormat="0" applyFill="0" applyBorder="0" applyAlignment="0" applyProtection="0">
      <alignment vertical="center"/>
    </xf>
    <xf numFmtId="0" fontId="25" fillId="0" borderId="13" applyNumberFormat="0" applyFill="0" applyAlignment="0" applyProtection="0">
      <alignment vertical="center"/>
    </xf>
    <xf numFmtId="0" fontId="32" fillId="0" borderId="14" applyNumberFormat="0" applyFont="0" applyFill="0" applyAlignment="0" applyProtection="0"/>
    <xf numFmtId="0" fontId="9" fillId="0" borderId="15">
      <alignment horizontal="left"/>
    </xf>
    <xf numFmtId="0" fontId="18" fillId="0" borderId="0" applyNumberFormat="0" applyFill="0" applyBorder="0" applyAlignment="0" applyProtection="0">
      <alignment vertical="center"/>
    </xf>
    <xf numFmtId="0" fontId="35" fillId="16" borderId="0" applyNumberFormat="0" applyBorder="0" applyAlignment="0" applyProtection="0">
      <alignment vertical="center"/>
    </xf>
    <xf numFmtId="0" fontId="17" fillId="16"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17" fillId="17"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17" fillId="18" borderId="0" applyNumberFormat="0" applyBorder="0" applyAlignment="0" applyProtection="0">
      <alignment vertical="center"/>
    </xf>
    <xf numFmtId="0" fontId="35" fillId="18" borderId="0" applyNumberFormat="0" applyBorder="0" applyAlignment="0" applyProtection="0">
      <alignment vertical="center"/>
    </xf>
    <xf numFmtId="0" fontId="35" fillId="13" borderId="0" applyNumberFormat="0" applyBorder="0" applyAlignment="0" applyProtection="0">
      <alignment vertical="center"/>
    </xf>
    <xf numFmtId="0" fontId="17" fillId="13"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17" fillId="14" borderId="0" applyNumberFormat="0" applyBorder="0" applyAlignment="0" applyProtection="0">
      <alignment vertical="center"/>
    </xf>
    <xf numFmtId="0" fontId="35" fillId="14" borderId="0" applyNumberFormat="0" applyBorder="0" applyAlignment="0" applyProtection="0">
      <alignment vertical="center"/>
    </xf>
    <xf numFmtId="0" fontId="35" fillId="19" borderId="0" applyNumberFormat="0" applyBorder="0" applyAlignment="0" applyProtection="0">
      <alignment vertical="center"/>
    </xf>
    <xf numFmtId="0" fontId="17" fillId="19" borderId="0" applyNumberFormat="0" applyBorder="0" applyAlignment="0" applyProtection="0">
      <alignment vertical="center"/>
    </xf>
    <xf numFmtId="0" fontId="35" fillId="19" borderId="0" applyNumberFormat="0" applyBorder="0" applyAlignment="0" applyProtection="0">
      <alignment vertical="center"/>
    </xf>
    <xf numFmtId="0" fontId="3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20" borderId="1" applyNumberFormat="0" applyAlignment="0" applyProtection="0">
      <alignment vertical="center"/>
    </xf>
    <xf numFmtId="0" fontId="19" fillId="20" borderId="1" applyNumberFormat="0" applyAlignment="0" applyProtection="0">
      <alignment vertical="center"/>
    </xf>
    <xf numFmtId="0" fontId="37" fillId="20" borderId="1" applyNumberFormat="0" applyAlignment="0" applyProtection="0">
      <alignment vertical="center"/>
    </xf>
    <xf numFmtId="184" fontId="5" fillId="0" borderId="0">
      <protection locked="0"/>
    </xf>
    <xf numFmtId="0" fontId="61" fillId="0" borderId="0">
      <protection locked="0"/>
    </xf>
    <xf numFmtId="0" fontId="61" fillId="0" borderId="0">
      <protection locked="0"/>
    </xf>
    <xf numFmtId="0" fontId="38" fillId="3" borderId="0" applyNumberFormat="0" applyBorder="0" applyAlignment="0" applyProtection="0">
      <alignment vertical="center"/>
    </xf>
    <xf numFmtId="0" fontId="20" fillId="3" borderId="0" applyNumberFormat="0" applyBorder="0" applyAlignment="0" applyProtection="0">
      <alignment vertical="center"/>
    </xf>
    <xf numFmtId="0" fontId="38" fillId="3" borderId="0" applyNumberFormat="0" applyBorder="0" applyAlignment="0" applyProtection="0">
      <alignment vertical="center"/>
    </xf>
    <xf numFmtId="0" fontId="62" fillId="0" borderId="0">
      <protection locked="0"/>
    </xf>
    <xf numFmtId="0" fontId="62" fillId="0" borderId="0">
      <protection locked="0"/>
    </xf>
    <xf numFmtId="0" fontId="15" fillId="0" borderId="0" applyNumberFormat="0" applyFill="0" applyBorder="0" applyAlignment="0" applyProtection="0">
      <alignment vertical="top"/>
      <protection locked="0"/>
    </xf>
    <xf numFmtId="40" fontId="39" fillId="0" borderId="0" applyFont="0" applyFill="0" applyBorder="0" applyAlignment="0" applyProtection="0"/>
    <xf numFmtId="38" fontId="39" fillId="0" borderId="0" applyFont="0" applyFill="0" applyBorder="0" applyAlignment="0" applyProtection="0"/>
    <xf numFmtId="0" fontId="2" fillId="26" borderId="11" applyNumberFormat="0" applyFont="0" applyAlignment="0" applyProtection="0">
      <alignment vertical="center"/>
    </xf>
    <xf numFmtId="0" fontId="16" fillId="26" borderId="11" applyNumberFormat="0" applyFont="0" applyAlignment="0" applyProtection="0">
      <alignment vertical="center"/>
    </xf>
    <xf numFmtId="0" fontId="2" fillId="26" borderId="11" applyNumberFormat="0" applyFont="0" applyAlignment="0" applyProtection="0">
      <alignment vertical="center"/>
    </xf>
    <xf numFmtId="0" fontId="5" fillId="26" borderId="11" applyNumberFormat="0" applyFont="0" applyAlignment="0" applyProtection="0">
      <alignment vertical="center"/>
    </xf>
    <xf numFmtId="0" fontId="39" fillId="0" borderId="0" applyFont="0" applyFill="0" applyBorder="0" applyAlignment="0" applyProtection="0"/>
    <xf numFmtId="0" fontId="39" fillId="0" borderId="0" applyFont="0" applyFill="0" applyBorder="0" applyAlignment="0" applyProtection="0"/>
    <xf numFmtId="0" fontId="63" fillId="0" borderId="0">
      <alignment vertical="center"/>
    </xf>
    <xf numFmtId="9" fontId="2" fillId="0" borderId="0" applyFont="0" applyFill="0" applyBorder="0" applyAlignment="0" applyProtection="0"/>
    <xf numFmtId="0" fontId="40" fillId="25" borderId="0" applyNumberFormat="0" applyBorder="0" applyAlignment="0" applyProtection="0">
      <alignment vertical="center"/>
    </xf>
    <xf numFmtId="0" fontId="21" fillId="25" borderId="0" applyNumberFormat="0" applyBorder="0" applyAlignment="0" applyProtection="0">
      <alignment vertical="center"/>
    </xf>
    <xf numFmtId="0" fontId="40" fillId="25" borderId="0" applyNumberFormat="0" applyBorder="0" applyAlignment="0" applyProtection="0">
      <alignment vertical="center"/>
    </xf>
    <xf numFmtId="0" fontId="4" fillId="0" borderId="0">
      <alignment horizontal="center" vertical="center"/>
    </xf>
    <xf numFmtId="0" fontId="7" fillId="0" borderId="0">
      <alignment horizontal="center" vertical="center"/>
    </xf>
    <xf numFmtId="0" fontId="41" fillId="0" borderId="0"/>
    <xf numFmtId="0" fontId="4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21" borderId="2" applyNumberFormat="0" applyAlignment="0" applyProtection="0">
      <alignment vertical="center"/>
    </xf>
    <xf numFmtId="0" fontId="23" fillId="21" borderId="2" applyNumberFormat="0" applyAlignment="0" applyProtection="0">
      <alignment vertical="center"/>
    </xf>
    <xf numFmtId="0" fontId="43" fillId="21" borderId="2" applyNumberFormat="0" applyAlignment="0" applyProtection="0">
      <alignment vertical="center"/>
    </xf>
    <xf numFmtId="185" fontId="32" fillId="0" borderId="0">
      <alignment vertical="center"/>
    </xf>
    <xf numFmtId="41" fontId="2" fillId="0" borderId="0" applyFont="0" applyFill="0" applyBorder="0" applyAlignment="0" applyProtection="0">
      <alignment vertical="center"/>
    </xf>
    <xf numFmtId="41" fontId="2" fillId="0" borderId="0" applyFont="0" applyFill="0" applyBorder="0" applyAlignment="0" applyProtection="0"/>
    <xf numFmtId="41" fontId="44" fillId="0" borderId="0" applyFont="0" applyFill="0" applyBorder="0" applyAlignment="0" applyProtection="0">
      <alignment vertical="center"/>
    </xf>
    <xf numFmtId="0" fontId="5" fillId="0" borderId="0" applyFont="0" applyFill="0" applyBorder="0" applyAlignment="0" applyProtection="0"/>
    <xf numFmtId="41" fontId="76"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xf numFmtId="41" fontId="16"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0" fontId="32" fillId="0" borderId="0"/>
    <xf numFmtId="0" fontId="64" fillId="0" borderId="0" applyFont="0" applyFill="0" applyBorder="0" applyAlignment="0" applyProtection="0"/>
    <xf numFmtId="0" fontId="45" fillId="0" borderId="9" applyNumberFormat="0" applyFill="0" applyAlignment="0" applyProtection="0">
      <alignment vertical="center"/>
    </xf>
    <xf numFmtId="0" fontId="24" fillId="0" borderId="9" applyNumberFormat="0" applyFill="0" applyAlignment="0" applyProtection="0">
      <alignment vertical="center"/>
    </xf>
    <xf numFmtId="0" fontId="45" fillId="0" borderId="9" applyNumberFormat="0" applyFill="0" applyAlignment="0" applyProtection="0">
      <alignment vertical="center"/>
    </xf>
    <xf numFmtId="0" fontId="46" fillId="0" borderId="13" applyNumberFormat="0" applyFill="0" applyAlignment="0" applyProtection="0">
      <alignment vertical="center"/>
    </xf>
    <xf numFmtId="0" fontId="25" fillId="0" borderId="13" applyNumberFormat="0" applyFill="0" applyAlignment="0" applyProtection="0">
      <alignment vertical="center"/>
    </xf>
    <xf numFmtId="0" fontId="46" fillId="0" borderId="13" applyNumberFormat="0" applyFill="0" applyAlignment="0" applyProtection="0">
      <alignment vertical="center"/>
    </xf>
    <xf numFmtId="0" fontId="47" fillId="7" borderId="1" applyNumberFormat="0" applyAlignment="0" applyProtection="0">
      <alignment vertical="center"/>
    </xf>
    <xf numFmtId="0" fontId="26" fillId="7" borderId="1" applyNumberFormat="0" applyAlignment="0" applyProtection="0">
      <alignment vertical="center"/>
    </xf>
    <xf numFmtId="0" fontId="47" fillId="7" borderId="1" applyNumberFormat="0" applyAlignment="0" applyProtection="0">
      <alignment vertical="center"/>
    </xf>
    <xf numFmtId="4" fontId="62" fillId="0" borderId="0">
      <protection locked="0"/>
    </xf>
    <xf numFmtId="186" fontId="5" fillId="0" borderId="0">
      <protection locked="0"/>
    </xf>
    <xf numFmtId="0" fontId="65" fillId="0" borderId="0">
      <alignment vertical="center"/>
    </xf>
    <xf numFmtId="0" fontId="49" fillId="0" borderId="5" applyNumberFormat="0" applyFill="0" applyAlignment="0" applyProtection="0">
      <alignment vertical="center"/>
    </xf>
    <xf numFmtId="0" fontId="27" fillId="0" borderId="5" applyNumberFormat="0" applyFill="0" applyAlignment="0" applyProtection="0">
      <alignment vertical="center"/>
    </xf>
    <xf numFmtId="0" fontId="49" fillId="0" borderId="5" applyNumberFormat="0" applyFill="0" applyAlignment="0" applyProtection="0">
      <alignment vertical="center"/>
    </xf>
    <xf numFmtId="0" fontId="50" fillId="0" borderId="6" applyNumberFormat="0" applyFill="0" applyAlignment="0" applyProtection="0">
      <alignment vertical="center"/>
    </xf>
    <xf numFmtId="0" fontId="28" fillId="0" borderId="6" applyNumberFormat="0" applyFill="0" applyAlignment="0" applyProtection="0">
      <alignment vertical="center"/>
    </xf>
    <xf numFmtId="0" fontId="50" fillId="0" borderId="6" applyNumberFormat="0" applyFill="0" applyAlignment="0" applyProtection="0">
      <alignment vertical="center"/>
    </xf>
    <xf numFmtId="0" fontId="51" fillId="0" borderId="7" applyNumberFormat="0" applyFill="0" applyAlignment="0" applyProtection="0">
      <alignment vertical="center"/>
    </xf>
    <xf numFmtId="0" fontId="29" fillId="0" borderId="7" applyNumberFormat="0" applyFill="0" applyAlignment="0" applyProtection="0">
      <alignment vertical="center"/>
    </xf>
    <xf numFmtId="0" fontId="51" fillId="0" borderId="7" applyNumberFormat="0" applyFill="0" applyAlignment="0" applyProtection="0">
      <alignment vertical="center"/>
    </xf>
    <xf numFmtId="0" fontId="5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52" fillId="4" borderId="0" applyNumberFormat="0" applyBorder="0" applyAlignment="0" applyProtection="0">
      <alignment vertical="center"/>
    </xf>
    <xf numFmtId="0" fontId="30" fillId="4" borderId="0" applyNumberFormat="0" applyBorder="0" applyAlignment="0" applyProtection="0">
      <alignment vertical="center"/>
    </xf>
    <xf numFmtId="0" fontId="52" fillId="4" borderId="0" applyNumberFormat="0" applyBorder="0" applyAlignment="0" applyProtection="0">
      <alignment vertical="center"/>
    </xf>
    <xf numFmtId="0" fontId="53" fillId="20" borderId="12" applyNumberFormat="0" applyAlignment="0" applyProtection="0">
      <alignment vertical="center"/>
    </xf>
    <xf numFmtId="0" fontId="31" fillId="20" borderId="12" applyNumberFormat="0" applyAlignment="0" applyProtection="0">
      <alignment vertical="center"/>
    </xf>
    <xf numFmtId="0" fontId="53" fillId="20" borderId="12" applyNumberFormat="0" applyAlignment="0" applyProtection="0">
      <alignment vertical="center"/>
    </xf>
    <xf numFmtId="41" fontId="2" fillId="0" borderId="0" applyFont="0" applyFill="0" applyBorder="0" applyAlignment="0" applyProtection="0"/>
    <xf numFmtId="176" fontId="5" fillId="0" borderId="0" applyFont="0" applyFill="0" applyBorder="0" applyAlignment="0" applyProtection="0"/>
    <xf numFmtId="176" fontId="5" fillId="0" borderId="0" applyProtection="0"/>
    <xf numFmtId="0" fontId="5" fillId="0" borderId="0" applyFont="0" applyFill="0" applyBorder="0" applyAlignment="0" applyProtection="0"/>
    <xf numFmtId="0" fontId="48" fillId="0" borderId="0"/>
    <xf numFmtId="0" fontId="72" fillId="0" borderId="0">
      <alignment vertical="center"/>
    </xf>
    <xf numFmtId="42" fontId="2" fillId="0" borderId="0" applyFont="0" applyFill="0" applyBorder="0" applyAlignment="0" applyProtection="0"/>
    <xf numFmtId="187" fontId="5" fillId="0" borderId="0">
      <protection locked="0"/>
    </xf>
    <xf numFmtId="0" fontId="2" fillId="0" borderId="0">
      <alignment vertical="center"/>
    </xf>
    <xf numFmtId="0" fontId="16" fillId="0" borderId="0">
      <alignment vertical="center"/>
    </xf>
    <xf numFmtId="0" fontId="32" fillId="0" borderId="0"/>
    <xf numFmtId="0" fontId="32" fillId="0" borderId="0"/>
    <xf numFmtId="0" fontId="32" fillId="0" borderId="0"/>
    <xf numFmtId="0" fontId="32" fillId="0" borderId="0"/>
    <xf numFmtId="0" fontId="79" fillId="0" borderId="0">
      <alignment vertical="center"/>
    </xf>
    <xf numFmtId="0" fontId="2" fillId="0" borderId="0">
      <alignment vertical="center"/>
    </xf>
    <xf numFmtId="0" fontId="16" fillId="0" borderId="0">
      <alignment vertical="center"/>
    </xf>
    <xf numFmtId="0" fontId="79" fillId="0" borderId="0">
      <alignment vertical="center"/>
    </xf>
    <xf numFmtId="0" fontId="79" fillId="0" borderId="0">
      <alignment vertical="center"/>
    </xf>
    <xf numFmtId="0" fontId="2" fillId="0" borderId="0">
      <alignment vertical="center"/>
    </xf>
    <xf numFmtId="0" fontId="16" fillId="0" borderId="0">
      <alignment vertical="center"/>
    </xf>
    <xf numFmtId="0" fontId="16" fillId="0" borderId="0">
      <alignment vertical="center"/>
    </xf>
    <xf numFmtId="0" fontId="2" fillId="0" borderId="0">
      <alignment vertical="center"/>
    </xf>
    <xf numFmtId="0" fontId="2" fillId="0" borderId="0">
      <alignment vertical="center"/>
    </xf>
    <xf numFmtId="0" fontId="32" fillId="0" borderId="0"/>
    <xf numFmtId="0" fontId="32" fillId="0" borderId="0"/>
    <xf numFmtId="0" fontId="2" fillId="0" borderId="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79" fillId="0" borderId="0">
      <alignment vertical="center"/>
    </xf>
    <xf numFmtId="0" fontId="32" fillId="0" borderId="0"/>
    <xf numFmtId="0" fontId="32" fillId="0" borderId="0"/>
    <xf numFmtId="0" fontId="32" fillId="0" borderId="0"/>
    <xf numFmtId="0" fontId="32" fillId="0" borderId="0"/>
    <xf numFmtId="0" fontId="2" fillId="0" borderId="0">
      <alignment vertical="center"/>
    </xf>
    <xf numFmtId="0" fontId="2" fillId="0" borderId="0">
      <alignment vertical="center"/>
    </xf>
    <xf numFmtId="0" fontId="44" fillId="0" borderId="0"/>
    <xf numFmtId="0" fontId="2" fillId="0" borderId="0">
      <alignment vertical="center"/>
    </xf>
    <xf numFmtId="0" fontId="5" fillId="0" borderId="0"/>
    <xf numFmtId="0" fontId="16" fillId="0" borderId="0">
      <alignment vertical="center"/>
    </xf>
    <xf numFmtId="0" fontId="16" fillId="0" borderId="0">
      <alignment vertical="center"/>
    </xf>
    <xf numFmtId="0" fontId="2" fillId="0" borderId="0">
      <alignment vertical="center"/>
    </xf>
    <xf numFmtId="0" fontId="2" fillId="0" borderId="0">
      <alignment vertical="center"/>
    </xf>
    <xf numFmtId="0" fontId="79" fillId="0" borderId="0">
      <alignment vertical="center"/>
    </xf>
    <xf numFmtId="0" fontId="2" fillId="0" borderId="0">
      <alignment vertical="center"/>
    </xf>
    <xf numFmtId="0" fontId="2" fillId="0" borderId="0">
      <alignment vertical="center"/>
    </xf>
    <xf numFmtId="0" fontId="2" fillId="0" borderId="0">
      <alignment vertical="center"/>
    </xf>
    <xf numFmtId="0" fontId="32" fillId="0" borderId="0"/>
    <xf numFmtId="0" fontId="2" fillId="0" borderId="0">
      <alignment vertical="center"/>
    </xf>
    <xf numFmtId="0" fontId="2" fillId="0" borderId="0">
      <alignment vertical="center"/>
    </xf>
    <xf numFmtId="0" fontId="2" fillId="0" borderId="0">
      <alignment vertical="center"/>
    </xf>
    <xf numFmtId="0" fontId="32" fillId="0" borderId="0"/>
    <xf numFmtId="0" fontId="2" fillId="0" borderId="0"/>
    <xf numFmtId="0" fontId="2" fillId="0" borderId="0">
      <alignment vertical="center"/>
    </xf>
    <xf numFmtId="0" fontId="79" fillId="0" borderId="0">
      <alignment vertical="center"/>
    </xf>
    <xf numFmtId="0" fontId="3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xf numFmtId="0" fontId="79" fillId="0" borderId="0">
      <alignment vertical="center"/>
    </xf>
    <xf numFmtId="0" fontId="2" fillId="0" borderId="0">
      <alignment vertical="center"/>
    </xf>
    <xf numFmtId="0" fontId="2"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 fillId="0" borderId="0">
      <alignment vertical="center"/>
    </xf>
    <xf numFmtId="0" fontId="79" fillId="0" borderId="0">
      <alignment vertical="center"/>
    </xf>
    <xf numFmtId="0" fontId="2" fillId="0" borderId="0">
      <alignment vertical="center"/>
    </xf>
    <xf numFmtId="0" fontId="79" fillId="0" borderId="0">
      <alignment vertical="center"/>
    </xf>
    <xf numFmtId="0" fontId="32" fillId="0" borderId="0"/>
    <xf numFmtId="0" fontId="32" fillId="0" borderId="0"/>
    <xf numFmtId="0" fontId="32" fillId="0" borderId="0"/>
    <xf numFmtId="0" fontId="2" fillId="0" borderId="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 fillId="0" borderId="0"/>
    <xf numFmtId="0" fontId="5" fillId="0" borderId="0"/>
    <xf numFmtId="0" fontId="75" fillId="0" borderId="0" applyNumberFormat="0" applyFill="0" applyBorder="0" applyAlignment="0" applyProtection="0">
      <alignment vertical="top"/>
      <protection locked="0"/>
    </xf>
    <xf numFmtId="0" fontId="62" fillId="0" borderId="14">
      <protection locked="0"/>
    </xf>
    <xf numFmtId="188" fontId="5" fillId="0" borderId="0">
      <protection locked="0"/>
    </xf>
    <xf numFmtId="189" fontId="5" fillId="0" borderId="0">
      <protection locked="0"/>
    </xf>
    <xf numFmtId="41" fontId="2" fillId="0" borderId="0" applyFont="0" applyFill="0" applyBorder="0" applyAlignment="0" applyProtection="0">
      <alignment vertical="center"/>
    </xf>
    <xf numFmtId="41" fontId="2" fillId="0" borderId="0" applyFont="0" applyFill="0" applyBorder="0" applyAlignment="0" applyProtection="0"/>
    <xf numFmtId="41" fontId="44" fillId="0" borderId="0" applyFont="0" applyFill="0" applyBorder="0" applyAlignment="0" applyProtection="0">
      <alignment vertical="center"/>
    </xf>
    <xf numFmtId="41" fontId="16"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xf numFmtId="41" fontId="16"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xf numFmtId="42"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xf numFmtId="0" fontId="98" fillId="0" borderId="0">
      <alignment vertical="center"/>
    </xf>
    <xf numFmtId="41" fontId="2" fillId="0" borderId="0" applyFont="0" applyFill="0" applyBorder="0" applyAlignment="0" applyProtection="0">
      <alignment vertical="center"/>
    </xf>
    <xf numFmtId="41" fontId="2" fillId="0" borderId="0" applyFont="0" applyFill="0" applyBorder="0" applyAlignment="0" applyProtection="0"/>
    <xf numFmtId="41" fontId="44" fillId="0" borderId="0" applyFont="0" applyFill="0" applyBorder="0" applyAlignment="0" applyProtection="0">
      <alignment vertical="center"/>
    </xf>
    <xf numFmtId="41" fontId="16"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xf numFmtId="41" fontId="16"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xf numFmtId="42"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xf numFmtId="41" fontId="44" fillId="0" borderId="0" applyFont="0" applyFill="0" applyBorder="0" applyAlignment="0" applyProtection="0">
      <alignment vertical="center"/>
    </xf>
    <xf numFmtId="41" fontId="16"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xf numFmtId="41" fontId="16"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xf numFmtId="42"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cellStyleXfs>
  <cellXfs count="557">
    <xf numFmtId="0" fontId="0" fillId="0" borderId="0" xfId="0">
      <alignment vertical="center"/>
    </xf>
    <xf numFmtId="0" fontId="77" fillId="0" borderId="0" xfId="0" applyFont="1" applyFill="1">
      <alignment vertical="center"/>
    </xf>
    <xf numFmtId="0" fontId="2" fillId="0" borderId="0" xfId="0" applyFont="1" applyFill="1">
      <alignment vertical="center"/>
    </xf>
    <xf numFmtId="0" fontId="11" fillId="0" borderId="0" xfId="0" applyFont="1" applyFill="1">
      <alignment vertical="center"/>
    </xf>
    <xf numFmtId="0" fontId="11" fillId="0" borderId="0" xfId="0" applyFont="1" applyFill="1" applyBorder="1">
      <alignment vertical="center"/>
    </xf>
    <xf numFmtId="0" fontId="0" fillId="0" borderId="0" xfId="0" applyFont="1" applyFill="1">
      <alignment vertical="center"/>
    </xf>
    <xf numFmtId="0" fontId="10" fillId="0" borderId="0" xfId="0" applyFont="1" applyFill="1" applyBorder="1" applyAlignment="1">
      <alignment horizontal="right" vertical="center"/>
    </xf>
    <xf numFmtId="0" fontId="10" fillId="0" borderId="0" xfId="0" applyFont="1" applyFill="1" applyBorder="1">
      <alignment vertical="center"/>
    </xf>
    <xf numFmtId="0" fontId="0" fillId="0" borderId="0" xfId="0" applyFont="1" applyFill="1" applyAlignment="1">
      <alignment vertical="top"/>
    </xf>
    <xf numFmtId="0" fontId="10" fillId="0" borderId="0" xfId="0" applyFont="1" applyFill="1">
      <alignment vertical="center"/>
    </xf>
    <xf numFmtId="0" fontId="13" fillId="0" borderId="0" xfId="0" applyFont="1" applyFill="1" applyBorder="1">
      <alignment vertical="center"/>
    </xf>
    <xf numFmtId="0" fontId="13" fillId="0" borderId="0" xfId="0" applyFont="1" applyFill="1">
      <alignment vertical="center"/>
    </xf>
    <xf numFmtId="0" fontId="11" fillId="0" borderId="0" xfId="0" applyFont="1" applyFill="1" applyBorder="1" applyAlignment="1">
      <alignment vertical="center"/>
    </xf>
    <xf numFmtId="0" fontId="0" fillId="0" borderId="0" xfId="0" applyFont="1" applyFill="1" applyBorder="1" applyAlignment="1">
      <alignment vertical="top"/>
    </xf>
    <xf numFmtId="0" fontId="81" fillId="0" borderId="0" xfId="0" applyFont="1" applyFill="1">
      <alignment vertical="center"/>
    </xf>
    <xf numFmtId="0" fontId="81" fillId="0" borderId="0" xfId="0" applyFont="1" applyFill="1" applyAlignment="1">
      <alignment vertical="top"/>
    </xf>
    <xf numFmtId="0" fontId="81" fillId="0" borderId="0" xfId="0" applyFont="1" applyFill="1" applyBorder="1" applyAlignment="1">
      <alignment vertical="top"/>
    </xf>
    <xf numFmtId="0" fontId="83" fillId="0" borderId="0" xfId="0" applyFont="1" applyFill="1" applyBorder="1">
      <alignment vertical="center"/>
    </xf>
    <xf numFmtId="0" fontId="84" fillId="0" borderId="0" xfId="0" applyFont="1" applyFill="1" applyBorder="1">
      <alignment vertical="center"/>
    </xf>
    <xf numFmtId="0" fontId="83" fillId="0" borderId="25" xfId="0" applyFont="1" applyFill="1" applyBorder="1" applyAlignment="1">
      <alignment vertical="center"/>
    </xf>
    <xf numFmtId="0" fontId="83" fillId="0" borderId="0" xfId="0" applyFont="1" applyFill="1">
      <alignment vertical="center"/>
    </xf>
    <xf numFmtId="0" fontId="11" fillId="0" borderId="23" xfId="0" applyFont="1" applyFill="1" applyBorder="1" applyAlignment="1">
      <alignment horizontal="right" vertical="center"/>
    </xf>
    <xf numFmtId="0" fontId="83" fillId="0" borderId="0" xfId="0" applyFont="1" applyFill="1" applyBorder="1" applyAlignment="1">
      <alignment horizontal="right" vertical="center"/>
    </xf>
    <xf numFmtId="0" fontId="11" fillId="0" borderId="23" xfId="0" applyFont="1" applyFill="1" applyBorder="1" applyAlignment="1">
      <alignment vertical="center"/>
    </xf>
    <xf numFmtId="0" fontId="83" fillId="0" borderId="23" xfId="0" applyFont="1" applyFill="1" applyBorder="1" applyAlignment="1">
      <alignment vertical="center"/>
    </xf>
    <xf numFmtId="0" fontId="83" fillId="0" borderId="0" xfId="0" applyFont="1" applyFill="1" applyBorder="1" applyAlignment="1">
      <alignment vertical="center"/>
    </xf>
    <xf numFmtId="0" fontId="11" fillId="0" borderId="30" xfId="0" applyFont="1" applyFill="1" applyBorder="1">
      <alignment vertical="center"/>
    </xf>
    <xf numFmtId="0" fontId="83" fillId="0" borderId="0" xfId="0" applyFont="1" applyFill="1" applyAlignment="1">
      <alignment horizontal="right" vertical="center"/>
    </xf>
    <xf numFmtId="0" fontId="83" fillId="0" borderId="0" xfId="310" applyNumberFormat="1" applyFont="1" applyFill="1" applyBorder="1" applyAlignment="1" applyProtection="1">
      <alignment vertical="center"/>
      <protection locked="0"/>
    </xf>
    <xf numFmtId="192" fontId="83" fillId="0" borderId="0" xfId="310" applyNumberFormat="1" applyFont="1" applyFill="1" applyBorder="1" applyAlignment="1" applyProtection="1">
      <alignment vertical="center"/>
      <protection locked="0"/>
    </xf>
    <xf numFmtId="0" fontId="83" fillId="0" borderId="23" xfId="0" applyFont="1" applyFill="1" applyBorder="1" applyAlignment="1">
      <alignment horizontal="right" vertical="center"/>
    </xf>
    <xf numFmtId="0" fontId="83" fillId="0" borderId="23" xfId="0" applyFont="1" applyFill="1" applyBorder="1" applyAlignment="1">
      <alignment horizontal="right" vertical="center"/>
    </xf>
    <xf numFmtId="177" fontId="11" fillId="0" borderId="34" xfId="269" applyNumberFormat="1" applyFont="1" applyFill="1" applyBorder="1" applyAlignment="1">
      <alignment vertical="center"/>
    </xf>
    <xf numFmtId="177" fontId="11" fillId="0" borderId="35" xfId="269" applyNumberFormat="1" applyFont="1" applyFill="1" applyBorder="1" applyAlignment="1">
      <alignment vertical="center"/>
    </xf>
    <xf numFmtId="177" fontId="11" fillId="0" borderId="34" xfId="269" applyNumberFormat="1" applyFont="1" applyFill="1" applyBorder="1" applyAlignment="1">
      <alignment horizontal="left" vertical="center" indent="1"/>
    </xf>
    <xf numFmtId="177" fontId="11" fillId="0" borderId="34" xfId="269" applyNumberFormat="1" applyFont="1" applyFill="1" applyBorder="1" applyAlignment="1">
      <alignment horizontal="center" vertical="center" wrapText="1"/>
    </xf>
    <xf numFmtId="0" fontId="83" fillId="0" borderId="23" xfId="0" applyFont="1" applyFill="1" applyBorder="1" applyAlignment="1">
      <alignment horizontal="right" vertical="center"/>
    </xf>
    <xf numFmtId="0" fontId="87" fillId="0" borderId="0" xfId="0" applyFont="1" applyFill="1" applyBorder="1" applyAlignment="1">
      <alignment vertical="center"/>
    </xf>
    <xf numFmtId="49" fontId="88" fillId="0" borderId="30" xfId="310" applyNumberFormat="1" applyFont="1" applyFill="1" applyBorder="1" applyAlignment="1" applyProtection="1">
      <alignment horizontal="center" vertical="center"/>
      <protection locked="0"/>
    </xf>
    <xf numFmtId="49" fontId="88" fillId="0" borderId="29" xfId="310" applyNumberFormat="1" applyFont="1" applyFill="1" applyBorder="1" applyAlignment="1" applyProtection="1">
      <alignment horizontal="center" vertical="center"/>
      <protection locked="0"/>
    </xf>
    <xf numFmtId="49" fontId="88" fillId="0" borderId="30" xfId="310" applyNumberFormat="1" applyFont="1" applyFill="1" applyBorder="1" applyAlignment="1" applyProtection="1">
      <alignment vertical="center" wrapText="1"/>
      <protection locked="0"/>
    </xf>
    <xf numFmtId="0" fontId="11" fillId="0" borderId="20" xfId="0" applyFont="1" applyFill="1" applyBorder="1" applyAlignment="1">
      <alignment horizontal="center" vertical="center"/>
    </xf>
    <xf numFmtId="0" fontId="11" fillId="0" borderId="0" xfId="0" applyFont="1" applyFill="1" applyBorder="1" applyAlignment="1">
      <alignment horizontal="right" vertical="center"/>
    </xf>
    <xf numFmtId="41" fontId="11" fillId="0" borderId="0" xfId="0" applyNumberFormat="1" applyFont="1" applyFill="1" applyBorder="1" applyAlignment="1">
      <alignment horizontal="center" vertical="center"/>
    </xf>
    <xf numFmtId="41" fontId="11" fillId="0" borderId="0" xfId="0" applyNumberFormat="1" applyFont="1" applyFill="1" applyBorder="1" applyAlignment="1" applyProtection="1">
      <alignment horizontal="center" vertical="center"/>
      <protection locked="0"/>
    </xf>
    <xf numFmtId="0" fontId="90" fillId="0" borderId="0" xfId="0" applyFont="1" applyFill="1">
      <alignment vertical="center"/>
    </xf>
    <xf numFmtId="0" fontId="11" fillId="0" borderId="0" xfId="0" applyFont="1" applyFill="1" applyBorder="1" applyAlignment="1">
      <alignment horizontal="center" vertical="center"/>
    </xf>
    <xf numFmtId="0" fontId="11" fillId="0" borderId="37" xfId="0" quotePrefix="1" applyNumberFormat="1" applyFont="1" applyFill="1" applyBorder="1" applyAlignment="1">
      <alignment horizontal="center" vertical="center"/>
    </xf>
    <xf numFmtId="41" fontId="11" fillId="0" borderId="21" xfId="0" applyNumberFormat="1" applyFont="1" applyFill="1" applyBorder="1" applyAlignment="1">
      <alignment horizontal="center" vertical="center"/>
    </xf>
    <xf numFmtId="194" fontId="88" fillId="0" borderId="21" xfId="0" applyNumberFormat="1" applyFont="1" applyBorder="1" applyAlignment="1">
      <alignment vertical="center"/>
    </xf>
    <xf numFmtId="0" fontId="90" fillId="28" borderId="44" xfId="0" quotePrefix="1" applyNumberFormat="1" applyFont="1" applyFill="1" applyBorder="1" applyAlignment="1">
      <alignment horizontal="center" vertical="center"/>
    </xf>
    <xf numFmtId="41" fontId="88" fillId="0" borderId="45" xfId="0" applyNumberFormat="1" applyFont="1" applyFill="1" applyBorder="1" applyAlignment="1" applyProtection="1">
      <alignment horizontal="center" vertical="center"/>
      <protection locked="0"/>
    </xf>
    <xf numFmtId="41" fontId="88" fillId="0" borderId="46" xfId="0" applyNumberFormat="1" applyFont="1" applyFill="1" applyBorder="1" applyAlignment="1" applyProtection="1">
      <alignment horizontal="center" vertical="center"/>
      <protection locked="0"/>
    </xf>
    <xf numFmtId="41" fontId="11" fillId="0" borderId="48" xfId="0" applyNumberFormat="1" applyFont="1" applyFill="1" applyBorder="1" applyAlignment="1" applyProtection="1">
      <alignment horizontal="center" vertical="center"/>
      <protection locked="0"/>
    </xf>
    <xf numFmtId="41" fontId="11" fillId="0" borderId="49" xfId="0" applyNumberFormat="1" applyFont="1" applyFill="1" applyBorder="1" applyAlignment="1" applyProtection="1">
      <alignment horizontal="center" vertical="center"/>
      <protection locked="0"/>
    </xf>
    <xf numFmtId="0" fontId="2" fillId="0" borderId="0" xfId="0" applyFont="1" applyFill="1" applyBorder="1">
      <alignment vertical="center"/>
    </xf>
    <xf numFmtId="0" fontId="11" fillId="0" borderId="4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xf>
    <xf numFmtId="195" fontId="11" fillId="0" borderId="37" xfId="0" applyNumberFormat="1" applyFont="1" applyBorder="1" applyAlignment="1">
      <alignment horizontal="center" vertical="center"/>
    </xf>
    <xf numFmtId="41" fontId="11" fillId="0" borderId="21" xfId="396" applyFont="1" applyBorder="1" applyAlignment="1">
      <alignment horizontal="right" vertical="center"/>
    </xf>
    <xf numFmtId="195" fontId="90" fillId="28" borderId="44" xfId="0" applyNumberFormat="1" applyFont="1" applyFill="1" applyBorder="1" applyAlignment="1">
      <alignment horizontal="center" vertical="center"/>
    </xf>
    <xf numFmtId="41" fontId="90" fillId="28" borderId="17" xfId="396" applyFont="1" applyFill="1" applyBorder="1" applyAlignment="1">
      <alignment horizontal="right" vertical="center"/>
    </xf>
    <xf numFmtId="41" fontId="11" fillId="0" borderId="49" xfId="396" applyFont="1" applyBorder="1" applyAlignment="1">
      <alignment horizontal="right" vertical="center"/>
    </xf>
    <xf numFmtId="41" fontId="90" fillId="28" borderId="50" xfId="396" applyFont="1" applyFill="1" applyBorder="1" applyAlignment="1">
      <alignment horizontal="right" vertical="center"/>
    </xf>
    <xf numFmtId="41" fontId="11" fillId="0" borderId="49" xfId="396" applyFont="1" applyFill="1" applyBorder="1" applyAlignment="1">
      <alignment horizontal="right" vertical="center"/>
    </xf>
    <xf numFmtId="0" fontId="11" fillId="0" borderId="0" xfId="0" quotePrefix="1" applyFont="1" applyFill="1" applyBorder="1" applyAlignment="1">
      <alignment horizontal="center" vertical="center" wrapText="1"/>
    </xf>
    <xf numFmtId="0" fontId="90" fillId="0" borderId="0" xfId="0" quotePrefix="1" applyFont="1" applyFill="1" applyBorder="1" applyAlignment="1">
      <alignment horizontal="center" vertical="center" wrapText="1"/>
    </xf>
    <xf numFmtId="0" fontId="92" fillId="0" borderId="0" xfId="0" applyFont="1" applyFill="1">
      <alignment vertical="center"/>
    </xf>
    <xf numFmtId="195" fontId="11" fillId="0" borderId="0" xfId="0" applyNumberFormat="1" applyFont="1" applyFill="1" applyBorder="1" applyAlignment="1">
      <alignment vertical="center"/>
    </xf>
    <xf numFmtId="195" fontId="11" fillId="0" borderId="0" xfId="0" applyNumberFormat="1" applyFont="1" applyFill="1" applyAlignment="1">
      <alignment vertical="center"/>
    </xf>
    <xf numFmtId="0" fontId="11" fillId="0" borderId="40" xfId="0" quotePrefix="1" applyFont="1" applyFill="1" applyBorder="1" applyAlignment="1">
      <alignment horizontal="center" vertical="center" wrapText="1"/>
    </xf>
    <xf numFmtId="0" fontId="11" fillId="0" borderId="53" xfId="0" quotePrefix="1" applyFont="1" applyFill="1" applyBorder="1" applyAlignment="1">
      <alignment horizontal="center" vertical="center" wrapText="1"/>
    </xf>
    <xf numFmtId="0" fontId="11" fillId="0" borderId="54" xfId="0" applyFont="1" applyFill="1" applyBorder="1" applyAlignment="1">
      <alignment horizontal="center" vertical="center" wrapText="1"/>
    </xf>
    <xf numFmtId="41" fontId="11" fillId="0" borderId="36" xfId="396" applyFont="1" applyFill="1" applyBorder="1" applyAlignment="1">
      <alignment horizontal="right" vertical="center"/>
    </xf>
    <xf numFmtId="41" fontId="90" fillId="28" borderId="36" xfId="396" applyFont="1" applyFill="1" applyBorder="1" applyAlignment="1">
      <alignment horizontal="right" vertical="center"/>
    </xf>
    <xf numFmtId="41" fontId="11" fillId="0" borderId="21" xfId="396" quotePrefix="1" applyFont="1" applyFill="1" applyBorder="1" applyAlignment="1">
      <alignment horizontal="right" vertical="center"/>
    </xf>
    <xf numFmtId="0" fontId="90" fillId="28" borderId="37" xfId="0" applyFont="1" applyFill="1" applyBorder="1" applyAlignment="1">
      <alignment horizontal="center" vertical="center"/>
    </xf>
    <xf numFmtId="41" fontId="90" fillId="28" borderId="21" xfId="396" quotePrefix="1" applyFont="1" applyFill="1" applyBorder="1" applyAlignment="1">
      <alignment horizontal="right" vertical="center"/>
    </xf>
    <xf numFmtId="41" fontId="11" fillId="0" borderId="21" xfId="396" applyFont="1" applyFill="1" applyBorder="1" applyAlignment="1">
      <alignment horizontal="right" vertical="center"/>
    </xf>
    <xf numFmtId="0" fontId="11" fillId="0" borderId="44" xfId="0" applyFont="1" applyFill="1" applyBorder="1" applyAlignment="1">
      <alignment horizontal="center" vertical="center" wrapText="1"/>
    </xf>
    <xf numFmtId="41" fontId="11" fillId="0" borderId="55" xfId="396" applyFont="1" applyFill="1" applyBorder="1" applyAlignment="1">
      <alignment horizontal="right" vertical="center"/>
    </xf>
    <xf numFmtId="41" fontId="11" fillId="0" borderId="17" xfId="396" applyFont="1" applyFill="1" applyBorder="1" applyAlignment="1">
      <alignment horizontal="right" vertical="center"/>
    </xf>
    <xf numFmtId="41" fontId="11" fillId="0" borderId="48" xfId="396" quotePrefix="1" applyFont="1" applyFill="1" applyBorder="1" applyAlignment="1">
      <alignment horizontal="right" vertical="center"/>
    </xf>
    <xf numFmtId="41" fontId="11" fillId="0" borderId="49" xfId="396" quotePrefix="1" applyFont="1" applyFill="1" applyBorder="1" applyAlignment="1">
      <alignment horizontal="right" vertical="center"/>
    </xf>
    <xf numFmtId="41" fontId="90" fillId="28" borderId="49" xfId="396" quotePrefix="1" applyFont="1" applyFill="1" applyBorder="1" applyAlignment="1">
      <alignment horizontal="right" vertical="center"/>
    </xf>
    <xf numFmtId="41" fontId="11" fillId="0" borderId="50" xfId="396" applyFont="1" applyFill="1" applyBorder="1" applyAlignment="1">
      <alignment horizontal="right" vertical="center"/>
    </xf>
    <xf numFmtId="0" fontId="10" fillId="0" borderId="0" xfId="0" applyFont="1" applyFill="1" applyAlignment="1"/>
    <xf numFmtId="41" fontId="11" fillId="0" borderId="0" xfId="396" applyFont="1" applyFill="1" applyBorder="1" applyAlignment="1">
      <alignment horizontal="right" vertical="center"/>
    </xf>
    <xf numFmtId="0" fontId="83" fillId="0" borderId="0" xfId="0" applyFont="1" applyFill="1" applyBorder="1" applyAlignment="1"/>
    <xf numFmtId="0" fontId="83" fillId="0" borderId="0" xfId="0" applyFont="1" applyFill="1" applyBorder="1" applyAlignment="1">
      <alignment horizontal="right"/>
    </xf>
    <xf numFmtId="0" fontId="11" fillId="0" borderId="53" xfId="0" applyFont="1" applyFill="1" applyBorder="1" applyAlignment="1">
      <alignment horizontal="center" vertical="center" wrapText="1"/>
    </xf>
    <xf numFmtId="0" fontId="11" fillId="0" borderId="37" xfId="276" applyFont="1" applyFill="1" applyBorder="1" applyAlignment="1">
      <alignment horizontal="center" vertical="center"/>
    </xf>
    <xf numFmtId="0" fontId="11" fillId="0" borderId="44" xfId="0" applyFont="1" applyFill="1" applyBorder="1" applyAlignment="1">
      <alignment horizontal="center" vertical="center"/>
    </xf>
    <xf numFmtId="0" fontId="11" fillId="0" borderId="56" xfId="0" applyFont="1" applyFill="1" applyBorder="1" applyAlignment="1">
      <alignment horizontal="center" vertical="center" wrapText="1"/>
    </xf>
    <xf numFmtId="41" fontId="11" fillId="0" borderId="48" xfId="396" applyFont="1" applyFill="1" applyBorder="1" applyAlignment="1">
      <alignment horizontal="right" vertical="center"/>
    </xf>
    <xf numFmtId="41" fontId="90" fillId="28" borderId="49" xfId="396" applyFont="1" applyFill="1" applyBorder="1" applyAlignment="1">
      <alignment horizontal="right" vertical="center"/>
    </xf>
    <xf numFmtId="41" fontId="90" fillId="28" borderId="21" xfId="396" applyFont="1" applyFill="1" applyBorder="1" applyAlignment="1">
      <alignment horizontal="right" vertical="center"/>
    </xf>
    <xf numFmtId="0" fontId="0" fillId="0" borderId="0" xfId="0" applyFont="1" applyFill="1" applyBorder="1">
      <alignment vertical="center"/>
    </xf>
    <xf numFmtId="0" fontId="11" fillId="0" borderId="0" xfId="0" applyFont="1" applyFill="1" applyAlignment="1">
      <alignment vertical="center"/>
    </xf>
    <xf numFmtId="41" fontId="11" fillId="0" borderId="0" xfId="396" applyFont="1" applyFill="1" applyBorder="1" applyAlignment="1" applyProtection="1">
      <alignment horizontal="right" vertical="center"/>
    </xf>
    <xf numFmtId="41" fontId="88" fillId="0" borderId="0" xfId="396" applyFont="1" applyFill="1" applyBorder="1" applyAlignment="1" applyProtection="1">
      <alignment horizontal="right" vertical="center"/>
    </xf>
    <xf numFmtId="0" fontId="83" fillId="0" borderId="23" xfId="0" applyFont="1" applyFill="1" applyBorder="1" applyAlignment="1">
      <alignment horizontal="right" vertical="center"/>
    </xf>
    <xf numFmtId="41" fontId="11" fillId="0" borderId="14" xfId="396" applyFont="1" applyFill="1" applyBorder="1" applyAlignment="1" applyProtection="1">
      <alignment horizontal="right" vertical="center"/>
    </xf>
    <xf numFmtId="0" fontId="11" fillId="0" borderId="59" xfId="0" applyNumberFormat="1" applyFont="1" applyFill="1" applyBorder="1" applyAlignment="1">
      <alignment horizontal="center" vertical="center"/>
    </xf>
    <xf numFmtId="0" fontId="11" fillId="0" borderId="57" xfId="0" applyNumberFormat="1" applyFont="1" applyFill="1" applyBorder="1" applyAlignment="1">
      <alignment horizontal="center" vertical="center"/>
    </xf>
    <xf numFmtId="41" fontId="11" fillId="0" borderId="60" xfId="396" applyFont="1" applyFill="1" applyBorder="1" applyAlignment="1" applyProtection="1">
      <alignment horizontal="right" vertical="center"/>
    </xf>
    <xf numFmtId="41" fontId="11" fillId="0" borderId="21" xfId="396" applyFont="1" applyFill="1" applyBorder="1" applyAlignment="1" applyProtection="1">
      <alignment horizontal="right" vertical="center"/>
    </xf>
    <xf numFmtId="41" fontId="88" fillId="0" borderId="21" xfId="396" applyFont="1" applyFill="1" applyBorder="1" applyAlignment="1" applyProtection="1">
      <alignment horizontal="right" vertical="center"/>
    </xf>
    <xf numFmtId="41" fontId="11" fillId="0" borderId="48" xfId="396" applyFont="1" applyFill="1" applyBorder="1" applyAlignment="1" applyProtection="1">
      <alignment horizontal="right" vertical="center"/>
    </xf>
    <xf numFmtId="41" fontId="11" fillId="0" borderId="49" xfId="396" applyFont="1" applyFill="1" applyBorder="1" applyAlignment="1" applyProtection="1">
      <alignment horizontal="right" vertical="center"/>
    </xf>
    <xf numFmtId="0" fontId="92" fillId="0" borderId="0" xfId="0" applyFont="1" applyFill="1" applyBorder="1">
      <alignment vertical="center"/>
    </xf>
    <xf numFmtId="0" fontId="90" fillId="28" borderId="57" xfId="0" applyNumberFormat="1" applyFont="1" applyFill="1" applyBorder="1" applyAlignment="1">
      <alignment horizontal="center" vertical="center"/>
    </xf>
    <xf numFmtId="0" fontId="11" fillId="0" borderId="66" xfId="0" applyNumberFormat="1" applyFont="1" applyFill="1" applyBorder="1" applyAlignment="1">
      <alignment horizontal="center" vertical="center"/>
    </xf>
    <xf numFmtId="41" fontId="11" fillId="0" borderId="67" xfId="396" applyFont="1" applyFill="1" applyBorder="1" applyAlignment="1" applyProtection="1">
      <alignment horizontal="right" vertical="center"/>
    </xf>
    <xf numFmtId="41" fontId="11" fillId="0" borderId="68" xfId="396" applyFont="1" applyFill="1" applyBorder="1" applyAlignment="1" applyProtection="1">
      <alignment horizontal="right" vertical="center"/>
    </xf>
    <xf numFmtId="41" fontId="11" fillId="0" borderId="69" xfId="396" applyFont="1" applyFill="1" applyBorder="1" applyAlignment="1" applyProtection="1">
      <alignment horizontal="right" vertical="center"/>
    </xf>
    <xf numFmtId="41" fontId="88" fillId="0" borderId="67" xfId="396" applyFont="1" applyFill="1" applyBorder="1" applyAlignment="1" applyProtection="1">
      <alignment horizontal="right" vertical="center"/>
    </xf>
    <xf numFmtId="41" fontId="88" fillId="0" borderId="68" xfId="396" applyFont="1" applyFill="1" applyBorder="1" applyAlignment="1" applyProtection="1">
      <alignment horizontal="right" vertical="center"/>
    </xf>
    <xf numFmtId="41" fontId="88" fillId="0" borderId="69" xfId="396" applyFont="1" applyFill="1" applyBorder="1" applyAlignment="1" applyProtection="1">
      <alignment horizontal="right" vertical="center"/>
    </xf>
    <xf numFmtId="0" fontId="83" fillId="0" borderId="0" xfId="0" applyFont="1" applyFill="1" applyBorder="1" applyAlignment="1">
      <alignment horizontal="left" vertical="center"/>
    </xf>
    <xf numFmtId="0" fontId="94" fillId="0" borderId="0" xfId="0" applyFont="1" applyAlignment="1">
      <alignment vertical="center"/>
    </xf>
    <xf numFmtId="196" fontId="11" fillId="0" borderId="17" xfId="0" applyNumberFormat="1" applyFont="1" applyBorder="1" applyAlignment="1">
      <alignment vertical="center"/>
    </xf>
    <xf numFmtId="196" fontId="11" fillId="0" borderId="23" xfId="0" applyNumberFormat="1" applyFont="1" applyBorder="1" applyAlignment="1">
      <alignment vertical="center"/>
    </xf>
    <xf numFmtId="196" fontId="11" fillId="0" borderId="21" xfId="0" applyNumberFormat="1" applyFont="1" applyBorder="1" applyAlignment="1">
      <alignment vertical="center"/>
    </xf>
    <xf numFmtId="196" fontId="11" fillId="0" borderId="0" xfId="0" applyNumberFormat="1" applyFont="1" applyBorder="1" applyAlignment="1">
      <alignment vertical="center"/>
    </xf>
    <xf numFmtId="0" fontId="95" fillId="0" borderId="0" xfId="0" applyFont="1" applyAlignment="1">
      <alignment vertical="center"/>
    </xf>
    <xf numFmtId="0" fontId="94" fillId="0" borderId="0" xfId="0" applyFont="1" applyBorder="1" applyAlignment="1">
      <alignment vertical="center"/>
    </xf>
    <xf numFmtId="0" fontId="11" fillId="0" borderId="0" xfId="0" applyFont="1" applyAlignment="1">
      <alignment vertical="center"/>
    </xf>
    <xf numFmtId="0" fontId="96" fillId="0" borderId="0" xfId="0" applyFont="1" applyFill="1" applyAlignment="1"/>
    <xf numFmtId="0" fontId="96" fillId="0" borderId="0" xfId="0" applyFont="1" applyAlignment="1"/>
    <xf numFmtId="0" fontId="97" fillId="0" borderId="0" xfId="0" applyFont="1" applyAlignment="1"/>
    <xf numFmtId="0" fontId="0" fillId="0" borderId="0" xfId="0" applyFont="1" applyFill="1" applyAlignment="1">
      <alignment horizontal="center" vertical="center"/>
    </xf>
    <xf numFmtId="0" fontId="10" fillId="0" borderId="0" xfId="0" applyFont="1" applyFill="1" applyAlignment="1">
      <alignment horizontal="center" vertical="center"/>
    </xf>
    <xf numFmtId="0" fontId="96" fillId="0" borderId="0" xfId="0" applyFont="1" applyAlignment="1">
      <alignment horizontal="center" vertical="center"/>
    </xf>
    <xf numFmtId="0" fontId="96" fillId="0" borderId="0" xfId="0" applyFont="1" applyBorder="1" applyAlignment="1">
      <alignment horizontal="center"/>
    </xf>
    <xf numFmtId="0" fontId="96" fillId="0" borderId="0" xfId="0" applyFont="1" applyAlignment="1">
      <alignment horizontal="center"/>
    </xf>
    <xf numFmtId="0" fontId="99" fillId="0" borderId="0" xfId="0" applyFont="1" applyFill="1" applyAlignment="1">
      <alignment horizontal="center"/>
    </xf>
    <xf numFmtId="0" fontId="97" fillId="0" borderId="0" xfId="0" applyFont="1" applyFill="1" applyAlignment="1">
      <alignment horizontal="center"/>
    </xf>
    <xf numFmtId="41" fontId="11" fillId="0" borderId="0" xfId="396" applyFont="1" applyFill="1" applyBorder="1" applyAlignment="1">
      <alignment horizontal="center" vertical="center" wrapText="1"/>
    </xf>
    <xf numFmtId="41" fontId="11" fillId="0" borderId="21" xfId="396" applyFont="1" applyFill="1" applyBorder="1" applyAlignment="1">
      <alignment horizontal="center" vertical="center" wrapText="1"/>
    </xf>
    <xf numFmtId="41" fontId="11" fillId="0" borderId="0" xfId="396" applyFont="1" applyFill="1" applyBorder="1" applyAlignment="1">
      <alignment horizontal="right" vertical="center" wrapText="1"/>
    </xf>
    <xf numFmtId="177" fontId="11" fillId="0" borderId="0" xfId="269" applyNumberFormat="1" applyFont="1" applyFill="1" applyBorder="1" applyAlignment="1">
      <alignment horizontal="center" vertical="center" wrapText="1"/>
    </xf>
    <xf numFmtId="177" fontId="11" fillId="0" borderId="0" xfId="269" applyNumberFormat="1" applyFont="1" applyFill="1" applyBorder="1" applyAlignment="1">
      <alignment vertical="center"/>
    </xf>
    <xf numFmtId="0" fontId="11" fillId="0" borderId="23" xfId="0" applyFont="1" applyFill="1" applyBorder="1" applyAlignment="1">
      <alignment horizontal="center" vertical="center"/>
    </xf>
    <xf numFmtId="0" fontId="86" fillId="0" borderId="23" xfId="0" applyFont="1" applyFill="1" applyBorder="1" applyAlignment="1">
      <alignment horizontal="center" vertical="center"/>
    </xf>
    <xf numFmtId="0" fontId="86" fillId="0" borderId="23" xfId="0" applyFont="1" applyFill="1" applyBorder="1" applyAlignment="1">
      <alignment vertical="center"/>
    </xf>
    <xf numFmtId="0" fontId="11" fillId="0" borderId="0" xfId="0" applyFont="1" applyFill="1" applyBorder="1" applyAlignment="1">
      <alignment horizontal="right" vertical="center" wrapText="1"/>
    </xf>
    <xf numFmtId="41" fontId="11" fillId="0" borderId="21" xfId="396" applyFont="1" applyFill="1" applyBorder="1" applyAlignment="1">
      <alignment horizontal="right" vertical="center" wrapText="1"/>
    </xf>
    <xf numFmtId="199" fontId="11" fillId="0" borderId="0" xfId="396" applyNumberFormat="1" applyFont="1" applyFill="1" applyBorder="1" applyAlignment="1">
      <alignment vertical="center" wrapText="1"/>
    </xf>
    <xf numFmtId="199" fontId="11" fillId="0" borderId="0" xfId="0" applyNumberFormat="1" applyFont="1" applyFill="1" applyBorder="1" applyAlignment="1">
      <alignment vertical="center" wrapText="1"/>
    </xf>
    <xf numFmtId="199" fontId="11" fillId="0" borderId="0" xfId="396" applyNumberFormat="1" applyFont="1" applyFill="1" applyBorder="1" applyAlignment="1">
      <alignment horizontal="right" vertical="center" wrapText="1"/>
    </xf>
    <xf numFmtId="199" fontId="11" fillId="0" borderId="0" xfId="0" applyNumberFormat="1" applyFont="1" applyFill="1" applyBorder="1" applyAlignment="1">
      <alignment horizontal="right" vertical="center" wrapText="1"/>
    </xf>
    <xf numFmtId="199" fontId="11" fillId="0" borderId="21" xfId="396" applyNumberFormat="1" applyFont="1" applyFill="1" applyBorder="1" applyAlignment="1">
      <alignment vertical="center" wrapText="1"/>
    </xf>
    <xf numFmtId="199" fontId="11" fillId="0" borderId="21" xfId="0" applyNumberFormat="1" applyFont="1" applyFill="1" applyBorder="1" applyAlignment="1">
      <alignment vertical="center" wrapText="1"/>
    </xf>
    <xf numFmtId="41" fontId="90" fillId="28" borderId="23" xfId="396" applyFont="1" applyFill="1" applyBorder="1" applyAlignment="1">
      <alignment horizontal="center" vertical="center" wrapText="1"/>
    </xf>
    <xf numFmtId="41" fontId="90" fillId="28" borderId="17" xfId="396" applyFont="1" applyFill="1" applyBorder="1" applyAlignment="1">
      <alignment horizontal="center" vertical="center" wrapText="1"/>
    </xf>
    <xf numFmtId="41" fontId="88" fillId="0" borderId="0" xfId="396" applyFont="1" applyFill="1" applyBorder="1" applyAlignment="1" applyProtection="1">
      <alignment horizontal="center" vertical="center" wrapText="1"/>
      <protection locked="0"/>
    </xf>
    <xf numFmtId="41" fontId="88" fillId="0" borderId="21" xfId="396" applyFont="1" applyFill="1" applyBorder="1" applyAlignment="1" applyProtection="1">
      <alignment horizontal="center" vertical="center" wrapText="1"/>
      <protection locked="0"/>
    </xf>
    <xf numFmtId="41" fontId="11" fillId="0" borderId="21" xfId="396" applyFont="1" applyFill="1" applyBorder="1" applyAlignment="1">
      <alignment horizontal="center" vertical="center"/>
    </xf>
    <xf numFmtId="41" fontId="90" fillId="28" borderId="23" xfId="396" applyFont="1" applyFill="1" applyBorder="1" applyAlignment="1">
      <alignment vertical="center"/>
    </xf>
    <xf numFmtId="41" fontId="90" fillId="28" borderId="17" xfId="396" applyFont="1" applyFill="1" applyBorder="1" applyAlignment="1">
      <alignment vertical="center"/>
    </xf>
    <xf numFmtId="200" fontId="11" fillId="0" borderId="21" xfId="396" applyNumberFormat="1" applyFont="1" applyFill="1" applyBorder="1" applyAlignment="1">
      <alignment horizontal="center" vertical="center" wrapText="1"/>
    </xf>
    <xf numFmtId="199" fontId="90" fillId="28" borderId="23" xfId="396" applyNumberFormat="1" applyFont="1" applyFill="1" applyBorder="1" applyAlignment="1">
      <alignment horizontal="right" vertical="center" wrapText="1"/>
    </xf>
    <xf numFmtId="0" fontId="90" fillId="28" borderId="23" xfId="0" applyFont="1" applyFill="1" applyBorder="1" applyAlignment="1">
      <alignment horizontal="right" vertical="center" wrapText="1"/>
    </xf>
    <xf numFmtId="199" fontId="90" fillId="28" borderId="23" xfId="0" applyNumberFormat="1" applyFont="1" applyFill="1" applyBorder="1" applyAlignment="1">
      <alignment horizontal="right" vertical="center" wrapText="1"/>
    </xf>
    <xf numFmtId="41" fontId="90" fillId="28" borderId="23" xfId="396" applyFont="1" applyFill="1" applyBorder="1" applyAlignment="1">
      <alignment horizontal="right" vertical="center" wrapText="1"/>
    </xf>
    <xf numFmtId="199" fontId="90" fillId="28" borderId="23" xfId="0" applyNumberFormat="1" applyFont="1" applyFill="1" applyBorder="1" applyAlignment="1">
      <alignment vertical="center" wrapText="1"/>
    </xf>
    <xf numFmtId="199" fontId="90" fillId="28" borderId="17" xfId="0" applyNumberFormat="1" applyFont="1" applyFill="1" applyBorder="1" applyAlignment="1">
      <alignment vertical="center" wrapText="1"/>
    </xf>
    <xf numFmtId="199" fontId="90" fillId="28" borderId="23" xfId="396" applyNumberFormat="1" applyFont="1" applyFill="1" applyBorder="1" applyAlignment="1">
      <alignment vertical="center" wrapText="1"/>
    </xf>
    <xf numFmtId="41" fontId="90" fillId="28" borderId="17" xfId="396" applyFont="1" applyFill="1" applyBorder="1" applyAlignment="1">
      <alignment horizontal="right" vertical="center" wrapText="1"/>
    </xf>
    <xf numFmtId="41" fontId="93" fillId="28" borderId="23" xfId="396" applyFont="1" applyFill="1" applyBorder="1" applyAlignment="1" applyProtection="1">
      <alignment vertical="center"/>
      <protection locked="0"/>
    </xf>
    <xf numFmtId="41" fontId="93" fillId="28" borderId="17" xfId="396" applyFont="1" applyFill="1" applyBorder="1" applyAlignment="1" applyProtection="1">
      <alignment vertical="center"/>
      <protection locked="0"/>
    </xf>
    <xf numFmtId="41" fontId="90" fillId="28" borderId="47" xfId="396" applyFont="1" applyFill="1" applyBorder="1" applyAlignment="1">
      <alignment vertical="center"/>
    </xf>
    <xf numFmtId="41" fontId="90" fillId="28" borderId="50" xfId="396" applyFont="1" applyFill="1" applyBorder="1" applyAlignment="1">
      <alignment vertical="center"/>
    </xf>
    <xf numFmtId="41" fontId="11" fillId="0" borderId="0" xfId="396" applyFont="1" applyFill="1" applyBorder="1" applyAlignment="1" applyProtection="1">
      <alignment horizontal="right" vertical="center" shrinkToFit="1"/>
      <protection locked="0"/>
    </xf>
    <xf numFmtId="41" fontId="11" fillId="0" borderId="21" xfId="396" applyFont="1" applyFill="1" applyBorder="1" applyAlignment="1" applyProtection="1">
      <alignment horizontal="right" vertical="center" shrinkToFit="1"/>
      <protection locked="0"/>
    </xf>
    <xf numFmtId="41" fontId="88" fillId="0" borderId="0" xfId="396" applyFont="1" applyFill="1" applyBorder="1" applyAlignment="1" applyProtection="1">
      <alignment vertical="center" shrinkToFit="1"/>
      <protection locked="0"/>
    </xf>
    <xf numFmtId="41" fontId="88" fillId="0" borderId="21" xfId="396" applyFont="1" applyFill="1" applyBorder="1" applyAlignment="1" applyProtection="1">
      <alignment vertical="center" shrinkToFit="1"/>
      <protection locked="0"/>
    </xf>
    <xf numFmtId="41" fontId="100" fillId="28" borderId="23" xfId="396" applyFont="1" applyFill="1" applyBorder="1" applyAlignment="1" applyProtection="1">
      <alignment vertical="center" shrinkToFit="1"/>
      <protection locked="0"/>
    </xf>
    <xf numFmtId="41" fontId="100" fillId="28" borderId="17" xfId="396" applyFont="1" applyFill="1" applyBorder="1" applyAlignment="1" applyProtection="1">
      <alignment vertical="center" shrinkToFit="1"/>
      <protection locked="0"/>
    </xf>
    <xf numFmtId="0" fontId="11" fillId="0" borderId="37" xfId="270" applyNumberFormat="1" applyFont="1" applyFill="1" applyBorder="1" applyAlignment="1">
      <alignment horizontal="center" vertical="center" wrapText="1"/>
    </xf>
    <xf numFmtId="0" fontId="90" fillId="28" borderId="44" xfId="0" applyNumberFormat="1" applyFont="1" applyFill="1" applyBorder="1" applyAlignment="1">
      <alignment horizontal="center" vertical="center" wrapText="1"/>
    </xf>
    <xf numFmtId="0" fontId="90" fillId="28" borderId="44" xfId="270" applyNumberFormat="1" applyFont="1" applyFill="1" applyBorder="1" applyAlignment="1">
      <alignment horizontal="center" vertical="center" wrapText="1"/>
    </xf>
    <xf numFmtId="0" fontId="11" fillId="0" borderId="43" xfId="396" applyNumberFormat="1" applyFont="1" applyFill="1" applyBorder="1" applyAlignment="1">
      <alignment horizontal="center" vertical="center" wrapText="1"/>
    </xf>
    <xf numFmtId="0" fontId="11" fillId="0" borderId="37" xfId="396" applyNumberFormat="1" applyFont="1" applyFill="1" applyBorder="1" applyAlignment="1">
      <alignment horizontal="center" vertical="center" wrapText="1"/>
    </xf>
    <xf numFmtId="0" fontId="90" fillId="28" borderId="44" xfId="396" applyNumberFormat="1" applyFont="1" applyFill="1" applyBorder="1" applyAlignment="1">
      <alignment horizontal="center" vertical="center" wrapText="1"/>
    </xf>
    <xf numFmtId="0" fontId="90" fillId="28" borderId="44" xfId="0" applyFont="1" applyFill="1" applyBorder="1" applyAlignment="1">
      <alignment horizontal="center" vertical="center" wrapText="1"/>
    </xf>
    <xf numFmtId="0" fontId="11" fillId="0" borderId="57" xfId="0" applyNumberFormat="1" applyFont="1" applyFill="1" applyBorder="1" applyAlignment="1" applyProtection="1">
      <alignment horizontal="center" vertical="center" wrapText="1"/>
    </xf>
    <xf numFmtId="0" fontId="11" fillId="0" borderId="37" xfId="0" applyNumberFormat="1" applyFont="1" applyFill="1" applyBorder="1" applyAlignment="1" applyProtection="1">
      <alignment horizontal="center" vertical="center" shrinkToFit="1"/>
      <protection locked="0"/>
    </xf>
    <xf numFmtId="0" fontId="90" fillId="28" borderId="44" xfId="0" applyFont="1" applyFill="1" applyBorder="1" applyAlignment="1">
      <alignment horizontal="center" vertical="center"/>
    </xf>
    <xf numFmtId="0" fontId="11" fillId="0" borderId="37" xfId="0" applyFont="1" applyBorder="1" applyAlignment="1">
      <alignment horizontal="center" vertical="center"/>
    </xf>
    <xf numFmtId="0" fontId="11" fillId="0" borderId="44" xfId="0" applyFont="1" applyBorder="1" applyAlignment="1">
      <alignment horizontal="center" vertical="center"/>
    </xf>
    <xf numFmtId="0" fontId="11" fillId="0" borderId="53" xfId="276" applyFont="1" applyFill="1" applyBorder="1" applyAlignment="1">
      <alignment horizontal="center" vertical="center" wrapText="1"/>
    </xf>
    <xf numFmtId="0" fontId="11" fillId="0" borderId="56" xfId="276" applyFont="1" applyFill="1" applyBorder="1" applyAlignment="1">
      <alignment horizontal="center" vertical="center" wrapText="1"/>
    </xf>
    <xf numFmtId="0" fontId="11" fillId="0" borderId="40" xfId="276" applyFont="1" applyFill="1" applyBorder="1" applyAlignment="1">
      <alignment horizontal="center" vertical="center" wrapText="1"/>
    </xf>
    <xf numFmtId="0" fontId="11" fillId="0" borderId="37" xfId="0" applyNumberFormat="1" applyFont="1" applyFill="1" applyBorder="1" applyAlignment="1">
      <alignment horizontal="center"/>
    </xf>
    <xf numFmtId="198" fontId="11" fillId="0" borderId="21" xfId="398" applyNumberFormat="1" applyFont="1" applyFill="1" applyBorder="1" applyAlignment="1">
      <alignment horizontal="right"/>
    </xf>
    <xf numFmtId="198" fontId="11" fillId="0" borderId="0" xfId="398" applyNumberFormat="1" applyFont="1" applyFill="1" applyBorder="1" applyAlignment="1">
      <alignment horizontal="right"/>
    </xf>
    <xf numFmtId="41" fontId="11" fillId="0" borderId="0" xfId="396" applyFont="1" applyFill="1" applyBorder="1" applyAlignment="1">
      <alignment horizontal="right"/>
    </xf>
    <xf numFmtId="0" fontId="11" fillId="0" borderId="37" xfId="0" applyNumberFormat="1" applyFont="1" applyFill="1" applyBorder="1" applyAlignment="1">
      <alignment horizontal="center" vertical="center"/>
    </xf>
    <xf numFmtId="198" fontId="88" fillId="0" borderId="21" xfId="398" applyNumberFormat="1" applyFont="1" applyFill="1" applyBorder="1" applyAlignment="1">
      <alignment horizontal="right"/>
    </xf>
    <xf numFmtId="0" fontId="90" fillId="0" borderId="37" xfId="0" applyNumberFormat="1" applyFont="1" applyFill="1" applyBorder="1" applyAlignment="1">
      <alignment horizontal="center" vertical="center"/>
    </xf>
    <xf numFmtId="198" fontId="90" fillId="0" borderId="21" xfId="398" applyNumberFormat="1" applyFont="1" applyFill="1" applyBorder="1" applyAlignment="1">
      <alignment horizontal="right" vertical="center"/>
    </xf>
    <xf numFmtId="198" fontId="90" fillId="0" borderId="0" xfId="398" applyNumberFormat="1" applyFont="1" applyFill="1" applyBorder="1" applyAlignment="1">
      <alignment horizontal="right" vertical="center"/>
    </xf>
    <xf numFmtId="41" fontId="90" fillId="0" borderId="0" xfId="396" applyFont="1" applyFill="1" applyBorder="1" applyAlignment="1">
      <alignment horizontal="right" vertical="center"/>
    </xf>
    <xf numFmtId="0" fontId="11" fillId="0" borderId="21" xfId="0" applyFont="1" applyFill="1" applyBorder="1" applyAlignment="1">
      <alignment horizontal="right" vertical="center"/>
    </xf>
    <xf numFmtId="0" fontId="11" fillId="0" borderId="17" xfId="0" applyFont="1" applyFill="1" applyBorder="1" applyAlignment="1">
      <alignment horizontal="right" vertical="center"/>
    </xf>
    <xf numFmtId="0" fontId="11" fillId="0" borderId="21" xfId="0" applyFont="1" applyFill="1" applyBorder="1" applyAlignment="1">
      <alignment horizontal="left" vertical="center"/>
    </xf>
    <xf numFmtId="0" fontId="11" fillId="0" borderId="0" xfId="0" applyFont="1" applyFill="1" applyAlignment="1">
      <alignment horizontal="right" vertical="center"/>
    </xf>
    <xf numFmtId="177" fontId="11" fillId="0" borderId="75" xfId="269" applyNumberFormat="1" applyFont="1" applyFill="1" applyBorder="1" applyAlignment="1">
      <alignment horizontal="center" vertical="center" wrapText="1"/>
    </xf>
    <xf numFmtId="177" fontId="11" fillId="0" borderId="51" xfId="269" applyNumberFormat="1" applyFont="1" applyFill="1" applyBorder="1" applyAlignment="1">
      <alignment horizontal="center" vertical="center" wrapText="1"/>
    </xf>
    <xf numFmtId="177" fontId="11" fillId="0" borderId="76" xfId="368" applyNumberFormat="1" applyFont="1" applyFill="1" applyBorder="1" applyAlignment="1">
      <alignment horizontal="center" vertical="center" wrapText="1"/>
    </xf>
    <xf numFmtId="177" fontId="11" fillId="0" borderId="76" xfId="269" applyNumberFormat="1" applyFont="1" applyFill="1" applyBorder="1" applyAlignment="1">
      <alignment horizontal="center" vertical="center" wrapText="1"/>
    </xf>
    <xf numFmtId="0" fontId="11" fillId="0" borderId="0" xfId="0" applyFont="1" applyFill="1" applyBorder="1" applyAlignment="1">
      <alignment horizontal="right" vertical="center" wrapText="1" readingOrder="2"/>
    </xf>
    <xf numFmtId="199" fontId="11" fillId="0" borderId="0" xfId="0" applyNumberFormat="1" applyFont="1" applyFill="1" applyBorder="1" applyAlignment="1">
      <alignment horizontal="right" vertical="center" wrapText="1" readingOrder="2"/>
    </xf>
    <xf numFmtId="41" fontId="11" fillId="0" borderId="0" xfId="396" applyFont="1" applyFill="1" applyBorder="1" applyAlignment="1">
      <alignment horizontal="right" vertical="center" wrapText="1" readingOrder="2"/>
    </xf>
    <xf numFmtId="0" fontId="88" fillId="0" borderId="25" xfId="0" applyFont="1" applyFill="1" applyBorder="1" applyAlignment="1">
      <alignment vertical="center"/>
    </xf>
    <xf numFmtId="0" fontId="88" fillId="0" borderId="0" xfId="0" applyFont="1" applyFill="1">
      <alignment vertical="center"/>
    </xf>
    <xf numFmtId="0" fontId="88" fillId="0" borderId="0" xfId="0" applyFont="1" applyFill="1" applyBorder="1" applyAlignment="1">
      <alignment vertical="center"/>
    </xf>
    <xf numFmtId="0" fontId="88" fillId="0" borderId="0" xfId="0" applyFont="1" applyFill="1" applyBorder="1" applyAlignment="1">
      <alignment horizontal="right" vertical="center"/>
    </xf>
    <xf numFmtId="49" fontId="88" fillId="0" borderId="56" xfId="310" applyNumberFormat="1" applyFont="1" applyFill="1" applyBorder="1" applyAlignment="1" applyProtection="1">
      <alignment horizontal="center" vertical="center" wrapText="1"/>
      <protection locked="0"/>
    </xf>
    <xf numFmtId="0" fontId="90" fillId="0" borderId="0" xfId="0" applyFont="1" applyFill="1" applyAlignment="1">
      <alignment vertical="top"/>
    </xf>
    <xf numFmtId="0" fontId="81" fillId="0" borderId="0" xfId="0" applyFont="1" applyFill="1" applyAlignment="1">
      <alignment horizontal="left" vertical="top"/>
    </xf>
    <xf numFmtId="0" fontId="13" fillId="0" borderId="0" xfId="0" applyFont="1" applyFill="1" applyBorder="1" applyAlignment="1">
      <alignment vertical="center"/>
    </xf>
    <xf numFmtId="0" fontId="77" fillId="0" borderId="0" xfId="0" applyFont="1" applyFill="1" applyBorder="1">
      <alignment vertical="center"/>
    </xf>
    <xf numFmtId="0" fontId="11" fillId="0" borderId="0" xfId="0" applyFont="1" applyBorder="1" applyAlignment="1">
      <alignment vertical="center"/>
    </xf>
    <xf numFmtId="0" fontId="11" fillId="0" borderId="77" xfId="0" applyNumberFormat="1" applyFont="1" applyFill="1" applyBorder="1" applyAlignment="1">
      <alignment horizontal="center" vertical="center"/>
    </xf>
    <xf numFmtId="41" fontId="88" fillId="0" borderId="14" xfId="396" applyFont="1" applyFill="1" applyBorder="1" applyAlignment="1" applyProtection="1">
      <alignment horizontal="right" vertical="center"/>
    </xf>
    <xf numFmtId="41" fontId="88" fillId="0" borderId="60" xfId="396" applyFont="1" applyFill="1" applyBorder="1" applyAlignment="1" applyProtection="1">
      <alignment horizontal="right" vertical="center"/>
    </xf>
    <xf numFmtId="41" fontId="88" fillId="0" borderId="48" xfId="396" applyFont="1" applyFill="1" applyBorder="1" applyAlignment="1" applyProtection="1">
      <alignment horizontal="right" vertical="center"/>
    </xf>
    <xf numFmtId="0" fontId="90" fillId="28" borderId="61" xfId="0" applyNumberFormat="1" applyFont="1" applyFill="1" applyBorder="1" applyAlignment="1">
      <alignment horizontal="center" vertical="center"/>
    </xf>
    <xf numFmtId="41" fontId="88" fillId="0" borderId="36" xfId="0" applyNumberFormat="1" applyFont="1" applyFill="1" applyBorder="1" applyAlignment="1" applyProtection="1">
      <alignment horizontal="center" vertical="center"/>
      <protection locked="0"/>
    </xf>
    <xf numFmtId="194" fontId="88" fillId="0" borderId="36" xfId="0" applyNumberFormat="1" applyFont="1" applyBorder="1" applyAlignment="1">
      <alignment vertical="center"/>
    </xf>
    <xf numFmtId="41" fontId="11" fillId="0" borderId="63" xfId="0" applyNumberFormat="1" applyFont="1" applyFill="1" applyBorder="1" applyAlignment="1">
      <alignment horizontal="center" vertical="center"/>
    </xf>
    <xf numFmtId="194" fontId="88" fillId="0" borderId="63" xfId="0" applyNumberFormat="1" applyFont="1" applyBorder="1" applyAlignment="1">
      <alignment vertical="center"/>
    </xf>
    <xf numFmtId="41" fontId="11" fillId="0" borderId="36" xfId="396" applyFont="1" applyBorder="1" applyAlignment="1">
      <alignment horizontal="right" vertical="center"/>
    </xf>
    <xf numFmtId="41" fontId="90" fillId="28" borderId="55" xfId="396" applyFont="1" applyFill="1" applyBorder="1" applyAlignment="1">
      <alignment horizontal="right" vertical="center"/>
    </xf>
    <xf numFmtId="197" fontId="11" fillId="0" borderId="49" xfId="396" applyNumberFormat="1" applyFont="1" applyBorder="1" applyAlignment="1">
      <alignment horizontal="right" vertical="center"/>
    </xf>
    <xf numFmtId="196" fontId="11" fillId="0" borderId="49" xfId="0" applyNumberFormat="1" applyFont="1" applyBorder="1" applyAlignment="1">
      <alignment vertical="center"/>
    </xf>
    <xf numFmtId="196" fontId="11" fillId="0" borderId="50" xfId="0" applyNumberFormat="1" applyFont="1" applyBorder="1" applyAlignment="1">
      <alignment vertical="center"/>
    </xf>
    <xf numFmtId="196" fontId="93" fillId="28" borderId="0" xfId="0" applyNumberFormat="1" applyFont="1" applyFill="1" applyBorder="1" applyAlignment="1">
      <alignment vertical="center"/>
    </xf>
    <xf numFmtId="196" fontId="11" fillId="0" borderId="78" xfId="0" applyNumberFormat="1" applyFont="1" applyBorder="1" applyAlignment="1">
      <alignment vertical="center"/>
    </xf>
    <xf numFmtId="196" fontId="93" fillId="28" borderId="49" xfId="0" applyNumberFormat="1" applyFont="1" applyFill="1" applyBorder="1" applyAlignment="1">
      <alignment vertical="center"/>
    </xf>
    <xf numFmtId="196" fontId="11" fillId="0" borderId="79" xfId="0" applyNumberFormat="1" applyFont="1" applyBorder="1" applyAlignment="1">
      <alignment vertical="center"/>
    </xf>
    <xf numFmtId="41" fontId="11" fillId="0" borderId="49" xfId="396" applyFont="1" applyFill="1" applyBorder="1" applyAlignment="1" applyProtection="1">
      <alignment horizontal="right" vertical="center" shrinkToFit="1"/>
      <protection locked="0"/>
    </xf>
    <xf numFmtId="41" fontId="88" fillId="0" borderId="49" xfId="396" applyFont="1" applyFill="1" applyBorder="1" applyAlignment="1" applyProtection="1">
      <alignment vertical="center" shrinkToFit="1"/>
      <protection locked="0"/>
    </xf>
    <xf numFmtId="177" fontId="11" fillId="0" borderId="53" xfId="368" applyNumberFormat="1" applyFont="1" applyFill="1" applyBorder="1" applyAlignment="1">
      <alignment horizontal="center" vertical="center" wrapText="1"/>
    </xf>
    <xf numFmtId="177" fontId="11" fillId="0" borderId="56" xfId="368" applyNumberFormat="1" applyFont="1" applyFill="1" applyBorder="1" applyAlignment="1">
      <alignment horizontal="center" vertical="center" wrapText="1"/>
    </xf>
    <xf numFmtId="177" fontId="11" fillId="0" borderId="80" xfId="368" applyNumberFormat="1" applyFont="1" applyFill="1" applyBorder="1" applyAlignment="1">
      <alignment horizontal="center" vertical="center" wrapText="1"/>
    </xf>
    <xf numFmtId="177" fontId="11" fillId="0" borderId="40" xfId="368" applyNumberFormat="1" applyFont="1" applyFill="1" applyBorder="1" applyAlignment="1">
      <alignment horizontal="center" vertical="center" wrapText="1"/>
    </xf>
    <xf numFmtId="41" fontId="11" fillId="0" borderId="46" xfId="396" applyFont="1" applyFill="1" applyBorder="1" applyAlignment="1">
      <alignment horizontal="center" vertical="center" wrapText="1"/>
    </xf>
    <xf numFmtId="41" fontId="11" fillId="0" borderId="63" xfId="396" applyFont="1" applyFill="1" applyBorder="1" applyAlignment="1">
      <alignment horizontal="center" vertical="center" wrapText="1"/>
    </xf>
    <xf numFmtId="41" fontId="11" fillId="0" borderId="49" xfId="396" applyFont="1" applyFill="1" applyBorder="1" applyAlignment="1">
      <alignment horizontal="center" vertical="center" wrapText="1"/>
    </xf>
    <xf numFmtId="41" fontId="101" fillId="0" borderId="0" xfId="396" applyFont="1" applyFill="1" applyBorder="1" applyAlignment="1" applyProtection="1">
      <alignment horizontal="center" vertical="center"/>
    </xf>
    <xf numFmtId="41" fontId="101" fillId="0" borderId="0" xfId="396" applyFont="1" applyFill="1" applyBorder="1" applyAlignment="1" applyProtection="1">
      <alignment horizontal="center" vertical="center"/>
      <protection locked="0"/>
    </xf>
    <xf numFmtId="41" fontId="11" fillId="0" borderId="0" xfId="396" applyFont="1" applyFill="1" applyBorder="1" applyAlignment="1">
      <alignment vertical="center"/>
    </xf>
    <xf numFmtId="199" fontId="11" fillId="0" borderId="49" xfId="0" applyNumberFormat="1" applyFont="1" applyFill="1" applyBorder="1" applyAlignment="1">
      <alignment horizontal="right" vertical="center" wrapText="1"/>
    </xf>
    <xf numFmtId="199" fontId="90" fillId="28" borderId="50" xfId="0" applyNumberFormat="1" applyFont="1" applyFill="1" applyBorder="1" applyAlignment="1">
      <alignment horizontal="right" vertical="center" wrapText="1"/>
    </xf>
    <xf numFmtId="41" fontId="11" fillId="0" borderId="49" xfId="396" applyFont="1" applyFill="1" applyBorder="1" applyAlignment="1">
      <alignment horizontal="right" vertical="center" wrapText="1"/>
    </xf>
    <xf numFmtId="41" fontId="90" fillId="28" borderId="50" xfId="396" applyFont="1" applyFill="1" applyBorder="1" applyAlignment="1">
      <alignment horizontal="right" vertical="center" wrapText="1"/>
    </xf>
    <xf numFmtId="199" fontId="11" fillId="0" borderId="49" xfId="0" applyNumberFormat="1" applyFont="1" applyFill="1" applyBorder="1" applyAlignment="1">
      <alignment vertical="center" wrapText="1"/>
    </xf>
    <xf numFmtId="199" fontId="90" fillId="28" borderId="50" xfId="0" applyNumberFormat="1" applyFont="1" applyFill="1" applyBorder="1" applyAlignment="1">
      <alignment vertical="center" wrapText="1"/>
    </xf>
    <xf numFmtId="41" fontId="88" fillId="0" borderId="0" xfId="396" applyFont="1" applyFill="1" applyBorder="1" applyAlignment="1" applyProtection="1">
      <alignment horizontal="center" vertical="center"/>
      <protection locked="0"/>
    </xf>
    <xf numFmtId="41" fontId="88" fillId="0" borderId="21" xfId="396" applyFont="1" applyFill="1" applyBorder="1" applyAlignment="1" applyProtection="1">
      <alignment horizontal="center" vertical="center"/>
      <protection locked="0"/>
    </xf>
    <xf numFmtId="41" fontId="11" fillId="0" borderId="81" xfId="396" applyFont="1" applyFill="1" applyBorder="1" applyAlignment="1" applyProtection="1">
      <alignment horizontal="center" vertical="center" wrapText="1"/>
      <protection locked="0"/>
    </xf>
    <xf numFmtId="41" fontId="11" fillId="0" borderId="36" xfId="396" applyFont="1" applyFill="1" applyBorder="1" applyAlignment="1" applyProtection="1">
      <alignment horizontal="center" vertical="center" wrapText="1"/>
      <protection locked="0"/>
    </xf>
    <xf numFmtId="41" fontId="88" fillId="0" borderId="49" xfId="396" applyFont="1" applyFill="1" applyBorder="1" applyAlignment="1" applyProtection="1">
      <alignment horizontal="center" vertical="center"/>
      <protection locked="0"/>
    </xf>
    <xf numFmtId="41" fontId="93" fillId="28" borderId="50" xfId="396" applyFont="1" applyFill="1" applyBorder="1" applyAlignment="1" applyProtection="1">
      <alignment vertical="center"/>
      <protection locked="0"/>
    </xf>
    <xf numFmtId="41" fontId="11" fillId="0" borderId="46" xfId="396" applyFont="1" applyFill="1" applyBorder="1" applyAlignment="1" applyProtection="1">
      <alignment horizontal="center" vertical="center"/>
      <protection locked="0"/>
    </xf>
    <xf numFmtId="41" fontId="90" fillId="28" borderId="47" xfId="396" applyFont="1" applyFill="1" applyBorder="1" applyAlignment="1" applyProtection="1">
      <alignment vertical="center"/>
      <protection locked="0"/>
    </xf>
    <xf numFmtId="41" fontId="88" fillId="0" borderId="63" xfId="396" applyFont="1" applyFill="1" applyBorder="1" applyAlignment="1" applyProtection="1">
      <alignment horizontal="center" vertical="center"/>
      <protection locked="0"/>
    </xf>
    <xf numFmtId="41" fontId="93" fillId="28" borderId="64" xfId="396" applyFont="1" applyFill="1" applyBorder="1" applyAlignment="1" applyProtection="1">
      <alignment vertical="center"/>
      <protection locked="0"/>
    </xf>
    <xf numFmtId="0" fontId="11" fillId="0" borderId="82" xfId="396" applyNumberFormat="1" applyFont="1" applyFill="1" applyBorder="1" applyAlignment="1">
      <alignment horizontal="center" vertical="center" wrapText="1"/>
    </xf>
    <xf numFmtId="41" fontId="11" fillId="0" borderId="60" xfId="396" applyFont="1" applyFill="1" applyBorder="1" applyAlignment="1">
      <alignment horizontal="center" vertical="center"/>
    </xf>
    <xf numFmtId="41" fontId="11" fillId="0" borderId="14" xfId="396" applyFont="1" applyFill="1" applyBorder="1" applyAlignment="1">
      <alignment horizontal="center" vertical="center"/>
    </xf>
    <xf numFmtId="41" fontId="11" fillId="0" borderId="0" xfId="396" applyFont="1" applyFill="1" applyBorder="1" applyAlignment="1">
      <alignment horizontal="center" vertical="center"/>
    </xf>
    <xf numFmtId="41" fontId="11" fillId="0" borderId="45" xfId="396" applyFont="1" applyFill="1" applyBorder="1" applyAlignment="1">
      <alignment horizontal="center" vertical="center"/>
    </xf>
    <xf numFmtId="41" fontId="11" fillId="0" borderId="46" xfId="396" applyFont="1" applyFill="1" applyBorder="1" applyAlignment="1">
      <alignment horizontal="center" vertical="center"/>
    </xf>
    <xf numFmtId="0" fontId="11" fillId="0" borderId="37" xfId="0" applyFont="1" applyFill="1" applyBorder="1" applyAlignment="1">
      <alignment horizontal="center" vertical="center"/>
    </xf>
    <xf numFmtId="0" fontId="11" fillId="0" borderId="2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11" fillId="0" borderId="51" xfId="0" applyFont="1" applyFill="1" applyBorder="1" applyAlignment="1">
      <alignment horizontal="center" vertical="center" wrapText="1"/>
    </xf>
    <xf numFmtId="177" fontId="11" fillId="0" borderId="56" xfId="269" applyNumberFormat="1" applyFont="1" applyFill="1" applyBorder="1" applyAlignment="1">
      <alignment horizontal="center" vertical="center" wrapText="1"/>
    </xf>
    <xf numFmtId="177" fontId="11" fillId="0" borderId="40" xfId="269" applyNumberFormat="1"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52" xfId="0" applyFont="1" applyFill="1" applyBorder="1" applyAlignment="1">
      <alignment horizontal="center" vertical="center" wrapText="1"/>
    </xf>
    <xf numFmtId="49" fontId="88" fillId="0" borderId="41" xfId="310" applyNumberFormat="1" applyFont="1" applyFill="1" applyBorder="1" applyAlignment="1" applyProtection="1">
      <alignment horizontal="center" vertical="center" wrapText="1"/>
      <protection locked="0"/>
    </xf>
    <xf numFmtId="49" fontId="88" fillId="0" borderId="40" xfId="310" applyNumberFormat="1" applyFont="1" applyFill="1" applyBorder="1" applyAlignment="1" applyProtection="1">
      <alignment horizontal="center" vertical="center" wrapText="1"/>
      <protection locked="0"/>
    </xf>
    <xf numFmtId="49" fontId="11" fillId="0" borderId="37" xfId="310" applyNumberFormat="1" applyFont="1" applyFill="1" applyBorder="1" applyAlignment="1" applyProtection="1">
      <alignment horizontal="center" vertical="center" wrapText="1"/>
      <protection locked="0"/>
    </xf>
    <xf numFmtId="0" fontId="88" fillId="0" borderId="0" xfId="0" applyFont="1" applyFill="1" applyBorder="1">
      <alignment vertical="center"/>
    </xf>
    <xf numFmtId="49" fontId="90" fillId="28" borderId="44" xfId="310" applyNumberFormat="1" applyFont="1" applyFill="1" applyBorder="1" applyAlignment="1" applyProtection="1">
      <alignment horizontal="center" vertical="center"/>
      <protection locked="0"/>
    </xf>
    <xf numFmtId="0" fontId="90" fillId="28" borderId="61" xfId="396" applyNumberFormat="1" applyFont="1" applyFill="1" applyBorder="1" applyAlignment="1" applyProtection="1">
      <alignment horizontal="center" vertical="center" wrapText="1"/>
    </xf>
    <xf numFmtId="0" fontId="11" fillId="0" borderId="37" xfId="0" applyNumberFormat="1" applyFont="1" applyFill="1" applyBorder="1" applyAlignment="1" applyProtection="1">
      <alignment horizontal="center" vertical="center" wrapText="1"/>
    </xf>
    <xf numFmtId="0" fontId="90" fillId="28" borderId="44" xfId="0" applyNumberFormat="1" applyFont="1" applyFill="1" applyBorder="1" applyAlignment="1" applyProtection="1">
      <alignment horizontal="center" vertical="center" wrapText="1"/>
    </xf>
    <xf numFmtId="197" fontId="11" fillId="0" borderId="0" xfId="396" applyNumberFormat="1" applyFont="1" applyBorder="1" applyAlignment="1">
      <alignment horizontal="right" vertical="center"/>
    </xf>
    <xf numFmtId="197" fontId="11" fillId="0" borderId="21" xfId="396" applyNumberFormat="1" applyFont="1" applyBorder="1" applyAlignment="1">
      <alignment horizontal="right" vertical="center"/>
    </xf>
    <xf numFmtId="196" fontId="93" fillId="28" borderId="21" xfId="0" applyNumberFormat="1" applyFont="1" applyFill="1" applyBorder="1" applyAlignment="1">
      <alignment vertical="center"/>
    </xf>
    <xf numFmtId="41" fontId="11" fillId="0" borderId="84" xfId="0" applyNumberFormat="1" applyFont="1" applyFill="1" applyBorder="1" applyAlignment="1" applyProtection="1">
      <alignment horizontal="center" vertical="center"/>
      <protection locked="0"/>
    </xf>
    <xf numFmtId="194" fontId="88" fillId="0" borderId="84" xfId="0" applyNumberFormat="1" applyFont="1" applyBorder="1" applyAlignment="1">
      <alignment vertical="center"/>
    </xf>
    <xf numFmtId="41" fontId="11" fillId="0" borderId="86" xfId="0" applyNumberFormat="1" applyFont="1" applyFill="1" applyBorder="1" applyAlignment="1" applyProtection="1">
      <alignment horizontal="center" vertical="center"/>
      <protection locked="0"/>
    </xf>
    <xf numFmtId="194" fontId="88" fillId="0" borderId="86" xfId="0" applyNumberFormat="1" applyFont="1" applyBorder="1" applyAlignment="1">
      <alignment vertical="center"/>
    </xf>
    <xf numFmtId="0" fontId="90" fillId="28" borderId="21" xfId="0" applyFont="1" applyFill="1" applyBorder="1" applyAlignment="1">
      <alignment horizontal="right" vertical="center"/>
    </xf>
    <xf numFmtId="0" fontId="11" fillId="0" borderId="36" xfId="0" applyFont="1" applyFill="1" applyBorder="1" applyAlignment="1">
      <alignment horizontal="right" vertical="center"/>
    </xf>
    <xf numFmtId="0" fontId="90" fillId="28" borderId="0" xfId="0" applyFont="1" applyFill="1" applyBorder="1" applyAlignment="1">
      <alignment horizontal="right" vertical="center"/>
    </xf>
    <xf numFmtId="0" fontId="11" fillId="0" borderId="20" xfId="0" applyFont="1" applyFill="1" applyBorder="1" applyAlignment="1">
      <alignment horizontal="right" vertical="center"/>
    </xf>
    <xf numFmtId="0" fontId="11" fillId="0" borderId="25" xfId="0" applyFont="1" applyFill="1" applyBorder="1" applyAlignment="1">
      <alignment vertical="center"/>
    </xf>
    <xf numFmtId="0" fontId="11" fillId="0" borderId="3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40" xfId="0" applyFont="1" applyFill="1" applyBorder="1" applyAlignment="1">
      <alignment horizontal="center" vertical="center" wrapText="1"/>
    </xf>
    <xf numFmtId="0" fontId="11" fillId="0" borderId="51" xfId="0" applyFont="1" applyFill="1" applyBorder="1" applyAlignment="1">
      <alignment horizontal="center" vertical="center" wrapText="1"/>
    </xf>
    <xf numFmtId="0" fontId="11" fillId="0" borderId="0" xfId="0" applyFont="1" applyFill="1" applyBorder="1" applyAlignment="1">
      <alignment horizontal="right" vertical="center"/>
    </xf>
    <xf numFmtId="41" fontId="11" fillId="0" borderId="36" xfId="396" applyFont="1" applyFill="1" applyBorder="1" applyAlignment="1">
      <alignment vertical="center"/>
    </xf>
    <xf numFmtId="41" fontId="11" fillId="0" borderId="63" xfId="396" applyFont="1" applyFill="1" applyBorder="1" applyAlignment="1">
      <alignment vertical="center"/>
    </xf>
    <xf numFmtId="41" fontId="11" fillId="0" borderId="84" xfId="396" applyFont="1" applyFill="1" applyBorder="1" applyAlignment="1">
      <alignment vertical="center"/>
    </xf>
    <xf numFmtId="41" fontId="11" fillId="0" borderId="86" xfId="396" applyFont="1" applyFill="1" applyBorder="1" applyAlignment="1">
      <alignment vertical="center"/>
    </xf>
    <xf numFmtId="41" fontId="11" fillId="0" borderId="21" xfId="396" applyFont="1" applyFill="1" applyBorder="1" applyAlignment="1">
      <alignment vertical="center"/>
    </xf>
    <xf numFmtId="0" fontId="11" fillId="0" borderId="75" xfId="0" applyFont="1" applyFill="1" applyBorder="1" applyAlignment="1">
      <alignment horizontal="center" vertical="center" wrapText="1"/>
    </xf>
    <xf numFmtId="0" fontId="11" fillId="0" borderId="76" xfId="0" applyFont="1" applyFill="1" applyBorder="1" applyAlignment="1">
      <alignment horizontal="center" vertical="center" wrapText="1"/>
    </xf>
    <xf numFmtId="196" fontId="88" fillId="0" borderId="0" xfId="0" applyNumberFormat="1" applyFont="1" applyFill="1" applyBorder="1" applyAlignment="1">
      <alignment vertical="center"/>
    </xf>
    <xf numFmtId="196" fontId="88" fillId="0" borderId="49" xfId="0" applyNumberFormat="1" applyFont="1" applyFill="1" applyBorder="1" applyAlignment="1">
      <alignment vertical="center"/>
    </xf>
    <xf numFmtId="196" fontId="88" fillId="0" borderId="21" xfId="0" applyNumberFormat="1" applyFont="1" applyFill="1" applyBorder="1" applyAlignment="1">
      <alignment vertical="center"/>
    </xf>
    <xf numFmtId="0" fontId="94" fillId="0" borderId="0" xfId="0" applyFont="1" applyFill="1" applyAlignment="1">
      <alignment vertical="center"/>
    </xf>
    <xf numFmtId="0" fontId="11" fillId="0" borderId="57" xfId="396" applyNumberFormat="1" applyFont="1" applyFill="1" applyBorder="1" applyAlignment="1" applyProtection="1">
      <alignment horizontal="center" vertical="center" wrapText="1"/>
    </xf>
    <xf numFmtId="41" fontId="11" fillId="0" borderId="23" xfId="396" applyFont="1" applyFill="1" applyBorder="1" applyAlignment="1">
      <alignment horizontal="center" vertical="center" wrapText="1"/>
    </xf>
    <xf numFmtId="41" fontId="11" fillId="0" borderId="17" xfId="396" applyFont="1" applyFill="1" applyBorder="1" applyAlignment="1">
      <alignment horizontal="center" vertical="center" wrapText="1"/>
    </xf>
    <xf numFmtId="0" fontId="87" fillId="0" borderId="0" xfId="0" applyFont="1" applyFill="1" applyBorder="1">
      <alignment vertical="center"/>
    </xf>
    <xf numFmtId="0" fontId="87" fillId="0" borderId="23" xfId="0" applyFont="1" applyFill="1" applyBorder="1" applyAlignment="1">
      <alignment vertical="center"/>
    </xf>
    <xf numFmtId="0" fontId="87" fillId="0" borderId="23" xfId="0" applyFont="1" applyFill="1" applyBorder="1" applyAlignment="1">
      <alignment horizontal="right" vertical="center"/>
    </xf>
    <xf numFmtId="0" fontId="103" fillId="0" borderId="0" xfId="0" applyFont="1" applyFill="1">
      <alignment vertical="center"/>
    </xf>
    <xf numFmtId="0" fontId="87" fillId="0" borderId="0" xfId="0" applyFont="1" applyFill="1" applyBorder="1" applyAlignment="1">
      <alignment horizontal="right" vertical="center"/>
    </xf>
    <xf numFmtId="0" fontId="93" fillId="28" borderId="8" xfId="0" applyFont="1" applyFill="1" applyBorder="1" applyAlignment="1">
      <alignment horizontal="center" vertical="center" wrapText="1"/>
    </xf>
    <xf numFmtId="0" fontId="11" fillId="0" borderId="0" xfId="0" applyFont="1" applyFill="1" applyBorder="1" applyAlignment="1">
      <alignment horizontal="right" vertical="center"/>
    </xf>
    <xf numFmtId="0" fontId="105" fillId="0" borderId="0" xfId="0" applyFont="1" applyFill="1" applyBorder="1" applyAlignment="1">
      <alignment vertical="top"/>
    </xf>
    <xf numFmtId="0" fontId="105" fillId="0" borderId="0" xfId="0" applyFont="1" applyFill="1" applyAlignment="1">
      <alignment vertical="top"/>
    </xf>
    <xf numFmtId="0" fontId="106" fillId="0" borderId="0" xfId="0" applyFont="1" applyFill="1">
      <alignment vertical="center"/>
    </xf>
    <xf numFmtId="0" fontId="106" fillId="0" borderId="0" xfId="0" applyFont="1" applyFill="1" applyBorder="1">
      <alignment vertical="center"/>
    </xf>
    <xf numFmtId="41" fontId="11" fillId="0" borderId="46" xfId="396" applyFont="1" applyFill="1" applyBorder="1" applyAlignment="1">
      <alignment vertical="center"/>
    </xf>
    <xf numFmtId="0" fontId="90" fillId="28" borderId="0" xfId="0" applyFont="1" applyFill="1" applyBorder="1">
      <alignment vertical="center"/>
    </xf>
    <xf numFmtId="0" fontId="90" fillId="0" borderId="0" xfId="0" applyFont="1" applyFill="1" applyBorder="1">
      <alignment vertical="center"/>
    </xf>
    <xf numFmtId="0" fontId="11" fillId="0" borderId="37" xfId="0" applyNumberFormat="1" applyFont="1" applyFill="1" applyBorder="1" applyAlignment="1">
      <alignment horizontal="center" vertical="center" wrapText="1"/>
    </xf>
    <xf numFmtId="41" fontId="11" fillId="0" borderId="0" xfId="396" quotePrefix="1" applyFont="1" applyFill="1" applyBorder="1" applyAlignment="1">
      <alignment horizontal="right" vertical="center"/>
    </xf>
    <xf numFmtId="41" fontId="90" fillId="28" borderId="0" xfId="396" quotePrefix="1" applyFont="1" applyFill="1" applyBorder="1" applyAlignment="1">
      <alignment horizontal="right" vertical="center"/>
    </xf>
    <xf numFmtId="41" fontId="11" fillId="0" borderId="23" xfId="396" applyFont="1" applyFill="1" applyBorder="1" applyAlignment="1">
      <alignment horizontal="right" vertical="center"/>
    </xf>
    <xf numFmtId="41" fontId="90" fillId="28" borderId="17" xfId="445" applyFont="1" applyFill="1" applyBorder="1" applyAlignment="1">
      <alignment vertical="center"/>
    </xf>
    <xf numFmtId="41" fontId="90" fillId="28" borderId="55" xfId="445" applyFont="1" applyFill="1" applyBorder="1" applyAlignment="1">
      <alignment vertical="center"/>
    </xf>
    <xf numFmtId="41" fontId="90" fillId="28" borderId="64" xfId="445" applyFont="1" applyFill="1" applyBorder="1" applyAlignment="1">
      <alignment vertical="center"/>
    </xf>
    <xf numFmtId="41" fontId="90" fillId="28" borderId="83" xfId="445" applyFont="1" applyFill="1" applyBorder="1" applyAlignment="1">
      <alignment vertical="center"/>
    </xf>
    <xf numFmtId="41" fontId="90" fillId="28" borderId="85" xfId="445" applyFont="1" applyFill="1" applyBorder="1" applyAlignment="1">
      <alignment vertical="center"/>
    </xf>
    <xf numFmtId="41" fontId="107" fillId="29" borderId="23" xfId="396" applyNumberFormat="1" applyFont="1" applyFill="1" applyBorder="1" applyAlignment="1">
      <alignment horizontal="right" vertical="center"/>
    </xf>
    <xf numFmtId="41" fontId="107" fillId="29" borderId="17" xfId="396" applyNumberFormat="1" applyFont="1" applyFill="1" applyBorder="1" applyAlignment="1">
      <alignment horizontal="right" vertical="center"/>
    </xf>
    <xf numFmtId="41" fontId="107" fillId="29" borderId="23" xfId="396" applyNumberFormat="1" applyFont="1" applyFill="1" applyBorder="1" applyAlignment="1">
      <alignment vertical="center"/>
    </xf>
    <xf numFmtId="41" fontId="107" fillId="29" borderId="17" xfId="396" applyNumberFormat="1" applyFont="1" applyFill="1" applyBorder="1" applyAlignment="1">
      <alignment vertical="center"/>
    </xf>
    <xf numFmtId="41" fontId="93" fillId="28" borderId="8" xfId="0" applyNumberFormat="1" applyFont="1" applyFill="1" applyBorder="1" applyAlignment="1">
      <alignment vertical="center" wrapText="1"/>
    </xf>
    <xf numFmtId="0" fontId="11" fillId="0" borderId="40" xfId="0" applyFont="1" applyFill="1" applyBorder="1" applyAlignment="1">
      <alignment horizontal="center" vertical="center" wrapText="1"/>
    </xf>
    <xf numFmtId="0" fontId="83" fillId="0" borderId="23" xfId="0" applyFont="1" applyFill="1" applyBorder="1" applyAlignment="1">
      <alignment horizontal="right" vertical="center"/>
    </xf>
    <xf numFmtId="0" fontId="11" fillId="0" borderId="51"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1" fillId="0" borderId="21" xfId="0" applyNumberFormat="1" applyFont="1" applyFill="1" applyBorder="1" applyAlignment="1">
      <alignment horizontal="right" vertical="center"/>
    </xf>
    <xf numFmtId="0" fontId="11" fillId="0" borderId="21" xfId="396" applyNumberFormat="1" applyFont="1" applyFill="1" applyBorder="1" applyAlignment="1">
      <alignment horizontal="right" vertical="center"/>
    </xf>
    <xf numFmtId="0" fontId="11" fillId="0" borderId="17" xfId="396" applyNumberFormat="1" applyFont="1" applyFill="1" applyBorder="1" applyAlignment="1">
      <alignment horizontal="right" vertical="center"/>
    </xf>
    <xf numFmtId="41" fontId="90" fillId="28" borderId="47" xfId="396" applyFont="1" applyFill="1" applyBorder="1" applyAlignment="1">
      <alignment horizontal="center" vertical="center" wrapText="1"/>
    </xf>
    <xf numFmtId="41" fontId="90" fillId="28" borderId="64" xfId="396" applyFont="1" applyFill="1" applyBorder="1" applyAlignment="1">
      <alignment horizontal="center" vertical="center" wrapText="1"/>
    </xf>
    <xf numFmtId="41" fontId="90" fillId="28" borderId="50" xfId="396" applyFont="1" applyFill="1" applyBorder="1" applyAlignment="1">
      <alignment horizontal="center" vertical="center" wrapText="1"/>
    </xf>
    <xf numFmtId="200" fontId="90" fillId="28" borderId="17" xfId="396" applyNumberFormat="1" applyFont="1" applyFill="1" applyBorder="1" applyAlignment="1">
      <alignment horizontal="center" vertical="center" wrapText="1"/>
    </xf>
    <xf numFmtId="41" fontId="11" fillId="0" borderId="0" xfId="396" applyNumberFormat="1" applyFont="1" applyFill="1" applyBorder="1" applyAlignment="1">
      <alignment horizontal="right" vertical="center" wrapText="1"/>
    </xf>
    <xf numFmtId="41" fontId="11" fillId="0" borderId="0" xfId="0" applyNumberFormat="1" applyFont="1" applyFill="1" applyBorder="1" applyAlignment="1">
      <alignment horizontal="right" vertical="center" wrapText="1"/>
    </xf>
    <xf numFmtId="41" fontId="90" fillId="28" borderId="23" xfId="396" applyNumberFormat="1" applyFont="1" applyFill="1" applyBorder="1" applyAlignment="1">
      <alignment horizontal="right" vertical="center" wrapText="1"/>
    </xf>
    <xf numFmtId="41" fontId="90" fillId="28" borderId="23" xfId="0" applyNumberFormat="1" applyFont="1" applyFill="1" applyBorder="1" applyAlignment="1">
      <alignment horizontal="right" vertical="center" wrapText="1"/>
    </xf>
    <xf numFmtId="49" fontId="11" fillId="0" borderId="37" xfId="310" applyNumberFormat="1" applyFont="1" applyFill="1" applyBorder="1" applyAlignment="1" applyProtection="1">
      <alignment horizontal="center" vertical="center" wrapText="1"/>
      <protection locked="0"/>
    </xf>
    <xf numFmtId="3" fontId="108" fillId="28" borderId="89" xfId="0" applyNumberFormat="1" applyFont="1" applyFill="1" applyBorder="1" applyAlignment="1">
      <alignment horizontal="right" vertical="center"/>
    </xf>
    <xf numFmtId="3" fontId="108" fillId="28" borderId="90" xfId="0" applyNumberFormat="1" applyFont="1" applyFill="1" applyBorder="1" applyAlignment="1">
      <alignment horizontal="right" vertical="center"/>
    </xf>
    <xf numFmtId="3" fontId="108" fillId="28" borderId="92" xfId="0" applyNumberFormat="1" applyFont="1" applyFill="1" applyBorder="1" applyAlignment="1">
      <alignment horizontal="right" vertical="center"/>
    </xf>
    <xf numFmtId="3" fontId="108" fillId="28" borderId="93" xfId="0" applyNumberFormat="1" applyFont="1" applyFill="1" applyBorder="1" applyAlignment="1">
      <alignment horizontal="right" vertical="center"/>
    </xf>
    <xf numFmtId="3" fontId="108" fillId="28" borderId="91" xfId="0" applyNumberFormat="1" applyFont="1" applyFill="1" applyBorder="1" applyAlignment="1">
      <alignment horizontal="right" vertical="center"/>
    </xf>
    <xf numFmtId="3" fontId="108" fillId="28" borderId="94" xfId="0" applyNumberFormat="1" applyFont="1" applyFill="1" applyBorder="1" applyAlignment="1">
      <alignment horizontal="right" vertical="center"/>
    </xf>
    <xf numFmtId="3" fontId="108" fillId="28" borderId="95" xfId="0" applyNumberFormat="1" applyFont="1" applyFill="1" applyBorder="1" applyAlignment="1">
      <alignment horizontal="right" vertical="center"/>
    </xf>
    <xf numFmtId="3" fontId="108" fillId="28" borderId="96" xfId="0" applyNumberFormat="1" applyFont="1" applyFill="1" applyBorder="1" applyAlignment="1">
      <alignment horizontal="right" vertical="center"/>
    </xf>
    <xf numFmtId="41" fontId="88" fillId="0" borderId="97" xfId="396" applyFont="1" applyFill="1" applyBorder="1" applyAlignment="1" applyProtection="1">
      <alignment horizontal="right" vertical="center"/>
    </xf>
    <xf numFmtId="41" fontId="88" fillId="0" borderId="98" xfId="396" applyFont="1" applyFill="1" applyBorder="1" applyAlignment="1" applyProtection="1">
      <alignment horizontal="right" vertical="center"/>
    </xf>
    <xf numFmtId="41" fontId="88" fillId="0" borderId="99" xfId="396" applyFont="1" applyFill="1" applyBorder="1" applyAlignment="1" applyProtection="1">
      <alignment horizontal="right" vertical="center"/>
    </xf>
    <xf numFmtId="41" fontId="88" fillId="0" borderId="100" xfId="396" applyFont="1" applyFill="1" applyBorder="1" applyAlignment="1" applyProtection="1">
      <alignment horizontal="right" vertical="center"/>
    </xf>
    <xf numFmtId="41" fontId="88" fillId="0" borderId="20" xfId="396" applyFont="1" applyFill="1" applyBorder="1" applyAlignment="1" applyProtection="1">
      <alignment horizontal="right" vertical="center"/>
    </xf>
    <xf numFmtId="3" fontId="108" fillId="28" borderId="101" xfId="0" applyNumberFormat="1" applyFont="1" applyFill="1" applyBorder="1" applyAlignment="1">
      <alignment horizontal="right" vertical="center"/>
    </xf>
    <xf numFmtId="3" fontId="108" fillId="28" borderId="102" xfId="0" applyNumberFormat="1" applyFont="1" applyFill="1" applyBorder="1" applyAlignment="1">
      <alignment horizontal="right" vertical="center"/>
    </xf>
    <xf numFmtId="3" fontId="108" fillId="28" borderId="103" xfId="0" applyNumberFormat="1" applyFont="1" applyFill="1" applyBorder="1" applyAlignment="1">
      <alignment horizontal="right" vertical="center"/>
    </xf>
    <xf numFmtId="3" fontId="108" fillId="28" borderId="104" xfId="0" applyNumberFormat="1" applyFont="1" applyFill="1" applyBorder="1" applyAlignment="1">
      <alignment horizontal="right" vertical="center"/>
    </xf>
    <xf numFmtId="0" fontId="90" fillId="0" borderId="0" xfId="0" applyFont="1" applyFill="1" applyAlignment="1">
      <alignment horizontal="left" vertical="top"/>
    </xf>
    <xf numFmtId="0" fontId="82" fillId="0" borderId="0" xfId="0" applyFont="1" applyFill="1" applyBorder="1" applyAlignment="1">
      <alignment horizontal="left" vertical="top"/>
    </xf>
    <xf numFmtId="0" fontId="83" fillId="0" borderId="23" xfId="0" applyFont="1" applyFill="1" applyBorder="1" applyAlignment="1">
      <alignment horizontal="lef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16" xfId="0" applyFont="1" applyFill="1" applyBorder="1" applyAlignment="1">
      <alignment horizontal="center" vertical="center" wrapText="1"/>
    </xf>
    <xf numFmtId="0" fontId="11" fillId="0" borderId="41"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25"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24"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18" xfId="0" applyFont="1" applyFill="1" applyBorder="1" applyAlignment="1">
      <alignment horizontal="center" vertical="center" wrapText="1"/>
    </xf>
    <xf numFmtId="0" fontId="11" fillId="0" borderId="16" xfId="0" applyFont="1" applyFill="1" applyBorder="1" applyAlignment="1">
      <alignment horizontal="center" vertical="center"/>
    </xf>
    <xf numFmtId="0" fontId="11" fillId="0" borderId="20" xfId="0" applyFont="1" applyFill="1" applyBorder="1" applyAlignment="1">
      <alignment horizontal="center" vertical="center" wrapText="1"/>
    </xf>
    <xf numFmtId="0" fontId="11" fillId="0" borderId="38" xfId="0" applyFont="1" applyFill="1" applyBorder="1" applyAlignment="1">
      <alignment horizontal="center" vertical="center"/>
    </xf>
    <xf numFmtId="0" fontId="11" fillId="0" borderId="38"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0" xfId="0" applyFont="1" applyBorder="1" applyAlignment="1">
      <alignment horizontal="left" vertical="center"/>
    </xf>
    <xf numFmtId="0" fontId="11" fillId="0" borderId="0" xfId="0" applyFont="1" applyBorder="1" applyAlignment="1">
      <alignment horizontal="left" vertical="center" wrapText="1"/>
    </xf>
    <xf numFmtId="0" fontId="82" fillId="0" borderId="0" xfId="0" applyFont="1" applyBorder="1" applyAlignment="1">
      <alignment horizontal="left" vertical="top"/>
    </xf>
    <xf numFmtId="0" fontId="83" fillId="0" borderId="23" xfId="0" applyFont="1" applyBorder="1" applyAlignment="1">
      <alignment horizontal="left" vertical="center"/>
    </xf>
    <xf numFmtId="0" fontId="82" fillId="0" borderId="0" xfId="276" applyFont="1" applyFill="1" applyBorder="1" applyAlignment="1">
      <alignment horizontal="left" vertical="top"/>
    </xf>
    <xf numFmtId="0" fontId="83" fillId="0" borderId="0" xfId="0" applyFont="1" applyFill="1" applyBorder="1" applyAlignment="1">
      <alignment horizontal="left"/>
    </xf>
    <xf numFmtId="0" fontId="11" fillId="0" borderId="25" xfId="0" applyFont="1" applyFill="1" applyBorder="1" applyAlignment="1">
      <alignment horizontal="left" vertical="center" wrapText="1"/>
    </xf>
    <xf numFmtId="0" fontId="90" fillId="28" borderId="63" xfId="0" applyNumberFormat="1" applyFont="1" applyFill="1" applyBorder="1" applyAlignment="1">
      <alignment horizontal="center" vertical="center"/>
    </xf>
    <xf numFmtId="0" fontId="90" fillId="28" borderId="64" xfId="0" applyNumberFormat="1" applyFont="1" applyFill="1" applyBorder="1" applyAlignment="1">
      <alignment horizontal="center" vertical="center"/>
    </xf>
    <xf numFmtId="0" fontId="11" fillId="0" borderId="23" xfId="0" applyFont="1" applyFill="1" applyBorder="1" applyAlignment="1">
      <alignment horizontal="left" vertical="center"/>
    </xf>
    <xf numFmtId="0" fontId="11" fillId="0" borderId="8" xfId="0" applyFont="1" applyFill="1" applyBorder="1" applyAlignment="1">
      <alignment horizontal="center" vertical="center"/>
    </xf>
    <xf numFmtId="176" fontId="11" fillId="0" borderId="73" xfId="270" applyFont="1" applyFill="1" applyBorder="1" applyAlignment="1">
      <alignment horizontal="center" vertical="center" wrapText="1"/>
    </xf>
    <xf numFmtId="176" fontId="11" fillId="0" borderId="74" xfId="27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62" xfId="0" applyNumberFormat="1" applyFont="1" applyFill="1" applyBorder="1" applyAlignment="1">
      <alignment horizontal="center" vertical="center"/>
    </xf>
    <xf numFmtId="0" fontId="11" fillId="0" borderId="65" xfId="0" applyNumberFormat="1" applyFont="1" applyFill="1" applyBorder="1" applyAlignment="1">
      <alignment horizontal="center" vertical="center"/>
    </xf>
    <xf numFmtId="0" fontId="11" fillId="0" borderId="63" xfId="0" applyNumberFormat="1" applyFont="1" applyFill="1" applyBorder="1" applyAlignment="1">
      <alignment horizontal="center" vertical="center"/>
    </xf>
    <xf numFmtId="176" fontId="11" fillId="0" borderId="72" xfId="270" applyFont="1" applyFill="1" applyBorder="1" applyAlignment="1">
      <alignment horizontal="center" vertical="center" wrapText="1"/>
    </xf>
    <xf numFmtId="176" fontId="11" fillId="0" borderId="87" xfId="27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4" xfId="0" applyFont="1" applyFill="1" applyBorder="1" applyAlignment="1">
      <alignment horizontal="center" vertical="center" wrapText="1"/>
    </xf>
    <xf numFmtId="176" fontId="11" fillId="0" borderId="70" xfId="270" applyFont="1" applyFill="1" applyBorder="1" applyAlignment="1">
      <alignment horizontal="center" vertical="center" wrapText="1"/>
    </xf>
    <xf numFmtId="0" fontId="11" fillId="0" borderId="70" xfId="0" applyFont="1" applyFill="1" applyBorder="1">
      <alignment vertical="center"/>
    </xf>
    <xf numFmtId="0" fontId="11" fillId="0" borderId="52" xfId="0" applyFont="1" applyFill="1" applyBorder="1">
      <alignment vertical="center"/>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83" fillId="0" borderId="25" xfId="0" applyFont="1" applyFill="1" applyBorder="1" applyAlignment="1">
      <alignment horizontal="left" vertical="center" wrapText="1"/>
    </xf>
    <xf numFmtId="0" fontId="11" fillId="0" borderId="40" xfId="0" applyFont="1" applyFill="1" applyBorder="1" applyAlignment="1">
      <alignment horizontal="center" vertical="center" wrapText="1"/>
    </xf>
    <xf numFmtId="0" fontId="83" fillId="0" borderId="23" xfId="0" applyFont="1" applyFill="1" applyBorder="1" applyAlignment="1">
      <alignment horizontal="right" vertical="center"/>
    </xf>
    <xf numFmtId="0" fontId="11" fillId="0" borderId="70" xfId="0" applyFont="1" applyFill="1" applyBorder="1" applyAlignment="1">
      <alignment horizontal="center" vertical="center" wrapText="1"/>
    </xf>
    <xf numFmtId="0" fontId="11" fillId="0" borderId="70" xfId="0" applyFont="1" applyFill="1" applyBorder="1" applyAlignment="1">
      <alignment horizontal="center" vertical="center"/>
    </xf>
    <xf numFmtId="0" fontId="11" fillId="0" borderId="52" xfId="0" applyFont="1" applyFill="1" applyBorder="1" applyAlignment="1">
      <alignment horizontal="center" vertical="center"/>
    </xf>
    <xf numFmtId="0" fontId="11" fillId="0" borderId="51" xfId="0" applyFont="1" applyFill="1" applyBorder="1" applyAlignment="1">
      <alignment horizontal="center" vertical="center" wrapText="1"/>
    </xf>
    <xf numFmtId="0" fontId="88" fillId="0" borderId="0" xfId="0" applyFont="1" applyFill="1" applyBorder="1" applyAlignment="1">
      <alignment horizontal="left" vertical="center"/>
    </xf>
    <xf numFmtId="176" fontId="11" fillId="0" borderId="70" xfId="270" applyFont="1" applyFill="1" applyBorder="1" applyAlignment="1">
      <alignment horizontal="center" vertical="center"/>
    </xf>
    <xf numFmtId="176" fontId="11" fillId="0" borderId="52" xfId="270" applyFont="1" applyFill="1" applyBorder="1" applyAlignment="1">
      <alignment horizontal="center" vertical="center"/>
    </xf>
    <xf numFmtId="0" fontId="11" fillId="27" borderId="25" xfId="0" applyFont="1" applyFill="1" applyBorder="1" applyAlignment="1">
      <alignment horizontal="center" vertical="center" wrapText="1"/>
    </xf>
    <xf numFmtId="0" fontId="11" fillId="27" borderId="25" xfId="0" applyFont="1" applyFill="1" applyBorder="1" applyAlignment="1">
      <alignment horizontal="center" vertical="center"/>
    </xf>
    <xf numFmtId="0" fontId="11" fillId="0" borderId="17" xfId="0" applyFont="1" applyFill="1" applyBorder="1" applyAlignment="1">
      <alignment horizontal="center" vertical="center" wrapText="1"/>
    </xf>
    <xf numFmtId="0" fontId="11" fillId="0" borderId="8" xfId="367" applyFont="1" applyFill="1" applyBorder="1" applyAlignment="1">
      <alignment horizontal="center" vertical="center" wrapText="1"/>
    </xf>
    <xf numFmtId="0" fontId="11" fillId="27" borderId="27" xfId="0" applyFont="1" applyFill="1" applyBorder="1" applyAlignment="1">
      <alignment horizontal="center" vertical="center" wrapText="1"/>
    </xf>
    <xf numFmtId="0" fontId="11" fillId="27" borderId="4" xfId="0" applyFont="1" applyFill="1" applyBorder="1" applyAlignment="1">
      <alignment horizontal="center" vertical="center"/>
    </xf>
    <xf numFmtId="0" fontId="11" fillId="27" borderId="26" xfId="0" applyFont="1" applyFill="1" applyBorder="1" applyAlignment="1">
      <alignment horizontal="center" vertical="center"/>
    </xf>
    <xf numFmtId="0" fontId="11" fillId="27" borderId="26" xfId="0" applyFont="1" applyFill="1" applyBorder="1" applyAlignment="1">
      <alignment horizontal="center" vertical="center" wrapText="1"/>
    </xf>
    <xf numFmtId="177" fontId="11" fillId="0" borderId="24" xfId="269" applyNumberFormat="1" applyFont="1" applyFill="1" applyBorder="1" applyAlignment="1">
      <alignment horizontal="center" vertical="center" wrapText="1"/>
    </xf>
    <xf numFmtId="177" fontId="11" fillId="0" borderId="25" xfId="269" applyNumberFormat="1" applyFont="1" applyFill="1" applyBorder="1" applyAlignment="1">
      <alignment horizontal="center" vertical="center" wrapText="1"/>
    </xf>
    <xf numFmtId="177" fontId="11" fillId="0" borderId="19" xfId="269" applyNumberFormat="1" applyFont="1" applyFill="1" applyBorder="1" applyAlignment="1">
      <alignment horizontal="center" vertical="center" wrapText="1"/>
    </xf>
    <xf numFmtId="177" fontId="11" fillId="0" borderId="35" xfId="269" applyNumberFormat="1" applyFont="1" applyFill="1" applyBorder="1" applyAlignment="1">
      <alignment horizontal="center" vertical="center" wrapText="1"/>
    </xf>
    <xf numFmtId="177" fontId="11" fillId="0" borderId="70" xfId="270" applyNumberFormat="1" applyFont="1" applyFill="1" applyBorder="1" applyAlignment="1">
      <alignment horizontal="center" vertical="center" wrapText="1"/>
    </xf>
    <xf numFmtId="177" fontId="11" fillId="0" borderId="52" xfId="270" applyNumberFormat="1" applyFont="1" applyFill="1" applyBorder="1" applyAlignment="1">
      <alignment horizontal="center" vertical="center" wrapText="1"/>
    </xf>
    <xf numFmtId="177" fontId="11" fillId="0" borderId="4" xfId="269" applyNumberFormat="1" applyFont="1" applyFill="1" applyBorder="1" applyAlignment="1">
      <alignment horizontal="center" vertical="center" wrapText="1"/>
    </xf>
    <xf numFmtId="177" fontId="11" fillId="0" borderId="4" xfId="269" applyNumberFormat="1" applyFont="1" applyFill="1" applyBorder="1" applyAlignment="1">
      <alignment horizontal="center" vertical="center"/>
    </xf>
    <xf numFmtId="177" fontId="11" fillId="0" borderId="26" xfId="269" applyNumberFormat="1" applyFont="1" applyFill="1" applyBorder="1" applyAlignment="1">
      <alignment horizontal="center" vertical="center"/>
    </xf>
    <xf numFmtId="177" fontId="11" fillId="0" borderId="25" xfId="269" applyNumberFormat="1" applyFont="1" applyFill="1" applyBorder="1" applyAlignment="1">
      <alignment horizontal="center" vertical="center"/>
    </xf>
    <xf numFmtId="177" fontId="11" fillId="0" borderId="18" xfId="269" applyNumberFormat="1" applyFont="1" applyFill="1" applyBorder="1" applyAlignment="1">
      <alignment horizontal="center" vertical="center" wrapText="1"/>
    </xf>
    <xf numFmtId="177" fontId="11" fillId="0" borderId="41" xfId="269" applyNumberFormat="1" applyFont="1" applyFill="1" applyBorder="1" applyAlignment="1">
      <alignment horizontal="center" vertical="center" wrapText="1"/>
    </xf>
    <xf numFmtId="177" fontId="11" fillId="0" borderId="31" xfId="269" applyNumberFormat="1" applyFont="1" applyFill="1" applyBorder="1" applyAlignment="1">
      <alignment horizontal="center" vertical="center" wrapText="1"/>
    </xf>
    <xf numFmtId="177" fontId="11" fillId="0" borderId="41" xfId="269" applyNumberFormat="1" applyFont="1" applyFill="1" applyBorder="1" applyAlignment="1">
      <alignment horizontal="center" vertical="center"/>
    </xf>
    <xf numFmtId="177" fontId="11" fillId="0" borderId="18" xfId="368" applyNumberFormat="1" applyFont="1" applyFill="1" applyBorder="1" applyAlignment="1">
      <alignment horizontal="center" vertical="center" wrapText="1"/>
    </xf>
    <xf numFmtId="177" fontId="11" fillId="0" borderId="41" xfId="368" applyNumberFormat="1" applyFont="1" applyFill="1" applyBorder="1" applyAlignment="1">
      <alignment horizontal="center" vertical="center" wrapText="1"/>
    </xf>
    <xf numFmtId="0" fontId="11" fillId="0" borderId="8" xfId="270" applyNumberFormat="1" applyFont="1" applyFill="1" applyBorder="1" applyAlignment="1">
      <alignment horizontal="center" vertical="center" wrapText="1"/>
    </xf>
    <xf numFmtId="0" fontId="11" fillId="0" borderId="40" xfId="270" applyNumberFormat="1" applyFont="1" applyFill="1" applyBorder="1" applyAlignment="1">
      <alignment horizontal="center" vertical="center" wrapText="1"/>
    </xf>
    <xf numFmtId="177" fontId="11" fillId="0" borderId="31" xfId="368" applyNumberFormat="1" applyFont="1" applyFill="1" applyBorder="1" applyAlignment="1">
      <alignment horizontal="center" vertical="center" wrapText="1"/>
    </xf>
    <xf numFmtId="177" fontId="11" fillId="0" borderId="38" xfId="368" applyNumberFormat="1" applyFont="1" applyFill="1" applyBorder="1" applyAlignment="1">
      <alignment horizontal="center" vertical="center" wrapText="1"/>
    </xf>
    <xf numFmtId="177" fontId="11" fillId="0" borderId="19" xfId="368" applyNumberFormat="1" applyFont="1" applyFill="1" applyBorder="1" applyAlignment="1">
      <alignment horizontal="center" vertical="center" wrapText="1"/>
    </xf>
    <xf numFmtId="177" fontId="11" fillId="0" borderId="8" xfId="368" applyNumberFormat="1" applyFont="1" applyFill="1" applyBorder="1" applyAlignment="1">
      <alignment horizontal="center" vertical="center" wrapText="1"/>
    </xf>
    <xf numFmtId="177" fontId="11" fillId="0" borderId="26" xfId="270" applyNumberFormat="1" applyFont="1" applyFill="1" applyBorder="1" applyAlignment="1">
      <alignment horizontal="center" vertical="center" wrapText="1"/>
    </xf>
    <xf numFmtId="177" fontId="11" fillId="0" borderId="8" xfId="270" applyNumberFormat="1" applyFont="1" applyFill="1" applyBorder="1" applyAlignment="1">
      <alignment horizontal="center" vertical="center" wrapText="1"/>
    </xf>
    <xf numFmtId="177" fontId="11" fillId="0" borderId="19" xfId="270" applyNumberFormat="1" applyFont="1" applyFill="1" applyBorder="1" applyAlignment="1">
      <alignment horizontal="center" vertical="center" wrapText="1"/>
    </xf>
    <xf numFmtId="177" fontId="11" fillId="0" borderId="8" xfId="269" applyNumberFormat="1" applyFont="1" applyFill="1" applyBorder="1" applyAlignment="1">
      <alignment horizontal="center" vertical="center" wrapText="1"/>
    </xf>
    <xf numFmtId="177" fontId="11" fillId="0" borderId="27" xfId="269" applyNumberFormat="1" applyFont="1" applyFill="1" applyBorder="1" applyAlignment="1">
      <alignment horizontal="center" vertical="center" wrapText="1"/>
    </xf>
    <xf numFmtId="177" fontId="11" fillId="0" borderId="56" xfId="269" applyNumberFormat="1" applyFont="1" applyFill="1" applyBorder="1" applyAlignment="1">
      <alignment horizontal="center" vertical="center" wrapText="1"/>
    </xf>
    <xf numFmtId="177" fontId="11" fillId="0" borderId="24" xfId="269" applyNumberFormat="1" applyFont="1" applyFill="1" applyBorder="1" applyAlignment="1">
      <alignment horizontal="left" vertical="center" wrapText="1" indent="2"/>
    </xf>
    <xf numFmtId="177" fontId="11" fillId="0" borderId="4" xfId="269" applyNumberFormat="1" applyFont="1" applyFill="1" applyBorder="1" applyAlignment="1">
      <alignment horizontal="left" vertical="center" indent="2"/>
    </xf>
    <xf numFmtId="177" fontId="11" fillId="0" borderId="26" xfId="269" applyNumberFormat="1" applyFont="1" applyFill="1" applyBorder="1" applyAlignment="1">
      <alignment horizontal="left" vertical="center" indent="2"/>
    </xf>
    <xf numFmtId="177" fontId="11" fillId="0" borderId="28" xfId="269" applyNumberFormat="1" applyFont="1" applyFill="1" applyBorder="1" applyAlignment="1">
      <alignment horizontal="center" vertical="center" wrapText="1"/>
    </xf>
    <xf numFmtId="177" fontId="11" fillId="0" borderId="20" xfId="269" applyNumberFormat="1" applyFont="1" applyFill="1" applyBorder="1" applyAlignment="1">
      <alignment horizontal="center" vertical="center" wrapText="1"/>
    </xf>
    <xf numFmtId="177" fontId="11" fillId="0" borderId="38" xfId="269" applyNumberFormat="1" applyFont="1" applyFill="1" applyBorder="1" applyAlignment="1">
      <alignment horizontal="center" vertical="center" wrapText="1"/>
    </xf>
    <xf numFmtId="177" fontId="11" fillId="0" borderId="58" xfId="270" applyNumberFormat="1" applyFont="1" applyFill="1" applyBorder="1" applyAlignment="1">
      <alignment horizontal="center" vertical="center" wrapText="1"/>
    </xf>
    <xf numFmtId="177" fontId="11" fillId="0" borderId="71" xfId="270" applyNumberFormat="1" applyFont="1" applyFill="1" applyBorder="1" applyAlignment="1">
      <alignment horizontal="center" vertical="center" wrapText="1"/>
    </xf>
    <xf numFmtId="0" fontId="11" fillId="0" borderId="26" xfId="270" applyNumberFormat="1" applyFont="1" applyFill="1" applyBorder="1" applyAlignment="1">
      <alignment horizontal="center" vertical="center" wrapText="1"/>
    </xf>
    <xf numFmtId="0" fontId="11" fillId="0" borderId="51" xfId="270" applyNumberFormat="1" applyFont="1" applyFill="1" applyBorder="1" applyAlignment="1">
      <alignment horizontal="center" vertical="center" wrapText="1"/>
    </xf>
    <xf numFmtId="177" fontId="11" fillId="0" borderId="40" xfId="269" applyNumberFormat="1" applyFont="1" applyFill="1" applyBorder="1" applyAlignment="1">
      <alignment horizontal="center" vertical="center" wrapText="1"/>
    </xf>
    <xf numFmtId="193" fontId="11" fillId="0" borderId="24" xfId="269" applyNumberFormat="1" applyFont="1" applyFill="1" applyBorder="1" applyAlignment="1">
      <alignment horizontal="center" vertical="center" wrapText="1"/>
    </xf>
    <xf numFmtId="193" fontId="11" fillId="0" borderId="25" xfId="269" applyNumberFormat="1" applyFont="1" applyFill="1" applyBorder="1" applyAlignment="1">
      <alignment horizontal="center" vertical="center"/>
    </xf>
    <xf numFmtId="193" fontId="11" fillId="0" borderId="19" xfId="269" applyNumberFormat="1" applyFont="1" applyFill="1" applyBorder="1" applyAlignment="1">
      <alignment horizontal="center" vertical="center"/>
    </xf>
    <xf numFmtId="0" fontId="11" fillId="0" borderId="37"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0" fontId="11" fillId="0" borderId="40" xfId="0" applyNumberFormat="1"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88" fillId="0" borderId="8" xfId="0" applyFont="1" applyFill="1" applyBorder="1" applyAlignment="1">
      <alignment horizontal="center" vertical="center" wrapText="1"/>
    </xf>
    <xf numFmtId="0" fontId="88" fillId="0" borderId="22" xfId="0" applyFont="1" applyFill="1" applyBorder="1" applyAlignment="1">
      <alignment horizontal="center" vertical="center" wrapText="1"/>
    </xf>
    <xf numFmtId="0" fontId="88" fillId="0" borderId="17" xfId="0" applyFont="1" applyFill="1" applyBorder="1" applyAlignment="1">
      <alignment horizontal="center" vertical="center" wrapText="1"/>
    </xf>
    <xf numFmtId="0" fontId="104" fillId="0" borderId="0" xfId="0" applyFont="1" applyFill="1" applyBorder="1" applyAlignment="1">
      <alignment horizontal="left" vertical="top"/>
    </xf>
    <xf numFmtId="0" fontId="88" fillId="0" borderId="18" xfId="0" applyFont="1" applyFill="1" applyBorder="1" applyAlignment="1">
      <alignment horizontal="center" vertical="center" wrapText="1"/>
    </xf>
    <xf numFmtId="0" fontId="88" fillId="0" borderId="16" xfId="0" applyFont="1" applyFill="1" applyBorder="1" applyAlignment="1">
      <alignment horizontal="center" vertical="center" wrapText="1"/>
    </xf>
    <xf numFmtId="0" fontId="88" fillId="0" borderId="88" xfId="0" applyFont="1" applyFill="1" applyBorder="1" applyAlignment="1">
      <alignment horizontal="center" vertical="center" wrapText="1"/>
    </xf>
    <xf numFmtId="0" fontId="88" fillId="0" borderId="24" xfId="0" applyFont="1" applyFill="1" applyBorder="1" applyAlignment="1">
      <alignment horizontal="center" vertical="center" wrapText="1"/>
    </xf>
    <xf numFmtId="0" fontId="88" fillId="0" borderId="19" xfId="0" applyFont="1" applyFill="1" applyBorder="1" applyAlignment="1">
      <alignment horizontal="center" vertical="center" wrapText="1"/>
    </xf>
    <xf numFmtId="0" fontId="88" fillId="0" borderId="8" xfId="0" applyNumberFormat="1" applyFont="1" applyFill="1" applyBorder="1" applyAlignment="1">
      <alignment horizontal="center" vertical="center" wrapText="1"/>
    </xf>
    <xf numFmtId="0" fontId="88" fillId="0" borderId="18" xfId="0" applyNumberFormat="1" applyFont="1" applyFill="1" applyBorder="1" applyAlignment="1">
      <alignment horizontal="center" vertical="center" wrapText="1"/>
    </xf>
    <xf numFmtId="0" fontId="88" fillId="0" borderId="27" xfId="0" applyFont="1" applyFill="1" applyBorder="1" applyAlignment="1">
      <alignment horizontal="center" vertical="center" wrapText="1"/>
    </xf>
    <xf numFmtId="0" fontId="88" fillId="0" borderId="26" xfId="0" applyFont="1" applyFill="1" applyBorder="1" applyAlignment="1">
      <alignment horizontal="center" vertical="center" wrapText="1"/>
    </xf>
    <xf numFmtId="0" fontId="87" fillId="0" borderId="25" xfId="0" applyFont="1" applyFill="1" applyBorder="1" applyAlignment="1">
      <alignment horizontal="left" vertical="center" wrapText="1"/>
    </xf>
    <xf numFmtId="0" fontId="87" fillId="0" borderId="25" xfId="0" applyFont="1" applyFill="1" applyBorder="1" applyAlignment="1">
      <alignment horizontal="left" vertical="center"/>
    </xf>
    <xf numFmtId="0" fontId="89" fillId="0" borderId="32" xfId="0" applyFont="1" applyFill="1" applyBorder="1" applyAlignment="1">
      <alignment horizontal="center" vertical="center"/>
    </xf>
    <xf numFmtId="0" fontId="89" fillId="0" borderId="4" xfId="0" applyFont="1" applyFill="1" applyBorder="1" applyAlignment="1">
      <alignment horizontal="center" vertical="center"/>
    </xf>
    <xf numFmtId="49" fontId="88" fillId="0" borderId="27" xfId="310" applyNumberFormat="1" applyFont="1" applyFill="1" applyBorder="1" applyAlignment="1" applyProtection="1">
      <alignment horizontal="center" vertical="center" wrapText="1"/>
      <protection locked="0"/>
    </xf>
    <xf numFmtId="49" fontId="88" fillId="0" borderId="40" xfId="310" applyNumberFormat="1" applyFont="1" applyFill="1" applyBorder="1" applyAlignment="1" applyProtection="1">
      <alignment horizontal="center" vertical="center" wrapText="1"/>
      <protection locked="0"/>
    </xf>
    <xf numFmtId="49" fontId="11" fillId="0" borderId="25" xfId="310" applyNumberFormat="1" applyFont="1" applyFill="1" applyBorder="1" applyAlignment="1" applyProtection="1">
      <alignment horizontal="center" vertical="center" wrapText="1"/>
      <protection locked="0"/>
    </xf>
    <xf numFmtId="49" fontId="11" fillId="0" borderId="21" xfId="310" applyNumberFormat="1" applyFont="1" applyFill="1" applyBorder="1" applyAlignment="1" applyProtection="1">
      <alignment horizontal="center" vertical="center" wrapText="1"/>
      <protection locked="0"/>
    </xf>
    <xf numFmtId="49" fontId="11" fillId="0" borderId="71" xfId="310" applyNumberFormat="1" applyFont="1" applyFill="1" applyBorder="1" applyAlignment="1" applyProtection="1">
      <alignment horizontal="center" vertical="center" wrapText="1"/>
      <protection locked="0"/>
    </xf>
    <xf numFmtId="49" fontId="88" fillId="0" borderId="24" xfId="310" applyNumberFormat="1" applyFont="1" applyFill="1" applyBorder="1" applyAlignment="1" applyProtection="1">
      <alignment horizontal="center" vertical="center" wrapText="1"/>
      <protection locked="0"/>
    </xf>
    <xf numFmtId="49" fontId="88" fillId="0" borderId="20" xfId="310" applyNumberFormat="1" applyFont="1" applyFill="1" applyBorder="1" applyAlignment="1" applyProtection="1">
      <alignment horizontal="center" vertical="center" wrapText="1"/>
      <protection locked="0"/>
    </xf>
    <xf numFmtId="49" fontId="88" fillId="0" borderId="38" xfId="310" applyNumberFormat="1" applyFont="1" applyFill="1" applyBorder="1" applyAlignment="1" applyProtection="1">
      <alignment horizontal="center" vertical="center" wrapText="1"/>
      <protection locked="0"/>
    </xf>
    <xf numFmtId="0" fontId="89" fillId="0" borderId="33" xfId="0" applyFont="1" applyFill="1" applyBorder="1" applyAlignment="1">
      <alignment horizontal="center" vertical="center"/>
    </xf>
    <xf numFmtId="0" fontId="89" fillId="0" borderId="25" xfId="0" applyFont="1" applyFill="1" applyBorder="1" applyAlignment="1">
      <alignment horizontal="center" vertical="center"/>
    </xf>
    <xf numFmtId="0" fontId="89" fillId="0" borderId="19" xfId="0" applyFont="1" applyFill="1" applyBorder="1" applyAlignment="1">
      <alignment horizontal="center" vertical="center"/>
    </xf>
    <xf numFmtId="49" fontId="88" fillId="0" borderId="18" xfId="310" applyNumberFormat="1" applyFont="1" applyFill="1" applyBorder="1" applyAlignment="1" applyProtection="1">
      <alignment horizontal="center" vertical="center" wrapText="1"/>
      <protection locked="0"/>
    </xf>
    <xf numFmtId="49" fontId="88" fillId="0" borderId="41" xfId="310" applyNumberFormat="1" applyFont="1" applyFill="1" applyBorder="1" applyAlignment="1" applyProtection="1">
      <alignment horizontal="center" vertical="center" wrapText="1"/>
      <protection locked="0"/>
    </xf>
    <xf numFmtId="49" fontId="88" fillId="0" borderId="8" xfId="310" applyNumberFormat="1" applyFont="1" applyFill="1" applyBorder="1" applyAlignment="1" applyProtection="1">
      <alignment horizontal="center" vertical="center" wrapText="1"/>
      <protection locked="0"/>
    </xf>
    <xf numFmtId="49" fontId="11" fillId="0" borderId="43" xfId="310" applyNumberFormat="1" applyFont="1" applyFill="1" applyBorder="1" applyAlignment="1" applyProtection="1">
      <alignment horizontal="center" vertical="center" wrapText="1"/>
      <protection locked="0"/>
    </xf>
    <xf numFmtId="49" fontId="11" fillId="0" borderId="37" xfId="310" applyNumberFormat="1" applyFont="1" applyFill="1" applyBorder="1" applyAlignment="1" applyProtection="1">
      <alignment horizontal="center" vertical="center" wrapText="1"/>
      <protection locked="0"/>
    </xf>
    <xf numFmtId="49" fontId="11" fillId="0" borderId="39" xfId="310" applyNumberFormat="1" applyFont="1" applyFill="1" applyBorder="1" applyAlignment="1" applyProtection="1">
      <alignment horizontal="center" vertical="center" wrapText="1"/>
      <protection locked="0"/>
    </xf>
    <xf numFmtId="49" fontId="88" fillId="0" borderId="22" xfId="310" applyNumberFormat="1" applyFont="1" applyFill="1" applyBorder="1" applyAlignment="1" applyProtection="1">
      <alignment horizontal="center" vertical="center" wrapText="1"/>
      <protection locked="0"/>
    </xf>
    <xf numFmtId="49" fontId="88" fillId="0" borderId="32" xfId="310" applyNumberFormat="1" applyFont="1" applyFill="1" applyBorder="1" applyAlignment="1" applyProtection="1">
      <alignment horizontal="center" vertical="center"/>
      <protection locked="0"/>
    </xf>
    <xf numFmtId="49" fontId="88" fillId="0" borderId="4" xfId="310" applyNumberFormat="1" applyFont="1" applyFill="1" applyBorder="1" applyAlignment="1" applyProtection="1">
      <alignment horizontal="center" vertical="center"/>
      <protection locked="0"/>
    </xf>
    <xf numFmtId="49" fontId="88" fillId="0" borderId="26" xfId="310" applyNumberFormat="1" applyFont="1" applyFill="1" applyBorder="1" applyAlignment="1" applyProtection="1">
      <alignment horizontal="center" vertical="center"/>
      <protection locked="0"/>
    </xf>
    <xf numFmtId="49" fontId="88" fillId="0" borderId="26" xfId="310" applyNumberFormat="1" applyFont="1" applyFill="1" applyBorder="1" applyAlignment="1" applyProtection="1">
      <alignment horizontal="center" vertical="center" wrapText="1"/>
      <protection locked="0"/>
    </xf>
    <xf numFmtId="0" fontId="88" fillId="0" borderId="0" xfId="0" applyFont="1" applyFill="1" applyBorder="1" applyAlignment="1">
      <alignment horizontal="left" vertical="center" wrapText="1"/>
    </xf>
    <xf numFmtId="0" fontId="11" fillId="0" borderId="0" xfId="0" applyFont="1" applyFill="1" applyBorder="1" applyAlignment="1">
      <alignment horizontal="right" vertical="center"/>
    </xf>
    <xf numFmtId="176" fontId="11" fillId="0" borderId="52" xfId="270" applyFont="1" applyFill="1" applyBorder="1" applyAlignment="1">
      <alignment horizontal="center" vertical="center" wrapText="1"/>
    </xf>
    <xf numFmtId="0" fontId="83" fillId="0" borderId="25" xfId="0" applyFont="1" applyFill="1" applyBorder="1" applyAlignment="1">
      <alignment horizontal="left" vertical="center"/>
    </xf>
    <xf numFmtId="0" fontId="11" fillId="0" borderId="41" xfId="0" applyFont="1" applyFill="1" applyBorder="1" applyAlignment="1">
      <alignment horizontal="center" vertical="center" wrapText="1"/>
    </xf>
    <xf numFmtId="0" fontId="0" fillId="0" borderId="20" xfId="0" applyFont="1" applyFill="1" applyBorder="1" applyAlignment="1">
      <alignment horizontal="center" vertical="center"/>
    </xf>
    <xf numFmtId="0" fontId="0" fillId="0" borderId="0" xfId="0" applyFont="1" applyFill="1" applyBorder="1" applyAlignment="1">
      <alignment horizontal="center" vertical="center"/>
    </xf>
    <xf numFmtId="176" fontId="11" fillId="0" borderId="43" xfId="270" applyFont="1" applyFill="1" applyBorder="1" applyAlignment="1">
      <alignment horizontal="center" vertical="center" wrapText="1"/>
    </xf>
    <xf numFmtId="176" fontId="11" fillId="0" borderId="39" xfId="270" applyFont="1" applyFill="1" applyBorder="1" applyAlignment="1">
      <alignment horizontal="center" vertical="center" wrapText="1"/>
    </xf>
    <xf numFmtId="0" fontId="11" fillId="0" borderId="71" xfId="0" applyFont="1" applyFill="1" applyBorder="1" applyAlignment="1">
      <alignment horizontal="center" vertical="center" wrapText="1"/>
    </xf>
  </cellXfs>
  <cellStyles count="447">
    <cellStyle name="??&amp;O?&amp;H?_x0008__x000f__x0007_?_x0007__x0001__x0001_" xfId="1" xr:uid="{00000000-0005-0000-0000-000000000000}"/>
    <cellStyle name="??&amp;O?&amp;H?_x0008_??_x0007__x0001__x0001_" xfId="2" xr:uid="{00000000-0005-0000-0000-000001000000}"/>
    <cellStyle name="_Book1" xfId="3" xr:uid="{00000000-0005-0000-0000-000002000000}"/>
    <cellStyle name="_Capex Tracking Control Sheet -ADMIN " xfId="4" xr:uid="{00000000-0005-0000-0000-000003000000}"/>
    <cellStyle name="_Project tracking Puri (Diana) per March'06 " xfId="5" xr:uid="{00000000-0005-0000-0000-000004000000}"/>
    <cellStyle name="_Recon with FAR " xfId="6" xr:uid="{00000000-0005-0000-0000-000005000000}"/>
    <cellStyle name="_금융점포(광주)" xfId="7" xr:uid="{00000000-0005-0000-0000-000006000000}"/>
    <cellStyle name="_은행별 점포현황(202011년12월말기준)" xfId="8" xr:uid="{00000000-0005-0000-0000-000007000000}"/>
    <cellStyle name="¤@?e_TEST-1 " xfId="9" xr:uid="{00000000-0005-0000-0000-000008000000}"/>
    <cellStyle name="20% - Accent1" xfId="10" xr:uid="{00000000-0005-0000-0000-000009000000}"/>
    <cellStyle name="20% - Accent2" xfId="11" xr:uid="{00000000-0005-0000-0000-00000A000000}"/>
    <cellStyle name="20% - Accent3" xfId="12" xr:uid="{00000000-0005-0000-0000-00000B000000}"/>
    <cellStyle name="20% - Accent4" xfId="13" xr:uid="{00000000-0005-0000-0000-00000C000000}"/>
    <cellStyle name="20% - Accent5" xfId="14" xr:uid="{00000000-0005-0000-0000-00000D000000}"/>
    <cellStyle name="20% - Accent6" xfId="15" xr:uid="{00000000-0005-0000-0000-00000E000000}"/>
    <cellStyle name="20% - 강조색1 2" xfId="16" xr:uid="{00000000-0005-0000-0000-00000F000000}"/>
    <cellStyle name="20% - 강조색1 2 2" xfId="17" xr:uid="{00000000-0005-0000-0000-000010000000}"/>
    <cellStyle name="20% - 강조색1 3" xfId="18" xr:uid="{00000000-0005-0000-0000-000011000000}"/>
    <cellStyle name="20% - 강조색2 2" xfId="19" xr:uid="{00000000-0005-0000-0000-000012000000}"/>
    <cellStyle name="20% - 강조색2 2 2" xfId="20" xr:uid="{00000000-0005-0000-0000-000013000000}"/>
    <cellStyle name="20% - 강조색2 3" xfId="21" xr:uid="{00000000-0005-0000-0000-000014000000}"/>
    <cellStyle name="20% - 강조색3 2" xfId="22" xr:uid="{00000000-0005-0000-0000-000015000000}"/>
    <cellStyle name="20% - 강조색3 2 2" xfId="23" xr:uid="{00000000-0005-0000-0000-000016000000}"/>
    <cellStyle name="20% - 강조색3 3" xfId="24" xr:uid="{00000000-0005-0000-0000-000017000000}"/>
    <cellStyle name="20% - 강조색4 2" xfId="25" xr:uid="{00000000-0005-0000-0000-000018000000}"/>
    <cellStyle name="20% - 강조색4 2 2" xfId="26" xr:uid="{00000000-0005-0000-0000-000019000000}"/>
    <cellStyle name="20% - 강조색4 3" xfId="27" xr:uid="{00000000-0005-0000-0000-00001A000000}"/>
    <cellStyle name="20% - 강조색5 2" xfId="28" xr:uid="{00000000-0005-0000-0000-00001B000000}"/>
    <cellStyle name="20% - 강조색5 2 2" xfId="29" xr:uid="{00000000-0005-0000-0000-00001C000000}"/>
    <cellStyle name="20% - 강조색5 3" xfId="30" xr:uid="{00000000-0005-0000-0000-00001D000000}"/>
    <cellStyle name="20% - 강조색6 2" xfId="31" xr:uid="{00000000-0005-0000-0000-00001E000000}"/>
    <cellStyle name="20% - 강조색6 2 2" xfId="32" xr:uid="{00000000-0005-0000-0000-00001F000000}"/>
    <cellStyle name="20% - 강조색6 3" xfId="33" xr:uid="{00000000-0005-0000-0000-000020000000}"/>
    <cellStyle name="40% - Accent1" xfId="34" xr:uid="{00000000-0005-0000-0000-000021000000}"/>
    <cellStyle name="40% - Accent2" xfId="35" xr:uid="{00000000-0005-0000-0000-000022000000}"/>
    <cellStyle name="40% - Accent3" xfId="36" xr:uid="{00000000-0005-0000-0000-000023000000}"/>
    <cellStyle name="40% - Accent4" xfId="37" xr:uid="{00000000-0005-0000-0000-000024000000}"/>
    <cellStyle name="40% - Accent5" xfId="38" xr:uid="{00000000-0005-0000-0000-000025000000}"/>
    <cellStyle name="40% - Accent6" xfId="39" xr:uid="{00000000-0005-0000-0000-000026000000}"/>
    <cellStyle name="40% - 강조색1 2" xfId="40" xr:uid="{00000000-0005-0000-0000-000027000000}"/>
    <cellStyle name="40% - 강조색1 2 2" xfId="41" xr:uid="{00000000-0005-0000-0000-000028000000}"/>
    <cellStyle name="40% - 강조색1 3" xfId="42" xr:uid="{00000000-0005-0000-0000-000029000000}"/>
    <cellStyle name="40% - 강조색2 2" xfId="43" xr:uid="{00000000-0005-0000-0000-00002A000000}"/>
    <cellStyle name="40% - 강조색2 2 2" xfId="44" xr:uid="{00000000-0005-0000-0000-00002B000000}"/>
    <cellStyle name="40% - 강조색2 3" xfId="45" xr:uid="{00000000-0005-0000-0000-00002C000000}"/>
    <cellStyle name="40% - 강조색3 2" xfId="46" xr:uid="{00000000-0005-0000-0000-00002D000000}"/>
    <cellStyle name="40% - 강조색3 2 2" xfId="47" xr:uid="{00000000-0005-0000-0000-00002E000000}"/>
    <cellStyle name="40% - 강조색3 3" xfId="48" xr:uid="{00000000-0005-0000-0000-00002F000000}"/>
    <cellStyle name="40% - 강조색4 2" xfId="49" xr:uid="{00000000-0005-0000-0000-000030000000}"/>
    <cellStyle name="40% - 강조색4 2 2" xfId="50" xr:uid="{00000000-0005-0000-0000-000031000000}"/>
    <cellStyle name="40% - 강조색4 3" xfId="51" xr:uid="{00000000-0005-0000-0000-000032000000}"/>
    <cellStyle name="40% - 강조색5 2" xfId="52" xr:uid="{00000000-0005-0000-0000-000033000000}"/>
    <cellStyle name="40% - 강조색5 2 2" xfId="53" xr:uid="{00000000-0005-0000-0000-000034000000}"/>
    <cellStyle name="40% - 강조색5 3" xfId="54" xr:uid="{00000000-0005-0000-0000-000035000000}"/>
    <cellStyle name="40% - 강조색6 2" xfId="55" xr:uid="{00000000-0005-0000-0000-000036000000}"/>
    <cellStyle name="40% - 강조색6 2 2" xfId="56" xr:uid="{00000000-0005-0000-0000-000037000000}"/>
    <cellStyle name="40% - 강조색6 3" xfId="57" xr:uid="{00000000-0005-0000-0000-000038000000}"/>
    <cellStyle name="60% - Accent1" xfId="58" xr:uid="{00000000-0005-0000-0000-000039000000}"/>
    <cellStyle name="60% - Accent2" xfId="59" xr:uid="{00000000-0005-0000-0000-00003A000000}"/>
    <cellStyle name="60% - Accent3" xfId="60" xr:uid="{00000000-0005-0000-0000-00003B000000}"/>
    <cellStyle name="60% - Accent4" xfId="61" xr:uid="{00000000-0005-0000-0000-00003C000000}"/>
    <cellStyle name="60% - Accent5" xfId="62" xr:uid="{00000000-0005-0000-0000-00003D000000}"/>
    <cellStyle name="60% - Accent6" xfId="63" xr:uid="{00000000-0005-0000-0000-00003E000000}"/>
    <cellStyle name="60% - 강조색1 2" xfId="64" xr:uid="{00000000-0005-0000-0000-00003F000000}"/>
    <cellStyle name="60% - 강조색1 2 2" xfId="65" xr:uid="{00000000-0005-0000-0000-000040000000}"/>
    <cellStyle name="60% - 강조색1 3" xfId="66" xr:uid="{00000000-0005-0000-0000-000041000000}"/>
    <cellStyle name="60% - 강조색2 2" xfId="67" xr:uid="{00000000-0005-0000-0000-000042000000}"/>
    <cellStyle name="60% - 강조색2 2 2" xfId="68" xr:uid="{00000000-0005-0000-0000-000043000000}"/>
    <cellStyle name="60% - 강조색2 3" xfId="69" xr:uid="{00000000-0005-0000-0000-000044000000}"/>
    <cellStyle name="60% - 강조색3 2" xfId="70" xr:uid="{00000000-0005-0000-0000-000045000000}"/>
    <cellStyle name="60% - 강조색3 2 2" xfId="71" xr:uid="{00000000-0005-0000-0000-000046000000}"/>
    <cellStyle name="60% - 강조색3 3" xfId="72" xr:uid="{00000000-0005-0000-0000-000047000000}"/>
    <cellStyle name="60% - 강조색4 2" xfId="73" xr:uid="{00000000-0005-0000-0000-000048000000}"/>
    <cellStyle name="60% - 강조색4 2 2" xfId="74" xr:uid="{00000000-0005-0000-0000-000049000000}"/>
    <cellStyle name="60% - 강조색4 3" xfId="75" xr:uid="{00000000-0005-0000-0000-00004A000000}"/>
    <cellStyle name="60% - 강조색5 2" xfId="76" xr:uid="{00000000-0005-0000-0000-00004B000000}"/>
    <cellStyle name="60% - 강조색5 2 2" xfId="77" xr:uid="{00000000-0005-0000-0000-00004C000000}"/>
    <cellStyle name="60% - 강조색5 3" xfId="78" xr:uid="{00000000-0005-0000-0000-00004D000000}"/>
    <cellStyle name="60% - 강조색6 2" xfId="79" xr:uid="{00000000-0005-0000-0000-00004E000000}"/>
    <cellStyle name="60% - 강조색6 2 2" xfId="80" xr:uid="{00000000-0005-0000-0000-00004F000000}"/>
    <cellStyle name="60% - 강조색6 3" xfId="81" xr:uid="{00000000-0005-0000-0000-000050000000}"/>
    <cellStyle name="A¨­￠￢￠O [0]_INQUIRY ￠?￥i¨u¡AAⓒ￢Aⓒª " xfId="82" xr:uid="{00000000-0005-0000-0000-000051000000}"/>
    <cellStyle name="A¨­￠￢￠O_INQUIRY ￠?￥i¨u¡AAⓒ￢Aⓒª " xfId="83" xr:uid="{00000000-0005-0000-0000-000052000000}"/>
    <cellStyle name="Accent1" xfId="84" xr:uid="{00000000-0005-0000-0000-000053000000}"/>
    <cellStyle name="Accent2" xfId="85" xr:uid="{00000000-0005-0000-0000-000054000000}"/>
    <cellStyle name="Accent3" xfId="86" xr:uid="{00000000-0005-0000-0000-000055000000}"/>
    <cellStyle name="Accent4" xfId="87" xr:uid="{00000000-0005-0000-0000-000056000000}"/>
    <cellStyle name="Accent5" xfId="88" xr:uid="{00000000-0005-0000-0000-000057000000}"/>
    <cellStyle name="Accent6" xfId="89" xr:uid="{00000000-0005-0000-0000-000058000000}"/>
    <cellStyle name="AeE­ [0]_°eE¹_11¿a½A " xfId="90" xr:uid="{00000000-0005-0000-0000-000059000000}"/>
    <cellStyle name="AeE­_°eE¹_11¿a½A " xfId="91" xr:uid="{00000000-0005-0000-0000-00005A000000}"/>
    <cellStyle name="AeE¡ⓒ [0]_INQUIRY ￠?￥i¨u¡AAⓒ￢Aⓒª " xfId="92" xr:uid="{00000000-0005-0000-0000-00005B000000}"/>
    <cellStyle name="AeE¡ⓒ_INQUIRY ￠?￥i¨u¡AAⓒ￢Aⓒª " xfId="93" xr:uid="{00000000-0005-0000-0000-00005C000000}"/>
    <cellStyle name="ALIGNMENT" xfId="94" xr:uid="{00000000-0005-0000-0000-00005D000000}"/>
    <cellStyle name="AÞ¸¶ [0]_°eE¹_11¿a½A " xfId="95" xr:uid="{00000000-0005-0000-0000-00005E000000}"/>
    <cellStyle name="AÞ¸¶_°eE¹_11¿a½A " xfId="96" xr:uid="{00000000-0005-0000-0000-00005F000000}"/>
    <cellStyle name="Bad" xfId="97" xr:uid="{00000000-0005-0000-0000-000060000000}"/>
    <cellStyle name="C¡IA¨ª_¡ic¨u¡A¨￢I¨￢¡Æ AN¡Æe " xfId="98" xr:uid="{00000000-0005-0000-0000-000061000000}"/>
    <cellStyle name="C￥AØ_¸AAa.¼OAI " xfId="99" xr:uid="{00000000-0005-0000-0000-000062000000}"/>
    <cellStyle name="Calculation" xfId="100" xr:uid="{00000000-0005-0000-0000-000063000000}"/>
    <cellStyle name="category" xfId="101" xr:uid="{00000000-0005-0000-0000-000064000000}"/>
    <cellStyle name="Check Cell" xfId="102" xr:uid="{00000000-0005-0000-0000-000065000000}"/>
    <cellStyle name="Comma [0]_ SG&amp;A Bridge " xfId="103" xr:uid="{00000000-0005-0000-0000-000066000000}"/>
    <cellStyle name="comma zerodec" xfId="104" xr:uid="{00000000-0005-0000-0000-000067000000}"/>
    <cellStyle name="Comma_ SG&amp;A Bridge " xfId="105" xr:uid="{00000000-0005-0000-0000-000068000000}"/>
    <cellStyle name="Comma0" xfId="106" xr:uid="{00000000-0005-0000-0000-000069000000}"/>
    <cellStyle name="Curren?_x0012_퐀_x0017_?" xfId="107" xr:uid="{00000000-0005-0000-0000-00006A000000}"/>
    <cellStyle name="Currency [0]_ SG&amp;A Bridge " xfId="108" xr:uid="{00000000-0005-0000-0000-00006B000000}"/>
    <cellStyle name="Currency_ SG&amp;A Bridge " xfId="109" xr:uid="{00000000-0005-0000-0000-00006C000000}"/>
    <cellStyle name="Currency0" xfId="110" xr:uid="{00000000-0005-0000-0000-00006D000000}"/>
    <cellStyle name="Currency1" xfId="111" xr:uid="{00000000-0005-0000-0000-00006E000000}"/>
    <cellStyle name="Date" xfId="112" xr:uid="{00000000-0005-0000-0000-00006F000000}"/>
    <cellStyle name="Dollar (zero dec)" xfId="113" xr:uid="{00000000-0005-0000-0000-000070000000}"/>
    <cellStyle name="Euro" xfId="114" xr:uid="{00000000-0005-0000-0000-000071000000}"/>
    <cellStyle name="Explanatory Text" xfId="115" xr:uid="{00000000-0005-0000-0000-000072000000}"/>
    <cellStyle name="Fixed" xfId="116" xr:uid="{00000000-0005-0000-0000-000073000000}"/>
    <cellStyle name="Good" xfId="117" xr:uid="{00000000-0005-0000-0000-000074000000}"/>
    <cellStyle name="Grey" xfId="118" xr:uid="{00000000-0005-0000-0000-000075000000}"/>
    <cellStyle name="Grey 2" xfId="119" xr:uid="{00000000-0005-0000-0000-000076000000}"/>
    <cellStyle name="HEADER" xfId="120" xr:uid="{00000000-0005-0000-0000-000077000000}"/>
    <cellStyle name="Header1" xfId="121" xr:uid="{00000000-0005-0000-0000-000078000000}"/>
    <cellStyle name="Header2" xfId="122" xr:uid="{00000000-0005-0000-0000-000079000000}"/>
    <cellStyle name="Heading 1" xfId="123" xr:uid="{00000000-0005-0000-0000-00007A000000}"/>
    <cellStyle name="Heading 1 2" xfId="124" xr:uid="{00000000-0005-0000-0000-00007B000000}"/>
    <cellStyle name="Heading 2" xfId="125" xr:uid="{00000000-0005-0000-0000-00007C000000}"/>
    <cellStyle name="Heading 2 2" xfId="126" xr:uid="{00000000-0005-0000-0000-00007D000000}"/>
    <cellStyle name="Heading 3" xfId="127" xr:uid="{00000000-0005-0000-0000-00007E000000}"/>
    <cellStyle name="Heading 4" xfId="128" xr:uid="{00000000-0005-0000-0000-00007F000000}"/>
    <cellStyle name="Hyperlink" xfId="129" xr:uid="{00000000-0005-0000-0000-000080000000}"/>
    <cellStyle name="Input" xfId="130" xr:uid="{00000000-0005-0000-0000-000081000000}"/>
    <cellStyle name="Input [yellow]" xfId="131" xr:uid="{00000000-0005-0000-0000-000082000000}"/>
    <cellStyle name="Input [yellow] 2" xfId="132" xr:uid="{00000000-0005-0000-0000-000083000000}"/>
    <cellStyle name="Linked Cell" xfId="133" xr:uid="{00000000-0005-0000-0000-000084000000}"/>
    <cellStyle name="Millares [0]_2AV_M_M " xfId="134" xr:uid="{00000000-0005-0000-0000-000085000000}"/>
    <cellStyle name="Milliers [0]_Arabian Spec" xfId="135" xr:uid="{00000000-0005-0000-0000-000086000000}"/>
    <cellStyle name="Milliers_Arabian Spec" xfId="136" xr:uid="{00000000-0005-0000-0000-000087000000}"/>
    <cellStyle name="Model" xfId="137" xr:uid="{00000000-0005-0000-0000-000088000000}"/>
    <cellStyle name="Mon?aire [0]_Arabian Spec" xfId="138" xr:uid="{00000000-0005-0000-0000-000089000000}"/>
    <cellStyle name="Mon?aire_Arabian Spec" xfId="139" xr:uid="{00000000-0005-0000-0000-00008A000000}"/>
    <cellStyle name="Moneda [0]_2AV_M_M " xfId="140" xr:uid="{00000000-0005-0000-0000-00008B000000}"/>
    <cellStyle name="Moneda_2AV_M_M " xfId="141" xr:uid="{00000000-0005-0000-0000-00008C000000}"/>
    <cellStyle name="Neutral" xfId="142" xr:uid="{00000000-0005-0000-0000-00008D000000}"/>
    <cellStyle name="Normal - Style1" xfId="143" xr:uid="{00000000-0005-0000-0000-00008E000000}"/>
    <cellStyle name="Normal - Style1 2" xfId="144" xr:uid="{00000000-0005-0000-0000-00008F000000}"/>
    <cellStyle name="Normal_ SG&amp;A Bridge " xfId="145" xr:uid="{00000000-0005-0000-0000-000090000000}"/>
    <cellStyle name="Note" xfId="146" xr:uid="{00000000-0005-0000-0000-000091000000}"/>
    <cellStyle name="Output" xfId="147" xr:uid="{00000000-0005-0000-0000-000092000000}"/>
    <cellStyle name="Percent [2]" xfId="148" xr:uid="{00000000-0005-0000-0000-000093000000}"/>
    <cellStyle name="subhead" xfId="149" xr:uid="{00000000-0005-0000-0000-000094000000}"/>
    <cellStyle name="Title" xfId="150" xr:uid="{00000000-0005-0000-0000-000095000000}"/>
    <cellStyle name="Total" xfId="151" xr:uid="{00000000-0005-0000-0000-000096000000}"/>
    <cellStyle name="Total 2" xfId="152" xr:uid="{00000000-0005-0000-0000-000097000000}"/>
    <cellStyle name="UM" xfId="153" xr:uid="{00000000-0005-0000-0000-000098000000}"/>
    <cellStyle name="Warning Text" xfId="154" xr:uid="{00000000-0005-0000-0000-000099000000}"/>
    <cellStyle name="강조색1 2" xfId="155" xr:uid="{00000000-0005-0000-0000-00009A000000}"/>
    <cellStyle name="강조색1 2 2" xfId="156" xr:uid="{00000000-0005-0000-0000-00009B000000}"/>
    <cellStyle name="강조색1 3" xfId="157" xr:uid="{00000000-0005-0000-0000-00009C000000}"/>
    <cellStyle name="강조색2 2" xfId="158" xr:uid="{00000000-0005-0000-0000-00009D000000}"/>
    <cellStyle name="강조색2 2 2" xfId="159" xr:uid="{00000000-0005-0000-0000-00009E000000}"/>
    <cellStyle name="강조색2 3" xfId="160" xr:uid="{00000000-0005-0000-0000-00009F000000}"/>
    <cellStyle name="강조색3 2" xfId="161" xr:uid="{00000000-0005-0000-0000-0000A0000000}"/>
    <cellStyle name="강조색3 2 2" xfId="162" xr:uid="{00000000-0005-0000-0000-0000A1000000}"/>
    <cellStyle name="강조색3 3" xfId="163" xr:uid="{00000000-0005-0000-0000-0000A2000000}"/>
    <cellStyle name="강조색4 2" xfId="164" xr:uid="{00000000-0005-0000-0000-0000A3000000}"/>
    <cellStyle name="강조색4 2 2" xfId="165" xr:uid="{00000000-0005-0000-0000-0000A4000000}"/>
    <cellStyle name="강조색4 3" xfId="166" xr:uid="{00000000-0005-0000-0000-0000A5000000}"/>
    <cellStyle name="강조색5 2" xfId="167" xr:uid="{00000000-0005-0000-0000-0000A6000000}"/>
    <cellStyle name="강조색5 2 2" xfId="168" xr:uid="{00000000-0005-0000-0000-0000A7000000}"/>
    <cellStyle name="강조색5 3" xfId="169" xr:uid="{00000000-0005-0000-0000-0000A8000000}"/>
    <cellStyle name="강조색6 2" xfId="170" xr:uid="{00000000-0005-0000-0000-0000A9000000}"/>
    <cellStyle name="강조색6 2 2" xfId="171" xr:uid="{00000000-0005-0000-0000-0000AA000000}"/>
    <cellStyle name="강조색6 3" xfId="172" xr:uid="{00000000-0005-0000-0000-0000AB000000}"/>
    <cellStyle name="경고문 2" xfId="173" xr:uid="{00000000-0005-0000-0000-0000AC000000}"/>
    <cellStyle name="경고문 2 2" xfId="174" xr:uid="{00000000-0005-0000-0000-0000AD000000}"/>
    <cellStyle name="경고문 3" xfId="175" xr:uid="{00000000-0005-0000-0000-0000AE000000}"/>
    <cellStyle name="계산 2" xfId="176" xr:uid="{00000000-0005-0000-0000-0000AF000000}"/>
    <cellStyle name="계산 2 2" xfId="177" xr:uid="{00000000-0005-0000-0000-0000B0000000}"/>
    <cellStyle name="계산 3" xfId="178" xr:uid="{00000000-0005-0000-0000-0000B1000000}"/>
    <cellStyle name="고정소숫점" xfId="179" xr:uid="{00000000-0005-0000-0000-0000B2000000}"/>
    <cellStyle name="고정출력1" xfId="180" xr:uid="{00000000-0005-0000-0000-0000B3000000}"/>
    <cellStyle name="고정출력2" xfId="181" xr:uid="{00000000-0005-0000-0000-0000B4000000}"/>
    <cellStyle name="나쁨 2" xfId="182" xr:uid="{00000000-0005-0000-0000-0000B5000000}"/>
    <cellStyle name="나쁨 2 2" xfId="183" xr:uid="{00000000-0005-0000-0000-0000B6000000}"/>
    <cellStyle name="나쁨 3" xfId="184" xr:uid="{00000000-0005-0000-0000-0000B7000000}"/>
    <cellStyle name="날짜" xfId="185" xr:uid="{00000000-0005-0000-0000-0000B8000000}"/>
    <cellStyle name="달러" xfId="186" xr:uid="{00000000-0005-0000-0000-0000B9000000}"/>
    <cellStyle name="뒤에 오는 하이퍼링크_Book1" xfId="187" xr:uid="{00000000-0005-0000-0000-0000BA000000}"/>
    <cellStyle name="똿뗦먛귟 [0.00]_PRODUCT DETAIL Q1" xfId="188" xr:uid="{00000000-0005-0000-0000-0000BB000000}"/>
    <cellStyle name="똿뗦먛귟_PRODUCT DETAIL Q1" xfId="189" xr:uid="{00000000-0005-0000-0000-0000BC000000}"/>
    <cellStyle name="메모 2" xfId="190" xr:uid="{00000000-0005-0000-0000-0000BD000000}"/>
    <cellStyle name="메모 2 2" xfId="191" xr:uid="{00000000-0005-0000-0000-0000BE000000}"/>
    <cellStyle name="메모 3" xfId="192" xr:uid="{00000000-0005-0000-0000-0000BF000000}"/>
    <cellStyle name="메모 4" xfId="193" xr:uid="{00000000-0005-0000-0000-0000C0000000}"/>
    <cellStyle name="믅됞 [0.00]_PRODUCT DETAIL Q1" xfId="194" xr:uid="{00000000-0005-0000-0000-0000C1000000}"/>
    <cellStyle name="믅됞_PRODUCT DETAIL Q1" xfId="195" xr:uid="{00000000-0005-0000-0000-0000C2000000}"/>
    <cellStyle name="바탕글" xfId="196" xr:uid="{00000000-0005-0000-0000-0000C3000000}"/>
    <cellStyle name="백분율 2" xfId="197" xr:uid="{00000000-0005-0000-0000-0000C4000000}"/>
    <cellStyle name="보통 2" xfId="198" xr:uid="{00000000-0005-0000-0000-0000C5000000}"/>
    <cellStyle name="보통 2 2" xfId="199" xr:uid="{00000000-0005-0000-0000-0000C6000000}"/>
    <cellStyle name="보통 3" xfId="200" xr:uid="{00000000-0005-0000-0000-0000C7000000}"/>
    <cellStyle name="본문" xfId="201" xr:uid="{00000000-0005-0000-0000-0000C8000000}"/>
    <cellStyle name="부제목" xfId="202" xr:uid="{00000000-0005-0000-0000-0000C9000000}"/>
    <cellStyle name="뷭?_BOOKSHIP" xfId="203" xr:uid="{00000000-0005-0000-0000-0000CA000000}"/>
    <cellStyle name="설명 텍스트 2" xfId="204" xr:uid="{00000000-0005-0000-0000-0000CB000000}"/>
    <cellStyle name="설명 텍스트 2 2" xfId="205" xr:uid="{00000000-0005-0000-0000-0000CC000000}"/>
    <cellStyle name="설명 텍스트 3" xfId="206" xr:uid="{00000000-0005-0000-0000-0000CD000000}"/>
    <cellStyle name="셀 확인 2" xfId="207" xr:uid="{00000000-0005-0000-0000-0000CE000000}"/>
    <cellStyle name="셀 확인 2 2" xfId="208" xr:uid="{00000000-0005-0000-0000-0000CF000000}"/>
    <cellStyle name="셀 확인 3" xfId="209" xr:uid="{00000000-0005-0000-0000-0000D0000000}"/>
    <cellStyle name="숫자(R)" xfId="210" xr:uid="{00000000-0005-0000-0000-0000D1000000}"/>
    <cellStyle name="쉼표 [0]" xfId="396" builtinId="6"/>
    <cellStyle name="쉼표 [0] 10" xfId="211" xr:uid="{00000000-0005-0000-0000-0000D3000000}"/>
    <cellStyle name="쉼표 [0] 10 2" xfId="373" xr:uid="{00000000-0005-0000-0000-0000D4000000}"/>
    <cellStyle name="쉼표 [0] 10 2 2" xfId="422" xr:uid="{00000000-0005-0000-0000-0000D4000000}"/>
    <cellStyle name="쉼표 [0] 10 3" xfId="399" xr:uid="{00000000-0005-0000-0000-0000D3000000}"/>
    <cellStyle name="쉼표 [0] 11" xfId="445" xr:uid="{00000000-0005-0000-0000-0000BC010000}"/>
    <cellStyle name="쉼표 [0] 2" xfId="212" xr:uid="{00000000-0005-0000-0000-0000D5000000}"/>
    <cellStyle name="쉼표 [0] 2 2" xfId="213" xr:uid="{00000000-0005-0000-0000-0000D6000000}"/>
    <cellStyle name="쉼표 [0] 2 2 2" xfId="375" xr:uid="{00000000-0005-0000-0000-0000D7000000}"/>
    <cellStyle name="쉼표 [0] 2 2 2 2" xfId="424" xr:uid="{00000000-0005-0000-0000-0000D7000000}"/>
    <cellStyle name="쉼표 [0] 2 2 3" xfId="401" xr:uid="{00000000-0005-0000-0000-0000D6000000}"/>
    <cellStyle name="쉼표 [0] 2 2 4 2 2" xfId="397" xr:uid="{00000000-0005-0000-0000-0000D8000000}"/>
    <cellStyle name="쉼표 [0] 2 2 4 2 2 2" xfId="446" xr:uid="{00000000-0005-0000-0000-0000D8000000}"/>
    <cellStyle name="쉼표 [0] 2 3" xfId="214" xr:uid="{00000000-0005-0000-0000-0000D9000000}"/>
    <cellStyle name="쉼표 [0] 2 4" xfId="374" xr:uid="{00000000-0005-0000-0000-0000DA000000}"/>
    <cellStyle name="쉼표 [0] 2 4 2" xfId="423" xr:uid="{00000000-0005-0000-0000-0000DA000000}"/>
    <cellStyle name="쉼표 [0] 2 5" xfId="400" xr:uid="{00000000-0005-0000-0000-0000D5000000}"/>
    <cellStyle name="쉼표 [0] 28" xfId="215" xr:uid="{00000000-0005-0000-0000-0000DB000000}"/>
    <cellStyle name="쉼표 [0] 28 2" xfId="376" xr:uid="{00000000-0005-0000-0000-0000DC000000}"/>
    <cellStyle name="쉼표 [0] 28 2 2" xfId="425" xr:uid="{00000000-0005-0000-0000-0000DC000000}"/>
    <cellStyle name="쉼표 [0] 28 3" xfId="402" xr:uid="{00000000-0005-0000-0000-0000DB000000}"/>
    <cellStyle name="쉼표 [0] 3" xfId="216" xr:uid="{00000000-0005-0000-0000-0000DD000000}"/>
    <cellStyle name="쉼표 [0] 3 2" xfId="377" xr:uid="{00000000-0005-0000-0000-0000DE000000}"/>
    <cellStyle name="쉼표 [0] 3 2 2" xfId="426" xr:uid="{00000000-0005-0000-0000-0000DE000000}"/>
    <cellStyle name="쉼표 [0] 3 3" xfId="403" xr:uid="{00000000-0005-0000-0000-0000DD000000}"/>
    <cellStyle name="쉼표 [0] 4" xfId="217" xr:uid="{00000000-0005-0000-0000-0000DF000000}"/>
    <cellStyle name="쉼표 [0] 4 2" xfId="378" xr:uid="{00000000-0005-0000-0000-0000E0000000}"/>
    <cellStyle name="쉼표 [0] 4 2 2" xfId="427" xr:uid="{00000000-0005-0000-0000-0000E0000000}"/>
    <cellStyle name="쉼표 [0] 4 3" xfId="404" xr:uid="{00000000-0005-0000-0000-0000DF000000}"/>
    <cellStyle name="쉼표 [0] 5" xfId="218" xr:uid="{00000000-0005-0000-0000-0000E1000000}"/>
    <cellStyle name="쉼표 [0] 5 2" xfId="379" xr:uid="{00000000-0005-0000-0000-0000E2000000}"/>
    <cellStyle name="쉼표 [0] 5 2 2" xfId="428" xr:uid="{00000000-0005-0000-0000-0000E2000000}"/>
    <cellStyle name="쉼표 [0] 5 3" xfId="405" xr:uid="{00000000-0005-0000-0000-0000E1000000}"/>
    <cellStyle name="쉼표 [0] 51" xfId="219" xr:uid="{00000000-0005-0000-0000-0000E3000000}"/>
    <cellStyle name="쉼표 [0] 51 2" xfId="380" xr:uid="{00000000-0005-0000-0000-0000E4000000}"/>
    <cellStyle name="쉼표 [0] 51 2 2" xfId="429" xr:uid="{00000000-0005-0000-0000-0000E4000000}"/>
    <cellStyle name="쉼표 [0] 51 3" xfId="406" xr:uid="{00000000-0005-0000-0000-0000E3000000}"/>
    <cellStyle name="쉼표 [0] 6" xfId="220" xr:uid="{00000000-0005-0000-0000-0000E5000000}"/>
    <cellStyle name="쉼표 [0] 6 2" xfId="381" xr:uid="{00000000-0005-0000-0000-0000E6000000}"/>
    <cellStyle name="쉼표 [0] 6 2 2" xfId="430" xr:uid="{00000000-0005-0000-0000-0000E6000000}"/>
    <cellStyle name="쉼표 [0] 6 3" xfId="407" xr:uid="{00000000-0005-0000-0000-0000E5000000}"/>
    <cellStyle name="쉼표 [0] 7" xfId="221" xr:uid="{00000000-0005-0000-0000-0000E7000000}"/>
    <cellStyle name="쉼표 [0] 7 2" xfId="382" xr:uid="{00000000-0005-0000-0000-0000E8000000}"/>
    <cellStyle name="쉼표 [0] 7 2 2" xfId="431" xr:uid="{00000000-0005-0000-0000-0000E8000000}"/>
    <cellStyle name="쉼표 [0] 7 3" xfId="408" xr:uid="{00000000-0005-0000-0000-0000E7000000}"/>
    <cellStyle name="쉼표 [0] 75" xfId="222" xr:uid="{00000000-0005-0000-0000-0000E9000000}"/>
    <cellStyle name="쉼표 [0] 75 2" xfId="383" xr:uid="{00000000-0005-0000-0000-0000EA000000}"/>
    <cellStyle name="쉼표 [0] 75 2 2" xfId="432" xr:uid="{00000000-0005-0000-0000-0000EA000000}"/>
    <cellStyle name="쉼표 [0] 75 3" xfId="409" xr:uid="{00000000-0005-0000-0000-0000E9000000}"/>
    <cellStyle name="쉼표 [0] 76" xfId="223" xr:uid="{00000000-0005-0000-0000-0000EB000000}"/>
    <cellStyle name="쉼표 [0] 76 2" xfId="384" xr:uid="{00000000-0005-0000-0000-0000EC000000}"/>
    <cellStyle name="쉼표 [0] 76 2 2" xfId="433" xr:uid="{00000000-0005-0000-0000-0000EC000000}"/>
    <cellStyle name="쉼표 [0] 76 3" xfId="410" xr:uid="{00000000-0005-0000-0000-0000EB000000}"/>
    <cellStyle name="쉼표 [0] 78" xfId="224" xr:uid="{00000000-0005-0000-0000-0000ED000000}"/>
    <cellStyle name="쉼표 [0] 78 2" xfId="385" xr:uid="{00000000-0005-0000-0000-0000EE000000}"/>
    <cellStyle name="쉼표 [0] 78 2 2" xfId="434" xr:uid="{00000000-0005-0000-0000-0000EE000000}"/>
    <cellStyle name="쉼표 [0] 78 3" xfId="411" xr:uid="{00000000-0005-0000-0000-0000ED000000}"/>
    <cellStyle name="쉼표 [0] 79" xfId="225" xr:uid="{00000000-0005-0000-0000-0000EF000000}"/>
    <cellStyle name="쉼표 [0] 79 2" xfId="386" xr:uid="{00000000-0005-0000-0000-0000F0000000}"/>
    <cellStyle name="쉼표 [0] 79 2 2" xfId="435" xr:uid="{00000000-0005-0000-0000-0000F0000000}"/>
    <cellStyle name="쉼표 [0] 79 3" xfId="412" xr:uid="{00000000-0005-0000-0000-0000EF000000}"/>
    <cellStyle name="쉼표 [0] 8" xfId="226" xr:uid="{00000000-0005-0000-0000-0000F1000000}"/>
    <cellStyle name="쉼표 [0] 8 2" xfId="387" xr:uid="{00000000-0005-0000-0000-0000F2000000}"/>
    <cellStyle name="쉼표 [0] 8 2 2" xfId="436" xr:uid="{00000000-0005-0000-0000-0000F2000000}"/>
    <cellStyle name="쉼표 [0] 8 3" xfId="413" xr:uid="{00000000-0005-0000-0000-0000F1000000}"/>
    <cellStyle name="쉼표 [0] 80" xfId="227" xr:uid="{00000000-0005-0000-0000-0000F3000000}"/>
    <cellStyle name="쉼표 [0] 80 2" xfId="388" xr:uid="{00000000-0005-0000-0000-0000F4000000}"/>
    <cellStyle name="쉼표 [0] 80 2 2" xfId="437" xr:uid="{00000000-0005-0000-0000-0000F4000000}"/>
    <cellStyle name="쉼표 [0] 80 3" xfId="414" xr:uid="{00000000-0005-0000-0000-0000F3000000}"/>
    <cellStyle name="쉼표 [0] 81" xfId="228" xr:uid="{00000000-0005-0000-0000-0000F5000000}"/>
    <cellStyle name="쉼표 [0] 81 2" xfId="389" xr:uid="{00000000-0005-0000-0000-0000F6000000}"/>
    <cellStyle name="쉼표 [0] 81 2 2" xfId="438" xr:uid="{00000000-0005-0000-0000-0000F6000000}"/>
    <cellStyle name="쉼표 [0] 81 3" xfId="415" xr:uid="{00000000-0005-0000-0000-0000F5000000}"/>
    <cellStyle name="쉼표 [0] 82" xfId="229" xr:uid="{00000000-0005-0000-0000-0000F7000000}"/>
    <cellStyle name="쉼표 [0] 82 2" xfId="390" xr:uid="{00000000-0005-0000-0000-0000F8000000}"/>
    <cellStyle name="쉼표 [0] 82 2 2" xfId="439" xr:uid="{00000000-0005-0000-0000-0000F8000000}"/>
    <cellStyle name="쉼표 [0] 82 3" xfId="416" xr:uid="{00000000-0005-0000-0000-0000F7000000}"/>
    <cellStyle name="쉼표 [0] 84" xfId="230" xr:uid="{00000000-0005-0000-0000-0000F9000000}"/>
    <cellStyle name="쉼표 [0] 84 2" xfId="391" xr:uid="{00000000-0005-0000-0000-0000FA000000}"/>
    <cellStyle name="쉼표 [0] 84 2 2" xfId="440" xr:uid="{00000000-0005-0000-0000-0000FA000000}"/>
    <cellStyle name="쉼표 [0] 84 3" xfId="417" xr:uid="{00000000-0005-0000-0000-0000F9000000}"/>
    <cellStyle name="쉼표 [0] 85" xfId="231" xr:uid="{00000000-0005-0000-0000-0000FB000000}"/>
    <cellStyle name="쉼표 [0] 85 2" xfId="392" xr:uid="{00000000-0005-0000-0000-0000FC000000}"/>
    <cellStyle name="쉼표 [0] 85 2 2" xfId="441" xr:uid="{00000000-0005-0000-0000-0000FC000000}"/>
    <cellStyle name="쉼표 [0] 85 3" xfId="418" xr:uid="{00000000-0005-0000-0000-0000FB000000}"/>
    <cellStyle name="쉼표 [0] 9" xfId="232" xr:uid="{00000000-0005-0000-0000-0000FD000000}"/>
    <cellStyle name="쉼표 [0] 9 2" xfId="393" xr:uid="{00000000-0005-0000-0000-0000FE000000}"/>
    <cellStyle name="쉼표 [0] 9 2 2" xfId="442" xr:uid="{00000000-0005-0000-0000-0000FE000000}"/>
    <cellStyle name="쉼표 [0] 9 3" xfId="419" xr:uid="{00000000-0005-0000-0000-0000FD000000}"/>
    <cellStyle name="스타일 1" xfId="233" xr:uid="{00000000-0005-0000-0000-0000FF000000}"/>
    <cellStyle name="스타일 1 2" xfId="234" xr:uid="{00000000-0005-0000-0000-000000010000}"/>
    <cellStyle name="연결된 셀 2" xfId="235" xr:uid="{00000000-0005-0000-0000-000001010000}"/>
    <cellStyle name="연결된 셀 2 2" xfId="236" xr:uid="{00000000-0005-0000-0000-000002010000}"/>
    <cellStyle name="연결된 셀 3" xfId="237" xr:uid="{00000000-0005-0000-0000-000003010000}"/>
    <cellStyle name="요약 2" xfId="238" xr:uid="{00000000-0005-0000-0000-000004010000}"/>
    <cellStyle name="요약 2 2" xfId="239" xr:uid="{00000000-0005-0000-0000-000005010000}"/>
    <cellStyle name="요약 3" xfId="240" xr:uid="{00000000-0005-0000-0000-000006010000}"/>
    <cellStyle name="입력 2" xfId="241" xr:uid="{00000000-0005-0000-0000-000007010000}"/>
    <cellStyle name="입력 2 2" xfId="242" xr:uid="{00000000-0005-0000-0000-000008010000}"/>
    <cellStyle name="입력 3" xfId="243" xr:uid="{00000000-0005-0000-0000-000009010000}"/>
    <cellStyle name="자리수" xfId="244" xr:uid="{00000000-0005-0000-0000-00000A010000}"/>
    <cellStyle name="자리수0" xfId="245" xr:uid="{00000000-0005-0000-0000-00000B010000}"/>
    <cellStyle name="작은제목" xfId="246" xr:uid="{00000000-0005-0000-0000-00000C010000}"/>
    <cellStyle name="제목 1 2" xfId="247" xr:uid="{00000000-0005-0000-0000-00000D010000}"/>
    <cellStyle name="제목 1 2 2" xfId="248" xr:uid="{00000000-0005-0000-0000-00000E010000}"/>
    <cellStyle name="제목 1 3" xfId="249" xr:uid="{00000000-0005-0000-0000-00000F010000}"/>
    <cellStyle name="제목 2 2" xfId="250" xr:uid="{00000000-0005-0000-0000-000010010000}"/>
    <cellStyle name="제목 2 2 2" xfId="251" xr:uid="{00000000-0005-0000-0000-000011010000}"/>
    <cellStyle name="제목 2 3" xfId="252" xr:uid="{00000000-0005-0000-0000-000012010000}"/>
    <cellStyle name="제목 3 2" xfId="253" xr:uid="{00000000-0005-0000-0000-000013010000}"/>
    <cellStyle name="제목 3 2 2" xfId="254" xr:uid="{00000000-0005-0000-0000-000014010000}"/>
    <cellStyle name="제목 3 3" xfId="255" xr:uid="{00000000-0005-0000-0000-000015010000}"/>
    <cellStyle name="제목 4 2" xfId="256" xr:uid="{00000000-0005-0000-0000-000016010000}"/>
    <cellStyle name="제목 4 2 2" xfId="257" xr:uid="{00000000-0005-0000-0000-000017010000}"/>
    <cellStyle name="제목 4 3" xfId="258" xr:uid="{00000000-0005-0000-0000-000018010000}"/>
    <cellStyle name="제목 5" xfId="259" xr:uid="{00000000-0005-0000-0000-000019010000}"/>
    <cellStyle name="제목 5 2" xfId="260" xr:uid="{00000000-0005-0000-0000-00001A010000}"/>
    <cellStyle name="제목 6" xfId="261" xr:uid="{00000000-0005-0000-0000-00001B010000}"/>
    <cellStyle name="좋음 2" xfId="262" xr:uid="{00000000-0005-0000-0000-00001C010000}"/>
    <cellStyle name="좋음 2 2" xfId="263" xr:uid="{00000000-0005-0000-0000-00001D010000}"/>
    <cellStyle name="좋음 3" xfId="264" xr:uid="{00000000-0005-0000-0000-00001E010000}"/>
    <cellStyle name="출력 2" xfId="265" xr:uid="{00000000-0005-0000-0000-00001F010000}"/>
    <cellStyle name="출력 2 2" xfId="266" xr:uid="{00000000-0005-0000-0000-000020010000}"/>
    <cellStyle name="출력 3" xfId="267" xr:uid="{00000000-0005-0000-0000-000021010000}"/>
    <cellStyle name="콤마 [0]" xfId="268" xr:uid="{00000000-0005-0000-0000-000022010000}"/>
    <cellStyle name="콤마 [0] 2" xfId="394" xr:uid="{00000000-0005-0000-0000-000023010000}"/>
    <cellStyle name="콤마 [0] 2 2" xfId="443" xr:uid="{00000000-0005-0000-0000-000023010000}"/>
    <cellStyle name="콤마 [0] 3" xfId="420" xr:uid="{00000000-0005-0000-0000-000022010000}"/>
    <cellStyle name="콤마 [0]_-10.주택건설" xfId="269" xr:uid="{00000000-0005-0000-0000-000024010000}"/>
    <cellStyle name="콤마 [0]_해안선및도서" xfId="270" xr:uid="{00000000-0005-0000-0000-000025010000}"/>
    <cellStyle name="콤마_  종  합  " xfId="271" xr:uid="{00000000-0005-0000-0000-000026010000}"/>
    <cellStyle name="큰제목" xfId="272" xr:uid="{00000000-0005-0000-0000-000027010000}"/>
    <cellStyle name="큰제목 2" xfId="273" xr:uid="{00000000-0005-0000-0000-000028010000}"/>
    <cellStyle name="통화 [0] 2" xfId="274" xr:uid="{00000000-0005-0000-0000-000029010000}"/>
    <cellStyle name="통화 [0] 2 2" xfId="395" xr:uid="{00000000-0005-0000-0000-00002A010000}"/>
    <cellStyle name="통화 [0] 2 2 2" xfId="444" xr:uid="{00000000-0005-0000-0000-00002A010000}"/>
    <cellStyle name="통화 [0] 2 3" xfId="421" xr:uid="{00000000-0005-0000-0000-000029010000}"/>
    <cellStyle name="퍼센트" xfId="275" xr:uid="{00000000-0005-0000-0000-00002B010000}"/>
    <cellStyle name="표준" xfId="0" builtinId="0"/>
    <cellStyle name="표준 10" xfId="276" xr:uid="{00000000-0005-0000-0000-00002D010000}"/>
    <cellStyle name="표준 10 2" xfId="277" xr:uid="{00000000-0005-0000-0000-00002E010000}"/>
    <cellStyle name="표준 100" xfId="278" xr:uid="{00000000-0005-0000-0000-00002F010000}"/>
    <cellStyle name="표준 101" xfId="279" xr:uid="{00000000-0005-0000-0000-000030010000}"/>
    <cellStyle name="표준 102" xfId="280" xr:uid="{00000000-0005-0000-0000-000031010000}"/>
    <cellStyle name="표준 103" xfId="281" xr:uid="{00000000-0005-0000-0000-000032010000}"/>
    <cellStyle name="표준 107" xfId="398" xr:uid="{00000000-0005-0000-0000-000033010000}"/>
    <cellStyle name="표준 109" xfId="282" xr:uid="{00000000-0005-0000-0000-000034010000}"/>
    <cellStyle name="표준 11" xfId="283" xr:uid="{00000000-0005-0000-0000-000035010000}"/>
    <cellStyle name="표준 11 2" xfId="284" xr:uid="{00000000-0005-0000-0000-000036010000}"/>
    <cellStyle name="표준 110" xfId="285" xr:uid="{00000000-0005-0000-0000-000037010000}"/>
    <cellStyle name="표준 111" xfId="286" xr:uid="{00000000-0005-0000-0000-000038010000}"/>
    <cellStyle name="표준 12" xfId="287" xr:uid="{00000000-0005-0000-0000-000039010000}"/>
    <cellStyle name="표준 13" xfId="288" xr:uid="{00000000-0005-0000-0000-00003A010000}"/>
    <cellStyle name="표준 14" xfId="289" xr:uid="{00000000-0005-0000-0000-00003B010000}"/>
    <cellStyle name="표준 15" xfId="290" xr:uid="{00000000-0005-0000-0000-00003C010000}"/>
    <cellStyle name="표준 16" xfId="291" xr:uid="{00000000-0005-0000-0000-00003D010000}"/>
    <cellStyle name="표준 168" xfId="292" xr:uid="{00000000-0005-0000-0000-00003E010000}"/>
    <cellStyle name="표준 169" xfId="293" xr:uid="{00000000-0005-0000-0000-00003F010000}"/>
    <cellStyle name="표준 17" xfId="294" xr:uid="{00000000-0005-0000-0000-000040010000}"/>
    <cellStyle name="표준 170" xfId="295" xr:uid="{00000000-0005-0000-0000-000041010000}"/>
    <cellStyle name="표준 171" xfId="296" xr:uid="{00000000-0005-0000-0000-000042010000}"/>
    <cellStyle name="표준 172" xfId="297" xr:uid="{00000000-0005-0000-0000-000043010000}"/>
    <cellStyle name="표준 173" xfId="298" xr:uid="{00000000-0005-0000-0000-000044010000}"/>
    <cellStyle name="표준 175" xfId="299" xr:uid="{00000000-0005-0000-0000-000045010000}"/>
    <cellStyle name="표준 176" xfId="300" xr:uid="{00000000-0005-0000-0000-000046010000}"/>
    <cellStyle name="표준 177" xfId="301" xr:uid="{00000000-0005-0000-0000-000047010000}"/>
    <cellStyle name="표준 178" xfId="302" xr:uid="{00000000-0005-0000-0000-000048010000}"/>
    <cellStyle name="표준 179" xfId="303" xr:uid="{00000000-0005-0000-0000-000049010000}"/>
    <cellStyle name="표준 18" xfId="304" xr:uid="{00000000-0005-0000-0000-00004A010000}"/>
    <cellStyle name="표준 180" xfId="305" xr:uid="{00000000-0005-0000-0000-00004B010000}"/>
    <cellStyle name="표준 181" xfId="306" xr:uid="{00000000-0005-0000-0000-00004C010000}"/>
    <cellStyle name="표준 182" xfId="307" xr:uid="{00000000-0005-0000-0000-00004D010000}"/>
    <cellStyle name="표준 183" xfId="308" xr:uid="{00000000-0005-0000-0000-00004E010000}"/>
    <cellStyle name="표준 19" xfId="309" xr:uid="{00000000-0005-0000-0000-00004F010000}"/>
    <cellStyle name="표준 2" xfId="310" xr:uid="{00000000-0005-0000-0000-000050010000}"/>
    <cellStyle name="표준 2 2" xfId="311" xr:uid="{00000000-0005-0000-0000-000051010000}"/>
    <cellStyle name="표준 2 3" xfId="312" xr:uid="{00000000-0005-0000-0000-000052010000}"/>
    <cellStyle name="표준 2 4" xfId="313" xr:uid="{00000000-0005-0000-0000-000053010000}"/>
    <cellStyle name="표준 2 5" xfId="314" xr:uid="{00000000-0005-0000-0000-000054010000}"/>
    <cellStyle name="표준 2_(붙임2) 시정통계 활용도 의견조사표" xfId="315" xr:uid="{00000000-0005-0000-0000-000055010000}"/>
    <cellStyle name="표준 20" xfId="316" xr:uid="{00000000-0005-0000-0000-000056010000}"/>
    <cellStyle name="표준 21" xfId="317" xr:uid="{00000000-0005-0000-0000-000057010000}"/>
    <cellStyle name="표준 22" xfId="318" xr:uid="{00000000-0005-0000-0000-000058010000}"/>
    <cellStyle name="표준 23" xfId="319" xr:uid="{00000000-0005-0000-0000-000059010000}"/>
    <cellStyle name="표준 24" xfId="320" xr:uid="{00000000-0005-0000-0000-00005A010000}"/>
    <cellStyle name="표준 25" xfId="321" xr:uid="{00000000-0005-0000-0000-00005B010000}"/>
    <cellStyle name="표준 26" xfId="322" xr:uid="{00000000-0005-0000-0000-00005C010000}"/>
    <cellStyle name="표준 27" xfId="323" xr:uid="{00000000-0005-0000-0000-00005D010000}"/>
    <cellStyle name="표준 28" xfId="324" xr:uid="{00000000-0005-0000-0000-00005E010000}"/>
    <cellStyle name="표준 29" xfId="325" xr:uid="{00000000-0005-0000-0000-00005F010000}"/>
    <cellStyle name="표준 3" xfId="326" xr:uid="{00000000-0005-0000-0000-000060010000}"/>
    <cellStyle name="표준 3 2" xfId="327" xr:uid="{00000000-0005-0000-0000-000061010000}"/>
    <cellStyle name="표준 3 3" xfId="328" xr:uid="{00000000-0005-0000-0000-000062010000}"/>
    <cellStyle name="표준 3 4" xfId="329" xr:uid="{00000000-0005-0000-0000-000063010000}"/>
    <cellStyle name="표준 30" xfId="330" xr:uid="{00000000-0005-0000-0000-000064010000}"/>
    <cellStyle name="표준 31" xfId="331" xr:uid="{00000000-0005-0000-0000-000065010000}"/>
    <cellStyle name="표준 32" xfId="332" xr:uid="{00000000-0005-0000-0000-000066010000}"/>
    <cellStyle name="표준 33" xfId="333" xr:uid="{00000000-0005-0000-0000-000067010000}"/>
    <cellStyle name="표준 34" xfId="334" xr:uid="{00000000-0005-0000-0000-000068010000}"/>
    <cellStyle name="표준 35" xfId="335" xr:uid="{00000000-0005-0000-0000-000069010000}"/>
    <cellStyle name="표준 36" xfId="336" xr:uid="{00000000-0005-0000-0000-00006A010000}"/>
    <cellStyle name="표준 37" xfId="337" xr:uid="{00000000-0005-0000-0000-00006B010000}"/>
    <cellStyle name="표준 38" xfId="338" xr:uid="{00000000-0005-0000-0000-00006C010000}"/>
    <cellStyle name="표준 39" xfId="339" xr:uid="{00000000-0005-0000-0000-00006D010000}"/>
    <cellStyle name="표준 4" xfId="340" xr:uid="{00000000-0005-0000-0000-00006E010000}"/>
    <cellStyle name="표준 40" xfId="341" xr:uid="{00000000-0005-0000-0000-00006F010000}"/>
    <cellStyle name="표준 41" xfId="342" xr:uid="{00000000-0005-0000-0000-000070010000}"/>
    <cellStyle name="표준 42" xfId="343" xr:uid="{00000000-0005-0000-0000-000071010000}"/>
    <cellStyle name="표준 5" xfId="344" xr:uid="{00000000-0005-0000-0000-000072010000}"/>
    <cellStyle name="표준 6" xfId="345" xr:uid="{00000000-0005-0000-0000-000073010000}"/>
    <cellStyle name="표준 6 2" xfId="346" xr:uid="{00000000-0005-0000-0000-000074010000}"/>
    <cellStyle name="표준 6 3" xfId="347" xr:uid="{00000000-0005-0000-0000-000075010000}"/>
    <cellStyle name="표준 6 4" xfId="348" xr:uid="{00000000-0005-0000-0000-000076010000}"/>
    <cellStyle name="표준 6 5" xfId="349" xr:uid="{00000000-0005-0000-0000-000077010000}"/>
    <cellStyle name="표준 7" xfId="350" xr:uid="{00000000-0005-0000-0000-000078010000}"/>
    <cellStyle name="표준 79" xfId="351" xr:uid="{00000000-0005-0000-0000-000079010000}"/>
    <cellStyle name="표준 8" xfId="352" xr:uid="{00000000-0005-0000-0000-00007A010000}"/>
    <cellStyle name="표준 80" xfId="353" xr:uid="{00000000-0005-0000-0000-00007B010000}"/>
    <cellStyle name="표준 87" xfId="354" xr:uid="{00000000-0005-0000-0000-00007C010000}"/>
    <cellStyle name="표준 88" xfId="355" xr:uid="{00000000-0005-0000-0000-00007D010000}"/>
    <cellStyle name="표준 89" xfId="356" xr:uid="{00000000-0005-0000-0000-00007E010000}"/>
    <cellStyle name="표준 9" xfId="357" xr:uid="{00000000-0005-0000-0000-00007F010000}"/>
    <cellStyle name="표준 90" xfId="358" xr:uid="{00000000-0005-0000-0000-000080010000}"/>
    <cellStyle name="표준 91" xfId="359" xr:uid="{00000000-0005-0000-0000-000081010000}"/>
    <cellStyle name="표준 92" xfId="360" xr:uid="{00000000-0005-0000-0000-000082010000}"/>
    <cellStyle name="표준 94" xfId="361" xr:uid="{00000000-0005-0000-0000-000083010000}"/>
    <cellStyle name="표준 95" xfId="362" xr:uid="{00000000-0005-0000-0000-000084010000}"/>
    <cellStyle name="표준 96" xfId="363" xr:uid="{00000000-0005-0000-0000-000085010000}"/>
    <cellStyle name="표준 97" xfId="364" xr:uid="{00000000-0005-0000-0000-000086010000}"/>
    <cellStyle name="표준 98" xfId="365" xr:uid="{00000000-0005-0000-0000-000087010000}"/>
    <cellStyle name="표준 99" xfId="366" xr:uid="{00000000-0005-0000-0000-000088010000}"/>
    <cellStyle name="표준_~MFT3651" xfId="367" xr:uid="{00000000-0005-0000-0000-000089010000}"/>
    <cellStyle name="표준_-10.주택건설" xfId="368" xr:uid="{00000000-0005-0000-0000-00008A010000}"/>
    <cellStyle name="하이퍼링크 2" xfId="369" xr:uid="{00000000-0005-0000-0000-00008B010000}"/>
    <cellStyle name="합산" xfId="370" xr:uid="{00000000-0005-0000-0000-00008C010000}"/>
    <cellStyle name="화폐기호" xfId="371" xr:uid="{00000000-0005-0000-0000-00008D010000}"/>
    <cellStyle name="화폐기호0" xfId="372" xr:uid="{00000000-0005-0000-0000-00008E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view="pageBreakPreview" zoomScaleNormal="100" zoomScaleSheetLayoutView="100" workbookViewId="0">
      <selection activeCell="G23" sqref="G23"/>
    </sheetView>
  </sheetViews>
  <sheetFormatPr defaultColWidth="8.88671875" defaultRowHeight="13.5"/>
  <cols>
    <col min="1" max="1" width="8.77734375" style="5" customWidth="1"/>
    <col min="2" max="10" width="12.77734375" style="5" customWidth="1"/>
    <col min="11" max="11" width="6.44140625" style="5" customWidth="1"/>
    <col min="12" max="17" width="6.77734375" style="5" customWidth="1"/>
    <col min="18" max="16384" width="8.88671875" style="5"/>
  </cols>
  <sheetData>
    <row r="1" spans="1:10" s="11" customFormat="1" ht="12" customHeight="1">
      <c r="A1" s="390" t="s">
        <v>102</v>
      </c>
      <c r="B1" s="390"/>
      <c r="C1" s="390"/>
      <c r="D1" s="390"/>
      <c r="E1" s="390"/>
      <c r="F1" s="390"/>
      <c r="G1" s="390"/>
      <c r="H1" s="390"/>
      <c r="I1" s="390"/>
      <c r="J1" s="390"/>
    </row>
    <row r="2" spans="1:10" s="223" customFormat="1" ht="30" customHeight="1">
      <c r="A2" s="391" t="s">
        <v>95</v>
      </c>
      <c r="B2" s="391"/>
      <c r="C2" s="391"/>
      <c r="D2" s="391"/>
      <c r="E2" s="391"/>
      <c r="F2" s="391"/>
      <c r="G2" s="391"/>
      <c r="H2" s="391"/>
      <c r="I2" s="391"/>
      <c r="J2" s="391"/>
    </row>
    <row r="3" spans="1:10" s="11" customFormat="1" ht="14.25" customHeight="1">
      <c r="A3" s="392" t="s">
        <v>2</v>
      </c>
      <c r="B3" s="392"/>
      <c r="C3" s="392"/>
      <c r="D3" s="392"/>
      <c r="E3" s="392"/>
      <c r="F3" s="9"/>
      <c r="G3" s="24"/>
      <c r="H3" s="24"/>
      <c r="I3" s="24"/>
      <c r="J3" s="30" t="s">
        <v>180</v>
      </c>
    </row>
    <row r="4" spans="1:10" s="3" customFormat="1" ht="24" customHeight="1">
      <c r="A4" s="397" t="s">
        <v>336</v>
      </c>
      <c r="B4" s="400" t="s">
        <v>141</v>
      </c>
      <c r="C4" s="403" t="s">
        <v>155</v>
      </c>
      <c r="D4" s="404"/>
      <c r="E4" s="404"/>
      <c r="F4" s="404"/>
      <c r="G4" s="404"/>
      <c r="H4" s="404"/>
      <c r="I4" s="405"/>
      <c r="J4" s="406" t="s">
        <v>5</v>
      </c>
    </row>
    <row r="5" spans="1:10" s="3" customFormat="1" ht="20.25" customHeight="1">
      <c r="A5" s="398"/>
      <c r="B5" s="401"/>
      <c r="C5" s="411" t="s">
        <v>15</v>
      </c>
      <c r="D5" s="408" t="s">
        <v>96</v>
      </c>
      <c r="E5" s="26"/>
      <c r="F5" s="408" t="s">
        <v>97</v>
      </c>
      <c r="G5" s="408" t="s">
        <v>98</v>
      </c>
      <c r="H5" s="408" t="s">
        <v>99</v>
      </c>
      <c r="I5" s="395" t="s">
        <v>100</v>
      </c>
      <c r="J5" s="407"/>
    </row>
    <row r="6" spans="1:10" s="3" customFormat="1" ht="38.25" customHeight="1" thickBot="1">
      <c r="A6" s="399"/>
      <c r="B6" s="402"/>
      <c r="C6" s="409"/>
      <c r="D6" s="410"/>
      <c r="E6" s="282" t="s">
        <v>101</v>
      </c>
      <c r="F6" s="409"/>
      <c r="G6" s="409"/>
      <c r="H6" s="409"/>
      <c r="I6" s="396"/>
      <c r="J6" s="396"/>
    </row>
    <row r="7" spans="1:10" s="3" customFormat="1" ht="17.100000000000001" hidden="1" customHeight="1" thickTop="1">
      <c r="A7" s="47">
        <v>2016</v>
      </c>
      <c r="B7" s="51">
        <v>49378</v>
      </c>
      <c r="C7" s="43">
        <v>56762</v>
      </c>
      <c r="D7" s="44">
        <v>31080</v>
      </c>
      <c r="E7" s="44">
        <v>2683</v>
      </c>
      <c r="F7" s="44">
        <v>23519</v>
      </c>
      <c r="G7" s="44">
        <v>492</v>
      </c>
      <c r="H7" s="44">
        <v>601</v>
      </c>
      <c r="I7" s="53">
        <v>1070</v>
      </c>
      <c r="J7" s="48">
        <f>C7/B7*100</f>
        <v>114.95402810968447</v>
      </c>
    </row>
    <row r="8" spans="1:10" s="3" customFormat="1" ht="17.100000000000001" hidden="1" customHeight="1">
      <c r="A8" s="47">
        <v>2017</v>
      </c>
      <c r="B8" s="52">
        <v>52303</v>
      </c>
      <c r="C8" s="43">
        <v>55321</v>
      </c>
      <c r="D8" s="44">
        <v>29558</v>
      </c>
      <c r="E8" s="44">
        <v>2769</v>
      </c>
      <c r="F8" s="44">
        <v>24093</v>
      </c>
      <c r="G8" s="44">
        <v>556</v>
      </c>
      <c r="H8" s="44">
        <v>482</v>
      </c>
      <c r="I8" s="54">
        <v>632</v>
      </c>
      <c r="J8" s="48">
        <f>C8/B8*100</f>
        <v>105.77022350534386</v>
      </c>
    </row>
    <row r="9" spans="1:10" s="3" customFormat="1" ht="17.100000000000001" hidden="1" customHeight="1" thickTop="1">
      <c r="A9" s="47">
        <v>2018</v>
      </c>
      <c r="B9" s="232">
        <v>54872</v>
      </c>
      <c r="C9" s="234">
        <v>58133</v>
      </c>
      <c r="D9" s="299">
        <v>29650</v>
      </c>
      <c r="E9" s="299">
        <v>3019</v>
      </c>
      <c r="F9" s="299">
        <v>27001</v>
      </c>
      <c r="G9" s="299">
        <v>307</v>
      </c>
      <c r="H9" s="299">
        <v>539</v>
      </c>
      <c r="I9" s="301">
        <v>636</v>
      </c>
      <c r="J9" s="48">
        <v>105.94292170870401</v>
      </c>
    </row>
    <row r="10" spans="1:10" s="3" customFormat="1" ht="17.100000000000001" customHeight="1" thickTop="1">
      <c r="A10" s="47">
        <v>2019</v>
      </c>
      <c r="B10" s="233">
        <v>56090</v>
      </c>
      <c r="C10" s="235">
        <v>58412</v>
      </c>
      <c r="D10" s="300">
        <v>29840</v>
      </c>
      <c r="E10" s="300">
        <v>3301</v>
      </c>
      <c r="F10" s="300">
        <v>27134</v>
      </c>
      <c r="G10" s="300">
        <v>291</v>
      </c>
      <c r="H10" s="300">
        <v>539</v>
      </c>
      <c r="I10" s="302">
        <v>608</v>
      </c>
      <c r="J10" s="49">
        <v>104.13977536102701</v>
      </c>
    </row>
    <row r="11" spans="1:10" s="3" customFormat="1" ht="17.100000000000001" customHeight="1">
      <c r="A11" s="47">
        <v>2020</v>
      </c>
      <c r="B11" s="233">
        <v>58025</v>
      </c>
      <c r="C11" s="235">
        <f>SUM(D11:I11)</f>
        <v>63590</v>
      </c>
      <c r="D11" s="300">
        <v>29949</v>
      </c>
      <c r="E11" s="300">
        <v>3580</v>
      </c>
      <c r="F11" s="300">
        <v>28612</v>
      </c>
      <c r="G11" s="300">
        <v>291</v>
      </c>
      <c r="H11" s="300">
        <v>539</v>
      </c>
      <c r="I11" s="302">
        <v>619</v>
      </c>
      <c r="J11" s="49">
        <f>C11*100/B11</f>
        <v>109.59069366652305</v>
      </c>
    </row>
    <row r="12" spans="1:10" s="3" customFormat="1" ht="17.100000000000001" customHeight="1">
      <c r="A12" s="47">
        <v>2021</v>
      </c>
      <c r="B12" s="233">
        <v>59292</v>
      </c>
      <c r="C12" s="235">
        <v>63928</v>
      </c>
      <c r="D12" s="300">
        <v>29952</v>
      </c>
      <c r="E12" s="300">
        <v>3925</v>
      </c>
      <c r="F12" s="300">
        <v>28612</v>
      </c>
      <c r="G12" s="300">
        <v>291</v>
      </c>
      <c r="H12" s="300">
        <v>539</v>
      </c>
      <c r="I12" s="302">
        <v>609</v>
      </c>
      <c r="J12" s="49">
        <f>C12/B12*100</f>
        <v>107.81893004115226</v>
      </c>
    </row>
    <row r="13" spans="1:10" s="4" customFormat="1" ht="17.100000000000001" customHeight="1">
      <c r="A13" s="47">
        <v>2022</v>
      </c>
      <c r="B13" s="313">
        <v>59865</v>
      </c>
      <c r="C13" s="314">
        <v>64869</v>
      </c>
      <c r="D13" s="315">
        <v>30112</v>
      </c>
      <c r="E13" s="315">
        <v>4212</v>
      </c>
      <c r="F13" s="315">
        <v>29946</v>
      </c>
      <c r="G13" s="315">
        <v>3656</v>
      </c>
      <c r="H13" s="315">
        <v>546</v>
      </c>
      <c r="I13" s="316">
        <v>609</v>
      </c>
      <c r="J13" s="317">
        <v>108</v>
      </c>
    </row>
    <row r="14" spans="1:10" s="45" customFormat="1" ht="17.100000000000001" customHeight="1">
      <c r="A14" s="50">
        <v>2023</v>
      </c>
      <c r="B14" s="346">
        <v>60419</v>
      </c>
      <c r="C14" s="347">
        <v>61827</v>
      </c>
      <c r="D14" s="348">
        <v>30022</v>
      </c>
      <c r="E14" s="348">
        <v>4228</v>
      </c>
      <c r="F14" s="348">
        <v>30255</v>
      </c>
      <c r="G14" s="348">
        <v>365</v>
      </c>
      <c r="H14" s="348">
        <v>555</v>
      </c>
      <c r="I14" s="349">
        <v>630</v>
      </c>
      <c r="J14" s="345">
        <v>102.33039275724525</v>
      </c>
    </row>
    <row r="15" spans="1:10" s="11" customFormat="1" ht="70.5" customHeight="1">
      <c r="A15" s="393" t="s">
        <v>349</v>
      </c>
      <c r="B15" s="394"/>
      <c r="C15" s="394"/>
      <c r="D15" s="394"/>
      <c r="E15" s="394"/>
      <c r="F15" s="394"/>
      <c r="G15" s="394"/>
      <c r="H15" s="394"/>
      <c r="I15" s="394"/>
      <c r="J15" s="394"/>
    </row>
    <row r="16" spans="1:10" s="11" customFormat="1" ht="19.5" customHeight="1">
      <c r="A16" s="12" t="s">
        <v>231</v>
      </c>
      <c r="B16" s="12"/>
      <c r="C16" s="12"/>
      <c r="D16" s="12"/>
      <c r="E16" s="12"/>
      <c r="F16" s="3"/>
      <c r="G16" s="12"/>
      <c r="H16" s="12"/>
      <c r="I16" s="12"/>
      <c r="J16" s="42" t="s">
        <v>348</v>
      </c>
    </row>
  </sheetData>
  <mergeCells count="14">
    <mergeCell ref="A1:J1"/>
    <mergeCell ref="A2:J2"/>
    <mergeCell ref="A3:E3"/>
    <mergeCell ref="A15:J15"/>
    <mergeCell ref="I5:I6"/>
    <mergeCell ref="A4:A6"/>
    <mergeCell ref="B4:B6"/>
    <mergeCell ref="C4:I4"/>
    <mergeCell ref="J4:J6"/>
    <mergeCell ref="G5:G6"/>
    <mergeCell ref="D5:D6"/>
    <mergeCell ref="F5:F6"/>
    <mergeCell ref="H5:H6"/>
    <mergeCell ref="C5:C6"/>
  </mergeCells>
  <phoneticPr fontId="3" type="noConversion"/>
  <printOptions horizontalCentered="1"/>
  <pageMargins left="0.78740157480314965" right="0.78740157480314965" top="0.98425196850393704" bottom="0.78740157480314965" header="0" footer="0.59055118110236227"/>
  <pageSetup paperSize="9" scale="86" firstPageNumber="103" pageOrder="overThenDown" orientation="landscape"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9"/>
  <sheetViews>
    <sheetView tabSelected="1" view="pageBreakPreview" topLeftCell="A11" zoomScaleNormal="100" zoomScaleSheetLayoutView="100" workbookViewId="0">
      <selection activeCell="L18" sqref="L18:L19"/>
    </sheetView>
  </sheetViews>
  <sheetFormatPr defaultColWidth="8.88671875" defaultRowHeight="13.5"/>
  <cols>
    <col min="1" max="1" width="8.77734375" style="5" customWidth="1"/>
    <col min="2" max="20" width="9.77734375" style="5" customWidth="1"/>
    <col min="21" max="16384" width="8.88671875" style="5"/>
  </cols>
  <sheetData>
    <row r="1" spans="1:21" s="11" customFormat="1" ht="12" customHeight="1">
      <c r="A1" s="222" t="s">
        <v>102</v>
      </c>
      <c r="B1" s="222"/>
      <c r="C1" s="222"/>
      <c r="D1" s="222"/>
      <c r="E1" s="222"/>
      <c r="F1" s="222"/>
      <c r="G1" s="222"/>
      <c r="H1" s="222"/>
      <c r="I1" s="222"/>
      <c r="J1" s="222"/>
    </row>
    <row r="2" spans="1:21" s="15" customFormat="1" ht="30" customHeight="1">
      <c r="A2" s="391" t="s">
        <v>380</v>
      </c>
      <c r="B2" s="391"/>
      <c r="C2" s="391"/>
      <c r="D2" s="391"/>
      <c r="E2" s="391"/>
      <c r="F2" s="391"/>
      <c r="G2" s="391"/>
      <c r="H2" s="391"/>
      <c r="I2" s="391"/>
      <c r="J2" s="391"/>
      <c r="K2" s="391"/>
      <c r="L2" s="391"/>
      <c r="M2" s="391"/>
      <c r="N2" s="391"/>
      <c r="O2" s="391"/>
      <c r="P2" s="391"/>
      <c r="Q2" s="391"/>
      <c r="R2" s="391"/>
      <c r="S2" s="391"/>
      <c r="T2" s="391"/>
      <c r="U2" s="16"/>
    </row>
    <row r="3" spans="1:21" s="9" customFormat="1" ht="15" customHeight="1">
      <c r="A3" s="392" t="s">
        <v>39</v>
      </c>
      <c r="B3" s="392"/>
      <c r="C3" s="392"/>
      <c r="D3" s="392"/>
      <c r="E3" s="392"/>
      <c r="F3" s="17"/>
      <c r="G3" s="17"/>
      <c r="H3" s="17"/>
      <c r="I3" s="17"/>
      <c r="J3" s="17"/>
      <c r="K3" s="17"/>
      <c r="M3" s="24"/>
      <c r="N3" s="24"/>
      <c r="O3" s="24"/>
      <c r="P3" s="24"/>
      <c r="Q3" s="24"/>
      <c r="R3" s="24"/>
      <c r="S3" s="24"/>
      <c r="T3" s="31" t="s">
        <v>185</v>
      </c>
    </row>
    <row r="4" spans="1:21" s="3" customFormat="1" ht="24" customHeight="1">
      <c r="A4" s="463" t="s">
        <v>319</v>
      </c>
      <c r="B4" s="481" t="s">
        <v>186</v>
      </c>
      <c r="C4" s="482"/>
      <c r="D4" s="482"/>
      <c r="E4" s="484" t="s">
        <v>162</v>
      </c>
      <c r="F4" s="487" t="s">
        <v>148</v>
      </c>
      <c r="G4" s="488"/>
      <c r="H4" s="488"/>
      <c r="I4" s="488"/>
      <c r="J4" s="488"/>
      <c r="K4" s="488"/>
      <c r="L4" s="488"/>
      <c r="M4" s="488"/>
      <c r="N4" s="488"/>
      <c r="O4" s="488"/>
      <c r="P4" s="488"/>
      <c r="Q4" s="488"/>
      <c r="R4" s="488"/>
      <c r="S4" s="488"/>
      <c r="T4" s="489"/>
    </row>
    <row r="5" spans="1:21" s="3" customFormat="1" ht="27.75" customHeight="1">
      <c r="A5" s="463"/>
      <c r="B5" s="483"/>
      <c r="C5" s="482"/>
      <c r="D5" s="482"/>
      <c r="E5" s="485"/>
      <c r="F5" s="490"/>
      <c r="G5" s="498" t="s">
        <v>149</v>
      </c>
      <c r="H5" s="499"/>
      <c r="I5" s="499"/>
      <c r="J5" s="499"/>
      <c r="K5" s="499"/>
      <c r="L5" s="499"/>
      <c r="M5" s="499"/>
      <c r="N5" s="499"/>
      <c r="O5" s="500"/>
      <c r="P5" s="459" t="s">
        <v>163</v>
      </c>
      <c r="Q5" s="466"/>
      <c r="R5" s="466"/>
      <c r="S5" s="466"/>
      <c r="T5" s="467"/>
    </row>
    <row r="6" spans="1:21" s="3" customFormat="1" ht="24.95" customHeight="1">
      <c r="A6" s="463"/>
      <c r="B6" s="493"/>
      <c r="C6" s="495" t="s">
        <v>33</v>
      </c>
      <c r="D6" s="475" t="s">
        <v>117</v>
      </c>
      <c r="E6" s="485"/>
      <c r="F6" s="491"/>
      <c r="G6" s="477"/>
      <c r="H6" s="479" t="s">
        <v>86</v>
      </c>
      <c r="I6" s="473"/>
      <c r="J6" s="480"/>
      <c r="K6" s="459" t="s">
        <v>34</v>
      </c>
      <c r="L6" s="460"/>
      <c r="M6" s="460"/>
      <c r="N6" s="460"/>
      <c r="O6" s="484" t="s">
        <v>92</v>
      </c>
      <c r="P6" s="471"/>
      <c r="Q6" s="473" t="s">
        <v>164</v>
      </c>
      <c r="R6" s="469" t="s">
        <v>165</v>
      </c>
      <c r="S6" s="473" t="s">
        <v>166</v>
      </c>
      <c r="T6" s="473" t="s">
        <v>167</v>
      </c>
    </row>
    <row r="7" spans="1:21" s="3" customFormat="1" ht="35.25" customHeight="1" thickBot="1">
      <c r="A7" s="464"/>
      <c r="B7" s="494"/>
      <c r="C7" s="496"/>
      <c r="D7" s="476"/>
      <c r="E7" s="486"/>
      <c r="F7" s="492"/>
      <c r="G7" s="478"/>
      <c r="H7" s="212"/>
      <c r="I7" s="247" t="s">
        <v>87</v>
      </c>
      <c r="J7" s="248" t="s">
        <v>88</v>
      </c>
      <c r="K7" s="249"/>
      <c r="L7" s="250" t="s">
        <v>89</v>
      </c>
      <c r="M7" s="250" t="s">
        <v>90</v>
      </c>
      <c r="N7" s="285" t="s">
        <v>91</v>
      </c>
      <c r="O7" s="497"/>
      <c r="P7" s="470"/>
      <c r="Q7" s="474"/>
      <c r="R7" s="470"/>
      <c r="S7" s="474"/>
      <c r="T7" s="474"/>
    </row>
    <row r="8" spans="1:21" s="3" customFormat="1" ht="30" hidden="1" customHeight="1">
      <c r="A8" s="181">
        <v>2016</v>
      </c>
      <c r="B8" s="139">
        <v>104376</v>
      </c>
      <c r="C8" s="139">
        <v>64247</v>
      </c>
      <c r="D8" s="139">
        <v>40129</v>
      </c>
      <c r="E8" s="139">
        <v>604073</v>
      </c>
      <c r="F8" s="139">
        <v>104170</v>
      </c>
      <c r="G8" s="139">
        <f>H8+K8+O8</f>
        <v>16543</v>
      </c>
      <c r="H8" s="139">
        <v>835</v>
      </c>
      <c r="I8" s="139">
        <v>234</v>
      </c>
      <c r="J8" s="139">
        <v>601</v>
      </c>
      <c r="K8" s="139">
        <v>13838</v>
      </c>
      <c r="L8" s="139">
        <v>9069</v>
      </c>
      <c r="M8" s="139">
        <v>3421</v>
      </c>
      <c r="N8" s="139">
        <v>1348</v>
      </c>
      <c r="O8" s="254">
        <v>1870</v>
      </c>
      <c r="P8" s="139">
        <v>1344</v>
      </c>
      <c r="Q8" s="139">
        <v>72</v>
      </c>
      <c r="R8" s="139">
        <v>1257</v>
      </c>
      <c r="S8" s="139">
        <v>15</v>
      </c>
      <c r="T8" s="140">
        <v>0</v>
      </c>
    </row>
    <row r="9" spans="1:21" s="3" customFormat="1" ht="30" hidden="1" customHeight="1">
      <c r="A9" s="181">
        <v>2017</v>
      </c>
      <c r="B9" s="139">
        <v>110110</v>
      </c>
      <c r="C9" s="139">
        <v>68269</v>
      </c>
      <c r="D9" s="139">
        <v>41841</v>
      </c>
      <c r="E9" s="139">
        <v>604073</v>
      </c>
      <c r="F9" s="139">
        <v>104170</v>
      </c>
      <c r="G9" s="139">
        <f t="shared" ref="G9:G13" si="0">H9+K9+O9</f>
        <v>16543</v>
      </c>
      <c r="H9" s="139">
        <v>835</v>
      </c>
      <c r="I9" s="139">
        <v>234</v>
      </c>
      <c r="J9" s="139">
        <v>601</v>
      </c>
      <c r="K9" s="139">
        <v>13838</v>
      </c>
      <c r="L9" s="139">
        <v>9069</v>
      </c>
      <c r="M9" s="139">
        <v>3421</v>
      </c>
      <c r="N9" s="139">
        <v>1348</v>
      </c>
      <c r="O9" s="254">
        <v>1870</v>
      </c>
      <c r="P9" s="139">
        <v>1344</v>
      </c>
      <c r="Q9" s="139">
        <v>72</v>
      </c>
      <c r="R9" s="139">
        <v>1257</v>
      </c>
      <c r="S9" s="139">
        <v>15</v>
      </c>
      <c r="T9" s="140">
        <v>0</v>
      </c>
    </row>
    <row r="10" spans="1:21" s="3" customFormat="1" ht="30" hidden="1" customHeight="1" thickTop="1">
      <c r="A10" s="181">
        <v>2018</v>
      </c>
      <c r="B10" s="251">
        <v>113839</v>
      </c>
      <c r="C10" s="139">
        <v>74926</v>
      </c>
      <c r="D10" s="140">
        <v>38913</v>
      </c>
      <c r="E10" s="252">
        <v>604073</v>
      </c>
      <c r="F10" s="139">
        <v>104170</v>
      </c>
      <c r="G10" s="139">
        <f t="shared" si="0"/>
        <v>16543</v>
      </c>
      <c r="H10" s="139">
        <v>835</v>
      </c>
      <c r="I10" s="139">
        <v>234</v>
      </c>
      <c r="J10" s="139">
        <v>601</v>
      </c>
      <c r="K10" s="139">
        <v>13838</v>
      </c>
      <c r="L10" s="139">
        <v>9069</v>
      </c>
      <c r="M10" s="139">
        <v>3421</v>
      </c>
      <c r="N10" s="139">
        <v>1348</v>
      </c>
      <c r="O10" s="254">
        <v>1870</v>
      </c>
      <c r="P10" s="139">
        <v>1344</v>
      </c>
      <c r="Q10" s="139">
        <v>72</v>
      </c>
      <c r="R10" s="139">
        <v>1257</v>
      </c>
      <c r="S10" s="139">
        <v>15</v>
      </c>
      <c r="T10" s="140">
        <v>0</v>
      </c>
    </row>
    <row r="11" spans="1:21" s="3" customFormat="1" ht="30" customHeight="1" thickTop="1">
      <c r="A11" s="181">
        <v>2019</v>
      </c>
      <c r="B11" s="251">
        <v>114664</v>
      </c>
      <c r="C11" s="139">
        <v>77138</v>
      </c>
      <c r="D11" s="140">
        <v>37526</v>
      </c>
      <c r="E11" s="252">
        <v>608546</v>
      </c>
      <c r="F11" s="139">
        <v>104208</v>
      </c>
      <c r="G11" s="139">
        <f t="shared" si="0"/>
        <v>16604</v>
      </c>
      <c r="H11" s="139">
        <v>841</v>
      </c>
      <c r="I11" s="139">
        <v>234</v>
      </c>
      <c r="J11" s="139">
        <v>607</v>
      </c>
      <c r="K11" s="139">
        <v>13881</v>
      </c>
      <c r="L11" s="139">
        <v>9096</v>
      </c>
      <c r="M11" s="139">
        <v>3424</v>
      </c>
      <c r="N11" s="139">
        <v>1361</v>
      </c>
      <c r="O11" s="255">
        <v>1882</v>
      </c>
      <c r="P11" s="139">
        <v>1345</v>
      </c>
      <c r="Q11" s="139">
        <v>72</v>
      </c>
      <c r="R11" s="139">
        <v>1257</v>
      </c>
      <c r="S11" s="139">
        <v>15</v>
      </c>
      <c r="T11" s="140">
        <v>0</v>
      </c>
    </row>
    <row r="12" spans="1:21" s="3" customFormat="1" ht="30" customHeight="1">
      <c r="A12" s="181">
        <v>2020</v>
      </c>
      <c r="B12" s="251">
        <v>115613</v>
      </c>
      <c r="C12" s="139">
        <v>77773</v>
      </c>
      <c r="D12" s="140">
        <v>37840</v>
      </c>
      <c r="E12" s="252">
        <v>608543</v>
      </c>
      <c r="F12" s="139">
        <v>104208</v>
      </c>
      <c r="G12" s="139">
        <f t="shared" si="0"/>
        <v>16604</v>
      </c>
      <c r="H12" s="139">
        <v>841</v>
      </c>
      <c r="I12" s="139">
        <v>234</v>
      </c>
      <c r="J12" s="139">
        <v>607</v>
      </c>
      <c r="K12" s="139">
        <v>13881</v>
      </c>
      <c r="L12" s="139">
        <v>9096</v>
      </c>
      <c r="M12" s="139">
        <v>3424</v>
      </c>
      <c r="N12" s="139">
        <v>1361</v>
      </c>
      <c r="O12" s="256">
        <v>1882</v>
      </c>
      <c r="P12" s="139">
        <v>1345</v>
      </c>
      <c r="Q12" s="139">
        <v>72</v>
      </c>
      <c r="R12" s="139">
        <v>1257</v>
      </c>
      <c r="S12" s="139">
        <v>15</v>
      </c>
      <c r="T12" s="140">
        <v>0</v>
      </c>
    </row>
    <row r="13" spans="1:21" s="3" customFormat="1" ht="30" customHeight="1">
      <c r="A13" s="181">
        <v>2021</v>
      </c>
      <c r="B13" s="251">
        <v>116726</v>
      </c>
      <c r="C13" s="139">
        <v>81806</v>
      </c>
      <c r="D13" s="140">
        <v>34920</v>
      </c>
      <c r="E13" s="252">
        <v>608543</v>
      </c>
      <c r="F13" s="139">
        <v>105205</v>
      </c>
      <c r="G13" s="139">
        <f t="shared" si="0"/>
        <v>17029</v>
      </c>
      <c r="H13" s="139">
        <v>782</v>
      </c>
      <c r="I13" s="139">
        <v>303</v>
      </c>
      <c r="J13" s="139">
        <v>479</v>
      </c>
      <c r="K13" s="139">
        <v>14043</v>
      </c>
      <c r="L13" s="139">
        <v>8818</v>
      </c>
      <c r="M13" s="139">
        <v>3730</v>
      </c>
      <c r="N13" s="139">
        <v>1495</v>
      </c>
      <c r="O13" s="256">
        <v>2204</v>
      </c>
      <c r="P13" s="139">
        <v>1421</v>
      </c>
      <c r="Q13" s="139">
        <v>0</v>
      </c>
      <c r="R13" s="139">
        <v>1406</v>
      </c>
      <c r="S13" s="139">
        <v>15</v>
      </c>
      <c r="T13" s="140">
        <v>0</v>
      </c>
    </row>
    <row r="14" spans="1:21" s="3" customFormat="1" ht="30" customHeight="1">
      <c r="A14" s="181">
        <v>2022</v>
      </c>
      <c r="B14" s="251">
        <v>116456</v>
      </c>
      <c r="C14" s="139">
        <v>81145</v>
      </c>
      <c r="D14" s="140">
        <v>35311</v>
      </c>
      <c r="E14" s="252">
        <f>F14+K26</f>
        <v>608543.33900000004</v>
      </c>
      <c r="F14" s="139">
        <f>105204946/1000</f>
        <v>105204.946</v>
      </c>
      <c r="G14" s="139">
        <v>17401.489000000001</v>
      </c>
      <c r="H14" s="139">
        <v>744.84500000000003</v>
      </c>
      <c r="I14" s="139">
        <v>302.79399999999998</v>
      </c>
      <c r="J14" s="139">
        <v>442.05099999999999</v>
      </c>
      <c r="K14" s="139">
        <v>14452.668</v>
      </c>
      <c r="L14" s="139">
        <v>8818.0709999999999</v>
      </c>
      <c r="M14" s="139">
        <v>4140.0259999999998</v>
      </c>
      <c r="N14" s="139">
        <v>1494.5709999999999</v>
      </c>
      <c r="O14" s="256">
        <v>2203.9760000000001</v>
      </c>
      <c r="P14" s="139">
        <v>1421.202</v>
      </c>
      <c r="Q14" s="139">
        <v>0</v>
      </c>
      <c r="R14" s="139">
        <v>1406.3589999999999</v>
      </c>
      <c r="S14" s="139">
        <v>14.843</v>
      </c>
      <c r="T14" s="140">
        <v>0</v>
      </c>
    </row>
    <row r="15" spans="1:21" s="3" customFormat="1" ht="30" customHeight="1">
      <c r="A15" s="183">
        <v>2023</v>
      </c>
      <c r="B15" s="364">
        <v>117377</v>
      </c>
      <c r="C15" s="155">
        <v>81371</v>
      </c>
      <c r="D15" s="156">
        <v>36006</v>
      </c>
      <c r="E15" s="365">
        <v>608543.33499999996</v>
      </c>
      <c r="F15" s="155">
        <v>105204.942</v>
      </c>
      <c r="G15" s="155">
        <v>17401.485000000001</v>
      </c>
      <c r="H15" s="155">
        <v>744.84500000000003</v>
      </c>
      <c r="I15" s="155">
        <v>302.79399999999998</v>
      </c>
      <c r="J15" s="155">
        <v>442.05099999999999</v>
      </c>
      <c r="K15" s="155">
        <v>14452.664000000001</v>
      </c>
      <c r="L15" s="155">
        <v>8818.0709999999999</v>
      </c>
      <c r="M15" s="155">
        <v>4140.0259999999998</v>
      </c>
      <c r="N15" s="155">
        <v>1494.567</v>
      </c>
      <c r="O15" s="155">
        <v>2203.9760000000001</v>
      </c>
      <c r="P15" s="155">
        <v>1421.202</v>
      </c>
      <c r="Q15" s="155">
        <v>0</v>
      </c>
      <c r="R15" s="155">
        <v>1406.3589999999999</v>
      </c>
      <c r="S15" s="155">
        <v>14.843</v>
      </c>
      <c r="T15" s="156">
        <v>0</v>
      </c>
    </row>
    <row r="16" spans="1:21">
      <c r="A16" s="4"/>
      <c r="B16" s="4"/>
      <c r="C16" s="4"/>
      <c r="D16" s="4"/>
      <c r="E16" s="4"/>
      <c r="F16" s="4"/>
      <c r="G16" s="4"/>
      <c r="H16" s="4"/>
      <c r="I16" s="4"/>
      <c r="J16" s="4"/>
      <c r="K16" s="4"/>
      <c r="L16" s="4"/>
      <c r="M16" s="4"/>
      <c r="N16" s="4"/>
      <c r="O16" s="4"/>
      <c r="P16" s="4"/>
      <c r="Q16" s="4"/>
      <c r="R16" s="4"/>
      <c r="S16" s="4"/>
      <c r="T16" s="4"/>
    </row>
    <row r="17" spans="1:20" ht="30" customHeight="1">
      <c r="A17" s="463" t="s">
        <v>319</v>
      </c>
      <c r="B17" s="465" t="s">
        <v>200</v>
      </c>
      <c r="C17" s="466"/>
      <c r="D17" s="466"/>
      <c r="E17" s="466"/>
      <c r="F17" s="466"/>
      <c r="G17" s="466"/>
      <c r="H17" s="466"/>
      <c r="I17" s="466"/>
      <c r="J17" s="467"/>
      <c r="K17" s="459" t="s">
        <v>201</v>
      </c>
      <c r="L17" s="460"/>
      <c r="M17" s="460"/>
      <c r="N17" s="460"/>
      <c r="O17" s="460"/>
      <c r="P17" s="460"/>
      <c r="Q17" s="461"/>
      <c r="R17" s="143"/>
      <c r="S17" s="32"/>
      <c r="T17" s="33"/>
    </row>
    <row r="18" spans="1:20" ht="54" customHeight="1">
      <c r="A18" s="463"/>
      <c r="B18" s="460" t="s">
        <v>202</v>
      </c>
      <c r="C18" s="468"/>
      <c r="D18" s="468"/>
      <c r="E18" s="468"/>
      <c r="F18" s="459" t="s">
        <v>203</v>
      </c>
      <c r="G18" s="468"/>
      <c r="H18" s="468"/>
      <c r="I18" s="468"/>
      <c r="J18" s="469" t="s">
        <v>204</v>
      </c>
      <c r="K18" s="471" t="s">
        <v>386</v>
      </c>
      <c r="L18" s="469" t="s">
        <v>205</v>
      </c>
      <c r="M18" s="469" t="s">
        <v>206</v>
      </c>
      <c r="N18" s="469" t="s">
        <v>207</v>
      </c>
      <c r="O18" s="469" t="s">
        <v>208</v>
      </c>
      <c r="P18" s="459" t="s">
        <v>320</v>
      </c>
      <c r="Q18" s="461"/>
      <c r="R18" s="143"/>
      <c r="S18" s="34"/>
      <c r="T18" s="462"/>
    </row>
    <row r="19" spans="1:20" ht="58.5" customHeight="1" thickBot="1">
      <c r="A19" s="464"/>
      <c r="B19" s="210"/>
      <c r="C19" s="211" t="s">
        <v>209</v>
      </c>
      <c r="D19" s="285" t="s">
        <v>165</v>
      </c>
      <c r="E19" s="284" t="s">
        <v>210</v>
      </c>
      <c r="F19" s="212"/>
      <c r="G19" s="211" t="s">
        <v>211</v>
      </c>
      <c r="H19" s="285" t="s">
        <v>212</v>
      </c>
      <c r="I19" s="284" t="s">
        <v>213</v>
      </c>
      <c r="J19" s="470"/>
      <c r="K19" s="472"/>
      <c r="L19" s="470"/>
      <c r="M19" s="470"/>
      <c r="N19" s="470"/>
      <c r="O19" s="470"/>
      <c r="P19" s="213"/>
      <c r="Q19" s="285" t="s">
        <v>214</v>
      </c>
      <c r="R19" s="142"/>
      <c r="S19" s="35"/>
      <c r="T19" s="462"/>
    </row>
    <row r="20" spans="1:20" s="3" customFormat="1" ht="30" hidden="1" customHeight="1">
      <c r="A20" s="181">
        <v>2016</v>
      </c>
      <c r="B20" s="139">
        <v>3718</v>
      </c>
      <c r="C20" s="139">
        <v>0</v>
      </c>
      <c r="D20" s="139">
        <v>3490</v>
      </c>
      <c r="E20" s="139">
        <v>228</v>
      </c>
      <c r="F20" s="139">
        <f>G20+H20+I20+J20</f>
        <v>82565</v>
      </c>
      <c r="G20" s="139">
        <v>0</v>
      </c>
      <c r="H20" s="139">
        <v>7197</v>
      </c>
      <c r="I20" s="139">
        <v>75368</v>
      </c>
      <c r="J20" s="139">
        <v>0</v>
      </c>
      <c r="K20" s="139">
        <f>L20+M20+N20+O20+P20</f>
        <v>499902</v>
      </c>
      <c r="L20" s="139">
        <v>52288</v>
      </c>
      <c r="M20" s="139">
        <v>38309</v>
      </c>
      <c r="N20" s="139">
        <v>105691</v>
      </c>
      <c r="O20" s="254">
        <v>291208</v>
      </c>
      <c r="P20" s="139">
        <v>12406</v>
      </c>
      <c r="Q20" s="162">
        <v>2.48</v>
      </c>
      <c r="R20" s="139"/>
      <c r="S20" s="139"/>
      <c r="T20" s="139"/>
    </row>
    <row r="21" spans="1:20" s="3" customFormat="1" ht="30" hidden="1" customHeight="1">
      <c r="A21" s="181">
        <v>2017</v>
      </c>
      <c r="B21" s="139">
        <v>3718</v>
      </c>
      <c r="C21" s="139">
        <v>0</v>
      </c>
      <c r="D21" s="139">
        <v>3490</v>
      </c>
      <c r="E21" s="139">
        <v>228</v>
      </c>
      <c r="F21" s="139">
        <f t="shared" ref="F21:F25" si="1">G21+H21+I21+J21</f>
        <v>82565</v>
      </c>
      <c r="G21" s="139">
        <v>0</v>
      </c>
      <c r="H21" s="139">
        <v>7197</v>
      </c>
      <c r="I21" s="139">
        <v>75368</v>
      </c>
      <c r="J21" s="139">
        <v>0</v>
      </c>
      <c r="K21" s="139">
        <f t="shared" ref="K21:K26" si="2">L21+M21+N21+O21+P21</f>
        <v>499902</v>
      </c>
      <c r="L21" s="139">
        <v>52288</v>
      </c>
      <c r="M21" s="139">
        <v>38309</v>
      </c>
      <c r="N21" s="139">
        <v>105691</v>
      </c>
      <c r="O21" s="254">
        <v>291208</v>
      </c>
      <c r="P21" s="139">
        <v>12406</v>
      </c>
      <c r="Q21" s="162">
        <v>2.48</v>
      </c>
      <c r="R21" s="139"/>
      <c r="S21" s="139"/>
      <c r="T21" s="139"/>
    </row>
    <row r="22" spans="1:20" s="3" customFormat="1" ht="30" hidden="1" customHeight="1" thickTop="1">
      <c r="A22" s="181">
        <v>2018</v>
      </c>
      <c r="B22" s="139">
        <v>3718</v>
      </c>
      <c r="C22" s="139">
        <v>0</v>
      </c>
      <c r="D22" s="139">
        <v>3490</v>
      </c>
      <c r="E22" s="139">
        <v>228</v>
      </c>
      <c r="F22" s="139">
        <f t="shared" si="1"/>
        <v>82565</v>
      </c>
      <c r="G22" s="139">
        <v>0</v>
      </c>
      <c r="H22" s="139">
        <v>7197</v>
      </c>
      <c r="I22" s="139">
        <v>75368</v>
      </c>
      <c r="J22" s="253">
        <v>0</v>
      </c>
      <c r="K22" s="139">
        <f t="shared" si="2"/>
        <v>499902</v>
      </c>
      <c r="L22" s="139">
        <v>52288</v>
      </c>
      <c r="M22" s="139">
        <v>38309</v>
      </c>
      <c r="N22" s="139">
        <v>105691</v>
      </c>
      <c r="O22" s="254">
        <v>291208</v>
      </c>
      <c r="P22" s="139">
        <v>12406</v>
      </c>
      <c r="Q22" s="162">
        <v>2.48</v>
      </c>
      <c r="R22" s="139"/>
      <c r="S22" s="139"/>
      <c r="T22" s="139"/>
    </row>
    <row r="23" spans="1:20" s="3" customFormat="1" ht="30" customHeight="1" thickTop="1">
      <c r="A23" s="181">
        <v>2019</v>
      </c>
      <c r="B23" s="139">
        <v>3714</v>
      </c>
      <c r="C23" s="139">
        <v>0</v>
      </c>
      <c r="D23" s="139">
        <v>3486</v>
      </c>
      <c r="E23" s="139">
        <v>228</v>
      </c>
      <c r="F23" s="139">
        <f t="shared" si="1"/>
        <v>82546</v>
      </c>
      <c r="G23" s="139">
        <v>0</v>
      </c>
      <c r="H23" s="139">
        <v>7111</v>
      </c>
      <c r="I23" s="139">
        <v>75435</v>
      </c>
      <c r="J23" s="253">
        <v>0</v>
      </c>
      <c r="K23" s="139">
        <f t="shared" si="2"/>
        <v>504335</v>
      </c>
      <c r="L23" s="139">
        <v>52460</v>
      </c>
      <c r="M23" s="139">
        <v>38169</v>
      </c>
      <c r="N23" s="139">
        <v>105986</v>
      </c>
      <c r="O23" s="255">
        <v>293353</v>
      </c>
      <c r="P23" s="139">
        <v>14367</v>
      </c>
      <c r="Q23" s="162">
        <v>2.85</v>
      </c>
      <c r="R23" s="139"/>
      <c r="S23" s="139"/>
      <c r="T23" s="139"/>
    </row>
    <row r="24" spans="1:20" s="3" customFormat="1" ht="30" customHeight="1">
      <c r="A24" s="181">
        <v>2020</v>
      </c>
      <c r="B24" s="139">
        <v>3714</v>
      </c>
      <c r="C24" s="139">
        <v>0</v>
      </c>
      <c r="D24" s="139">
        <v>3486</v>
      </c>
      <c r="E24" s="139">
        <v>228</v>
      </c>
      <c r="F24" s="139">
        <f t="shared" si="1"/>
        <v>82546</v>
      </c>
      <c r="G24" s="139">
        <v>0</v>
      </c>
      <c r="H24" s="139">
        <v>7111</v>
      </c>
      <c r="I24" s="139">
        <v>75435</v>
      </c>
      <c r="J24" s="253">
        <v>0</v>
      </c>
      <c r="K24" s="139">
        <f t="shared" si="2"/>
        <v>504335</v>
      </c>
      <c r="L24" s="139">
        <v>52460</v>
      </c>
      <c r="M24" s="139">
        <v>38169</v>
      </c>
      <c r="N24" s="139">
        <v>105986</v>
      </c>
      <c r="O24" s="256">
        <v>293353</v>
      </c>
      <c r="P24" s="139">
        <v>14367</v>
      </c>
      <c r="Q24" s="162">
        <v>2.85</v>
      </c>
      <c r="R24" s="139"/>
      <c r="S24" s="139"/>
      <c r="T24" s="139"/>
    </row>
    <row r="25" spans="1:20" s="3" customFormat="1" ht="30" customHeight="1">
      <c r="A25" s="181">
        <v>2021</v>
      </c>
      <c r="B25" s="139">
        <v>4001</v>
      </c>
      <c r="C25" s="139">
        <v>0</v>
      </c>
      <c r="D25" s="139">
        <v>3777</v>
      </c>
      <c r="E25" s="139">
        <v>224</v>
      </c>
      <c r="F25" s="139">
        <f t="shared" si="1"/>
        <v>82754</v>
      </c>
      <c r="G25" s="139">
        <v>0</v>
      </c>
      <c r="H25" s="139">
        <v>7220</v>
      </c>
      <c r="I25" s="139">
        <v>75534</v>
      </c>
      <c r="J25" s="253">
        <v>0</v>
      </c>
      <c r="K25" s="139">
        <f t="shared" si="2"/>
        <v>503339</v>
      </c>
      <c r="L25" s="139">
        <v>57940</v>
      </c>
      <c r="M25" s="139">
        <v>48633</v>
      </c>
      <c r="N25" s="139">
        <v>114579</v>
      </c>
      <c r="O25" s="256">
        <v>269293</v>
      </c>
      <c r="P25" s="139">
        <v>12894</v>
      </c>
      <c r="Q25" s="162">
        <v>2.56</v>
      </c>
      <c r="R25" s="139"/>
      <c r="S25" s="139"/>
      <c r="T25" s="139"/>
    </row>
    <row r="26" spans="1:20" s="3" customFormat="1" ht="30" customHeight="1">
      <c r="A26" s="181">
        <v>2022</v>
      </c>
      <c r="B26" s="139">
        <f>SUM(C26:E26)</f>
        <v>4001.0709999999999</v>
      </c>
      <c r="C26" s="139">
        <v>0</v>
      </c>
      <c r="D26" s="139">
        <v>3776.7150000000001</v>
      </c>
      <c r="E26" s="139">
        <v>224.35599999999999</v>
      </c>
      <c r="F26" s="139">
        <v>82381.183999999994</v>
      </c>
      <c r="G26" s="139">
        <v>0</v>
      </c>
      <c r="H26" s="139">
        <v>7219.7470000000003</v>
      </c>
      <c r="I26" s="139">
        <v>75161.437000000005</v>
      </c>
      <c r="J26" s="253">
        <v>0</v>
      </c>
      <c r="K26" s="139">
        <f t="shared" si="2"/>
        <v>503338.39300000004</v>
      </c>
      <c r="L26" s="139">
        <v>57980.381000000001</v>
      </c>
      <c r="M26" s="139">
        <v>48606.957999999999</v>
      </c>
      <c r="N26" s="139">
        <v>114584.197</v>
      </c>
      <c r="O26" s="256">
        <v>269272.91800000001</v>
      </c>
      <c r="P26" s="139">
        <v>12893.939</v>
      </c>
      <c r="Q26" s="162">
        <v>2.56</v>
      </c>
      <c r="R26" s="139"/>
      <c r="S26" s="139"/>
      <c r="T26" s="139"/>
    </row>
    <row r="27" spans="1:20" s="3" customFormat="1" ht="30" customHeight="1">
      <c r="A27" s="183">
        <v>2023</v>
      </c>
      <c r="B27" s="155">
        <f>SUM(D27:E27)</f>
        <v>4001.0709999999999</v>
      </c>
      <c r="C27" s="155">
        <v>0</v>
      </c>
      <c r="D27" s="155">
        <v>3776.7150000000001</v>
      </c>
      <c r="E27" s="155">
        <v>224.35599999999999</v>
      </c>
      <c r="F27" s="155">
        <v>82381.183999999994</v>
      </c>
      <c r="G27" s="155">
        <v>0</v>
      </c>
      <c r="H27" s="155">
        <v>7219.7470000000003</v>
      </c>
      <c r="I27" s="155">
        <v>75161.437000000005</v>
      </c>
      <c r="J27" s="366">
        <v>0</v>
      </c>
      <c r="K27" s="155">
        <v>503338.39299999998</v>
      </c>
      <c r="L27" s="155">
        <v>58352.093999999997</v>
      </c>
      <c r="M27" s="155">
        <v>54529.355000000003</v>
      </c>
      <c r="N27" s="155">
        <v>115708.274</v>
      </c>
      <c r="O27" s="155">
        <v>261854.731</v>
      </c>
      <c r="P27" s="155">
        <v>12893.939</v>
      </c>
      <c r="Q27" s="367">
        <v>2.56</v>
      </c>
      <c r="R27" s="139"/>
      <c r="S27" s="139"/>
      <c r="T27" s="139"/>
    </row>
    <row r="28" spans="1:20" ht="24.75" customHeight="1">
      <c r="A28" s="418" t="s">
        <v>379</v>
      </c>
      <c r="B28" s="418"/>
      <c r="C28" s="418"/>
      <c r="D28" s="418"/>
      <c r="E28" s="418"/>
      <c r="F28" s="418"/>
      <c r="G28" s="418"/>
      <c r="H28" s="418"/>
      <c r="I28" s="418"/>
      <c r="J28" s="418"/>
      <c r="K28" s="418"/>
      <c r="L28" s="418"/>
      <c r="M28" s="418"/>
      <c r="N28" s="4"/>
      <c r="O28" s="4"/>
      <c r="P28" s="4"/>
      <c r="Q28" s="4"/>
      <c r="R28" s="4"/>
      <c r="S28" s="4"/>
      <c r="T28" s="4"/>
    </row>
    <row r="29" spans="1:20">
      <c r="A29" s="448" t="s">
        <v>342</v>
      </c>
      <c r="B29" s="448"/>
      <c r="C29" s="448"/>
      <c r="D29" s="448"/>
      <c r="E29" s="448"/>
      <c r="F29" s="448"/>
      <c r="G29" s="448"/>
      <c r="H29" s="218"/>
      <c r="I29" s="219"/>
      <c r="J29" s="219"/>
      <c r="K29" s="219"/>
      <c r="L29" s="219"/>
      <c r="M29" s="219"/>
      <c r="N29" s="219"/>
      <c r="O29" s="219"/>
      <c r="P29" s="219"/>
      <c r="Q29" s="219"/>
      <c r="R29" s="219"/>
      <c r="S29" s="219"/>
      <c r="T29" s="220" t="s">
        <v>230</v>
      </c>
    </row>
  </sheetData>
  <mergeCells count="36">
    <mergeCell ref="A2:T2"/>
    <mergeCell ref="A3:E3"/>
    <mergeCell ref="A4:A7"/>
    <mergeCell ref="B4:D5"/>
    <mergeCell ref="E4:E7"/>
    <mergeCell ref="F4:T4"/>
    <mergeCell ref="F5:F7"/>
    <mergeCell ref="B6:B7"/>
    <mergeCell ref="C6:C7"/>
    <mergeCell ref="T6:T7"/>
    <mergeCell ref="O6:O7"/>
    <mergeCell ref="G5:O5"/>
    <mergeCell ref="P5:T5"/>
    <mergeCell ref="P6:P7"/>
    <mergeCell ref="Q6:Q7"/>
    <mergeCell ref="R6:R7"/>
    <mergeCell ref="S6:S7"/>
    <mergeCell ref="D6:D7"/>
    <mergeCell ref="G6:G7"/>
    <mergeCell ref="H6:J6"/>
    <mergeCell ref="K6:N6"/>
    <mergeCell ref="K17:Q17"/>
    <mergeCell ref="P18:Q18"/>
    <mergeCell ref="T18:T19"/>
    <mergeCell ref="A29:G29"/>
    <mergeCell ref="A17:A19"/>
    <mergeCell ref="B17:J17"/>
    <mergeCell ref="B18:E18"/>
    <mergeCell ref="F18:I18"/>
    <mergeCell ref="J18:J19"/>
    <mergeCell ref="K18:K19"/>
    <mergeCell ref="L18:L19"/>
    <mergeCell ref="M18:M19"/>
    <mergeCell ref="N18:N19"/>
    <mergeCell ref="O18:O19"/>
    <mergeCell ref="A28:M28"/>
  </mergeCells>
  <phoneticPr fontId="3" type="noConversion"/>
  <printOptions horizontalCentered="1"/>
  <pageMargins left="0.78740157480314965" right="0.78740157480314965" top="0.98425196850393704" bottom="0.98425196850393704" header="0" footer="0.59055118110236227"/>
  <pageSetup paperSize="9" scale="57" firstPageNumber="103" pageOrder="overThenDown" orientation="landscape"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45EA5-2971-40EC-B92A-8B177E75A4AC}">
  <dimension ref="A1:AA25"/>
  <sheetViews>
    <sheetView view="pageBreakPreview" topLeftCell="B12" zoomScaleNormal="100" zoomScaleSheetLayoutView="100" workbookViewId="0">
      <selection activeCell="Y33" sqref="Y33"/>
    </sheetView>
  </sheetViews>
  <sheetFormatPr defaultColWidth="8.88671875" defaultRowHeight="13.5"/>
  <cols>
    <col min="1" max="1" width="8.21875" style="5" customWidth="1"/>
    <col min="2" max="27" width="5.77734375" style="5" customWidth="1"/>
    <col min="28" max="16384" width="8.88671875" style="5"/>
  </cols>
  <sheetData>
    <row r="1" spans="1:27" s="11" customFormat="1" ht="12" customHeight="1">
      <c r="A1" s="222" t="s">
        <v>102</v>
      </c>
      <c r="B1" s="222"/>
      <c r="C1" s="222"/>
      <c r="D1" s="222"/>
      <c r="E1" s="222"/>
      <c r="F1" s="222"/>
      <c r="G1" s="222"/>
      <c r="H1" s="222"/>
      <c r="I1" s="222"/>
      <c r="J1" s="222"/>
    </row>
    <row r="2" spans="1:27" s="8" customFormat="1" ht="30" customHeight="1">
      <c r="A2" s="391" t="s">
        <v>321</v>
      </c>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row>
    <row r="3" spans="1:27" s="9" customFormat="1" ht="15" customHeight="1">
      <c r="A3" s="392" t="s">
        <v>8</v>
      </c>
      <c r="B3" s="392"/>
      <c r="C3" s="392"/>
      <c r="D3" s="392"/>
      <c r="E3" s="392"/>
      <c r="F3" s="17"/>
      <c r="G3" s="17"/>
      <c r="H3" s="17"/>
      <c r="I3" s="17"/>
      <c r="J3" s="17"/>
      <c r="K3" s="17"/>
      <c r="L3" s="17"/>
      <c r="M3" s="17"/>
      <c r="N3" s="17"/>
      <c r="O3" s="17"/>
      <c r="P3" s="17"/>
      <c r="Q3" s="17"/>
      <c r="R3" s="24"/>
      <c r="S3" s="24"/>
      <c r="T3" s="24"/>
      <c r="U3" s="24"/>
      <c r="V3" s="24"/>
      <c r="W3" s="24"/>
      <c r="X3" s="24"/>
      <c r="Y3" s="24"/>
      <c r="Z3" s="24"/>
      <c r="AA3" s="356" t="s">
        <v>7</v>
      </c>
    </row>
    <row r="4" spans="1:27" ht="57.95" customHeight="1">
      <c r="A4" s="431" t="s">
        <v>244</v>
      </c>
      <c r="B4" s="400" t="s">
        <v>14</v>
      </c>
      <c r="C4" s="400"/>
      <c r="D4" s="435" t="s">
        <v>118</v>
      </c>
      <c r="E4" s="435"/>
      <c r="F4" s="435"/>
      <c r="G4" s="435"/>
      <c r="H4" s="435"/>
      <c r="I4" s="435"/>
      <c r="J4" s="435"/>
      <c r="K4" s="435"/>
      <c r="L4" s="435"/>
      <c r="M4" s="435"/>
      <c r="N4" s="403" t="s">
        <v>119</v>
      </c>
      <c r="O4" s="425"/>
      <c r="P4" s="403" t="s">
        <v>120</v>
      </c>
      <c r="Q4" s="425"/>
      <c r="R4" s="434" t="s">
        <v>63</v>
      </c>
      <c r="S4" s="435"/>
      <c r="T4" s="435"/>
      <c r="U4" s="435"/>
      <c r="V4" s="435"/>
      <c r="W4" s="432"/>
      <c r="X4" s="434" t="s">
        <v>67</v>
      </c>
      <c r="Y4" s="435"/>
      <c r="Z4" s="435"/>
      <c r="AA4" s="432"/>
    </row>
    <row r="5" spans="1:27" ht="78.75" customHeight="1">
      <c r="A5" s="501"/>
      <c r="B5" s="440"/>
      <c r="C5" s="440"/>
      <c r="D5" s="434" t="s">
        <v>169</v>
      </c>
      <c r="E5" s="432"/>
      <c r="F5" s="434" t="s">
        <v>326</v>
      </c>
      <c r="G5" s="432"/>
      <c r="H5" s="434" t="s">
        <v>381</v>
      </c>
      <c r="I5" s="432"/>
      <c r="J5" s="434" t="s">
        <v>322</v>
      </c>
      <c r="K5" s="432"/>
      <c r="L5" s="434" t="s">
        <v>327</v>
      </c>
      <c r="M5" s="432"/>
      <c r="N5" s="439"/>
      <c r="O5" s="453"/>
      <c r="P5" s="439"/>
      <c r="Q5" s="453"/>
      <c r="R5" s="434" t="s">
        <v>170</v>
      </c>
      <c r="S5" s="432"/>
      <c r="T5" s="434" t="s">
        <v>121</v>
      </c>
      <c r="U5" s="432"/>
      <c r="V5" s="434" t="s">
        <v>222</v>
      </c>
      <c r="W5" s="432"/>
      <c r="X5" s="434" t="s">
        <v>169</v>
      </c>
      <c r="Y5" s="432"/>
      <c r="Z5" s="434" t="s">
        <v>168</v>
      </c>
      <c r="AA5" s="432"/>
    </row>
    <row r="6" spans="1:27" ht="42.75" customHeight="1" thickBot="1">
      <c r="A6" s="502"/>
      <c r="B6" s="91" t="s">
        <v>122</v>
      </c>
      <c r="C6" s="357" t="s">
        <v>325</v>
      </c>
      <c r="D6" s="94" t="s">
        <v>323</v>
      </c>
      <c r="E6" s="357" t="s">
        <v>324</v>
      </c>
      <c r="F6" s="355" t="s">
        <v>323</v>
      </c>
      <c r="G6" s="355" t="s">
        <v>324</v>
      </c>
      <c r="H6" s="357" t="s">
        <v>323</v>
      </c>
      <c r="I6" s="355" t="s">
        <v>324</v>
      </c>
      <c r="J6" s="357" t="s">
        <v>323</v>
      </c>
      <c r="K6" s="355" t="s">
        <v>324</v>
      </c>
      <c r="L6" s="357" t="s">
        <v>323</v>
      </c>
      <c r="M6" s="355" t="s">
        <v>324</v>
      </c>
      <c r="N6" s="357" t="s">
        <v>123</v>
      </c>
      <c r="O6" s="355" t="s">
        <v>124</v>
      </c>
      <c r="P6" s="357" t="s">
        <v>123</v>
      </c>
      <c r="Q6" s="355" t="s">
        <v>124</v>
      </c>
      <c r="R6" s="357" t="s">
        <v>123</v>
      </c>
      <c r="S6" s="355" t="s">
        <v>124</v>
      </c>
      <c r="T6" s="357" t="s">
        <v>123</v>
      </c>
      <c r="U6" s="355" t="s">
        <v>124</v>
      </c>
      <c r="V6" s="357" t="s">
        <v>123</v>
      </c>
      <c r="W6" s="355" t="s">
        <v>124</v>
      </c>
      <c r="X6" s="357" t="s">
        <v>123</v>
      </c>
      <c r="Y6" s="355" t="s">
        <v>124</v>
      </c>
      <c r="Z6" s="357" t="s">
        <v>123</v>
      </c>
      <c r="AA6" s="355" t="s">
        <v>124</v>
      </c>
    </row>
    <row r="7" spans="1:27" ht="28.5" hidden="1" customHeight="1">
      <c r="A7" s="358">
        <v>2017</v>
      </c>
      <c r="B7" s="141">
        <v>601</v>
      </c>
      <c r="C7" s="151">
        <v>20.660074999999999</v>
      </c>
      <c r="D7" s="214">
        <v>1</v>
      </c>
      <c r="E7" s="215">
        <v>9.9270999999999998E-2</v>
      </c>
      <c r="F7" s="141">
        <v>0</v>
      </c>
      <c r="G7" s="152">
        <v>0</v>
      </c>
      <c r="H7" s="141">
        <v>1</v>
      </c>
      <c r="I7" s="151">
        <v>9.9270999999999998E-2</v>
      </c>
      <c r="J7" s="141">
        <v>0</v>
      </c>
      <c r="K7" s="152">
        <v>0</v>
      </c>
      <c r="L7" s="141" t="s">
        <v>250</v>
      </c>
      <c r="M7" s="152">
        <v>0</v>
      </c>
      <c r="N7" s="141">
        <v>3</v>
      </c>
      <c r="O7" s="152">
        <v>0.33189000000000002</v>
      </c>
      <c r="P7" s="141">
        <v>3</v>
      </c>
      <c r="Q7" s="152">
        <v>7.5700000000000003E-2</v>
      </c>
      <c r="R7" s="141">
        <v>0</v>
      </c>
      <c r="S7" s="141">
        <v>0</v>
      </c>
      <c r="T7" s="141">
        <v>0</v>
      </c>
      <c r="U7" s="141">
        <v>0</v>
      </c>
      <c r="V7" s="141">
        <v>0</v>
      </c>
      <c r="W7" s="141">
        <v>0</v>
      </c>
      <c r="X7" s="141" t="s">
        <v>250</v>
      </c>
      <c r="Y7" s="149">
        <v>0</v>
      </c>
      <c r="Z7" s="141" t="s">
        <v>250</v>
      </c>
      <c r="AA7" s="153">
        <v>0</v>
      </c>
    </row>
    <row r="8" spans="1:27" ht="28.5" hidden="1" customHeight="1" thickTop="1">
      <c r="A8" s="358">
        <v>2018</v>
      </c>
      <c r="B8" s="141">
        <v>599</v>
      </c>
      <c r="C8" s="151">
        <v>20.643564999999999</v>
      </c>
      <c r="D8" s="147">
        <v>1</v>
      </c>
      <c r="E8" s="152">
        <v>9.9270999999999998E-2</v>
      </c>
      <c r="F8" s="368">
        <v>0</v>
      </c>
      <c r="G8" s="369">
        <v>0</v>
      </c>
      <c r="H8" s="368" t="s">
        <v>250</v>
      </c>
      <c r="I8" s="368" t="s">
        <v>250</v>
      </c>
      <c r="J8" s="141" t="s">
        <v>250</v>
      </c>
      <c r="K8" s="152">
        <v>0</v>
      </c>
      <c r="L8" s="141">
        <v>1</v>
      </c>
      <c r="M8" s="257">
        <v>9.9270999999999998E-2</v>
      </c>
      <c r="N8" s="141">
        <v>2</v>
      </c>
      <c r="O8" s="257">
        <v>0.32168999999999998</v>
      </c>
      <c r="P8" s="141">
        <v>3</v>
      </c>
      <c r="Q8" s="257">
        <v>7.5700000000000003E-2</v>
      </c>
      <c r="R8" s="141" t="s">
        <v>250</v>
      </c>
      <c r="S8" s="141" t="s">
        <v>250</v>
      </c>
      <c r="T8" s="141" t="s">
        <v>250</v>
      </c>
      <c r="U8" s="141" t="s">
        <v>250</v>
      </c>
      <c r="V8" s="141" t="s">
        <v>250</v>
      </c>
      <c r="W8" s="259" t="s">
        <v>250</v>
      </c>
      <c r="X8" s="147">
        <v>8</v>
      </c>
      <c r="Y8" s="150">
        <v>0.23191000000000001</v>
      </c>
      <c r="Z8" s="147">
        <v>8</v>
      </c>
      <c r="AA8" s="154">
        <v>0.23191000000000001</v>
      </c>
    </row>
    <row r="9" spans="1:27" ht="28.5" customHeight="1" thickTop="1">
      <c r="A9" s="358">
        <v>2019</v>
      </c>
      <c r="B9" s="141">
        <v>601</v>
      </c>
      <c r="C9" s="151">
        <v>166.59058099999999</v>
      </c>
      <c r="D9" s="147">
        <v>2</v>
      </c>
      <c r="E9" s="152">
        <v>0.10558099999999999</v>
      </c>
      <c r="F9" s="368">
        <v>0</v>
      </c>
      <c r="G9" s="369">
        <v>0</v>
      </c>
      <c r="H9" s="368" t="s">
        <v>250</v>
      </c>
      <c r="I9" s="368" t="s">
        <v>250</v>
      </c>
      <c r="J9" s="141">
        <v>1</v>
      </c>
      <c r="K9" s="152">
        <v>6.3099999999999996E-3</v>
      </c>
      <c r="L9" s="141">
        <v>1</v>
      </c>
      <c r="M9" s="257">
        <v>9.9270999999999998E-2</v>
      </c>
      <c r="N9" s="141">
        <v>1</v>
      </c>
      <c r="O9" s="257">
        <v>0.19212000000000001</v>
      </c>
      <c r="P9" s="141">
        <v>2</v>
      </c>
      <c r="Q9" s="257">
        <v>6.5500000000000003E-2</v>
      </c>
      <c r="R9" s="141">
        <v>0</v>
      </c>
      <c r="S9" s="141">
        <v>0</v>
      </c>
      <c r="T9" s="141">
        <v>0</v>
      </c>
      <c r="U9" s="141">
        <v>0</v>
      </c>
      <c r="V9" s="141">
        <v>0</v>
      </c>
      <c r="W9" s="259">
        <v>0</v>
      </c>
      <c r="X9" s="147">
        <v>8</v>
      </c>
      <c r="Y9" s="150">
        <v>0.23125399999999999</v>
      </c>
      <c r="Z9" s="147">
        <v>8</v>
      </c>
      <c r="AA9" s="154">
        <v>0.23125399999999999</v>
      </c>
    </row>
    <row r="10" spans="1:27" ht="28.5" customHeight="1">
      <c r="A10" s="358">
        <v>2020</v>
      </c>
      <c r="B10" s="141">
        <v>601</v>
      </c>
      <c r="C10" s="151">
        <v>166.59058099999999</v>
      </c>
      <c r="D10" s="147">
        <v>2</v>
      </c>
      <c r="E10" s="152">
        <v>0.10558099999999999</v>
      </c>
      <c r="F10" s="368" t="s">
        <v>250</v>
      </c>
      <c r="G10" s="369" t="s">
        <v>250</v>
      </c>
      <c r="H10" s="368" t="s">
        <v>250</v>
      </c>
      <c r="I10" s="368" t="s">
        <v>250</v>
      </c>
      <c r="J10" s="141">
        <v>1</v>
      </c>
      <c r="K10" s="152">
        <v>6.3099999999999996E-3</v>
      </c>
      <c r="L10" s="141">
        <v>1</v>
      </c>
      <c r="M10" s="257">
        <v>9.9270999999999998E-2</v>
      </c>
      <c r="N10" s="141">
        <v>1</v>
      </c>
      <c r="O10" s="257">
        <v>0.19212000000000001</v>
      </c>
      <c r="P10" s="141">
        <v>2</v>
      </c>
      <c r="Q10" s="257">
        <v>6.5500000000000003E-2</v>
      </c>
      <c r="R10" s="141" t="s">
        <v>250</v>
      </c>
      <c r="S10" s="141" t="s">
        <v>250</v>
      </c>
      <c r="T10" s="141" t="s">
        <v>250</v>
      </c>
      <c r="U10" s="141" t="s">
        <v>250</v>
      </c>
      <c r="V10" s="141" t="s">
        <v>250</v>
      </c>
      <c r="W10" s="259" t="s">
        <v>250</v>
      </c>
      <c r="X10" s="147">
        <v>8</v>
      </c>
      <c r="Y10" s="150">
        <v>0.23125399999999999</v>
      </c>
      <c r="Z10" s="147">
        <v>8</v>
      </c>
      <c r="AA10" s="154">
        <v>0.23125399999999999</v>
      </c>
    </row>
    <row r="11" spans="1:27" ht="28.5" customHeight="1">
      <c r="A11" s="358">
        <v>2021</v>
      </c>
      <c r="B11" s="141">
        <v>598</v>
      </c>
      <c r="C11" s="151">
        <v>23.029260000000001</v>
      </c>
      <c r="D11" s="147">
        <v>2</v>
      </c>
      <c r="E11" s="152">
        <v>0.10558099999999999</v>
      </c>
      <c r="F11" s="368">
        <v>0</v>
      </c>
      <c r="G11" s="369">
        <v>0</v>
      </c>
      <c r="H11" s="368" t="s">
        <v>250</v>
      </c>
      <c r="I11" s="368" t="s">
        <v>250</v>
      </c>
      <c r="J11" s="141">
        <v>1</v>
      </c>
      <c r="K11" s="152">
        <v>6.3099999999999996E-3</v>
      </c>
      <c r="L11" s="141">
        <v>1</v>
      </c>
      <c r="M11" s="257">
        <v>9.9270999999999998E-2</v>
      </c>
      <c r="N11" s="141">
        <v>1</v>
      </c>
      <c r="O11" s="257">
        <v>0.19212000000000001</v>
      </c>
      <c r="P11" s="141">
        <v>2</v>
      </c>
      <c r="Q11" s="257">
        <v>6.5500000000000003E-2</v>
      </c>
      <c r="R11" s="141">
        <v>0</v>
      </c>
      <c r="S11" s="141">
        <v>0</v>
      </c>
      <c r="T11" s="141">
        <v>0</v>
      </c>
      <c r="U11" s="141">
        <v>0</v>
      </c>
      <c r="V11" s="141">
        <v>0</v>
      </c>
      <c r="W11" s="259">
        <v>0</v>
      </c>
      <c r="X11" s="147">
        <v>8</v>
      </c>
      <c r="Y11" s="150">
        <v>0.23125399999999999</v>
      </c>
      <c r="Z11" s="147">
        <v>8</v>
      </c>
      <c r="AA11" s="154">
        <v>0.23125399999999999</v>
      </c>
    </row>
    <row r="12" spans="1:27" ht="28.5" customHeight="1">
      <c r="A12" s="358">
        <v>2022</v>
      </c>
      <c r="B12" s="141">
        <v>598</v>
      </c>
      <c r="C12" s="151">
        <v>23.025798000000002</v>
      </c>
      <c r="D12" s="147">
        <v>2</v>
      </c>
      <c r="E12" s="152">
        <v>0.10558099999999999</v>
      </c>
      <c r="F12" s="368" t="s">
        <v>250</v>
      </c>
      <c r="G12" s="369" t="s">
        <v>250</v>
      </c>
      <c r="H12" s="368" t="s">
        <v>250</v>
      </c>
      <c r="I12" s="368" t="s">
        <v>250</v>
      </c>
      <c r="J12" s="141">
        <v>1</v>
      </c>
      <c r="K12" s="152">
        <v>6.3099999999999996E-3</v>
      </c>
      <c r="L12" s="141">
        <v>1</v>
      </c>
      <c r="M12" s="257">
        <v>9.9270999999999998E-2</v>
      </c>
      <c r="N12" s="141">
        <v>1</v>
      </c>
      <c r="O12" s="257">
        <v>0.19212000000000001</v>
      </c>
      <c r="P12" s="141">
        <v>2</v>
      </c>
      <c r="Q12" s="257">
        <v>6.5500000000000003E-2</v>
      </c>
      <c r="R12" s="141" t="s">
        <v>250</v>
      </c>
      <c r="S12" s="141" t="s">
        <v>250</v>
      </c>
      <c r="T12" s="141" t="s">
        <v>250</v>
      </c>
      <c r="U12" s="141" t="s">
        <v>250</v>
      </c>
      <c r="V12" s="141" t="s">
        <v>250</v>
      </c>
      <c r="W12" s="259" t="s">
        <v>250</v>
      </c>
      <c r="X12" s="147">
        <v>8</v>
      </c>
      <c r="Y12" s="150">
        <v>0.23125399999999999</v>
      </c>
      <c r="Z12" s="147">
        <v>8</v>
      </c>
      <c r="AA12" s="154">
        <v>0.23125399999999999</v>
      </c>
    </row>
    <row r="13" spans="1:27" ht="28.5" customHeight="1">
      <c r="A13" s="187">
        <v>2023</v>
      </c>
      <c r="B13" s="166">
        <v>598</v>
      </c>
      <c r="C13" s="163">
        <v>23.03</v>
      </c>
      <c r="D13" s="164">
        <v>2</v>
      </c>
      <c r="E13" s="165">
        <v>0.11</v>
      </c>
      <c r="F13" s="370">
        <v>0</v>
      </c>
      <c r="G13" s="371">
        <v>0</v>
      </c>
      <c r="H13" s="370">
        <v>0</v>
      </c>
      <c r="I13" s="370">
        <v>0</v>
      </c>
      <c r="J13" s="166">
        <v>1</v>
      </c>
      <c r="K13" s="165">
        <v>6.3099999999999996E-3</v>
      </c>
      <c r="L13" s="166">
        <v>1</v>
      </c>
      <c r="M13" s="258">
        <v>9.9270999999999998E-2</v>
      </c>
      <c r="N13" s="166">
        <v>1</v>
      </c>
      <c r="O13" s="258">
        <v>0.19212000000000001</v>
      </c>
      <c r="P13" s="166">
        <v>2</v>
      </c>
      <c r="Q13" s="258">
        <v>6.5500000000000003E-2</v>
      </c>
      <c r="R13" s="166">
        <v>0</v>
      </c>
      <c r="S13" s="166">
        <v>0</v>
      </c>
      <c r="T13" s="166">
        <v>0</v>
      </c>
      <c r="U13" s="166">
        <v>0</v>
      </c>
      <c r="V13" s="166">
        <v>0</v>
      </c>
      <c r="W13" s="260">
        <v>0</v>
      </c>
      <c r="X13" s="164">
        <v>8</v>
      </c>
      <c r="Y13" s="167">
        <v>0.23125399999999999</v>
      </c>
      <c r="Z13" s="164">
        <v>8</v>
      </c>
      <c r="AA13" s="168">
        <v>0.23125399999999999</v>
      </c>
    </row>
    <row r="14" spans="1:27" ht="14.25">
      <c r="A14" s="144"/>
      <c r="B14" s="145"/>
      <c r="C14" s="145"/>
      <c r="D14" s="145"/>
      <c r="E14" s="145"/>
      <c r="F14" s="146"/>
      <c r="G14" s="146"/>
      <c r="H14" s="146"/>
      <c r="I14" s="146"/>
      <c r="J14" s="146"/>
      <c r="K14" s="146"/>
      <c r="L14" s="146"/>
      <c r="M14" s="146"/>
      <c r="N14" s="146"/>
      <c r="O14" s="146"/>
      <c r="P14" s="146"/>
      <c r="Q14" s="146"/>
      <c r="R14" s="146"/>
      <c r="S14" s="146"/>
      <c r="T14" s="146"/>
      <c r="U14" s="146"/>
      <c r="V14" s="146"/>
      <c r="W14" s="146"/>
      <c r="X14" s="146"/>
      <c r="Y14" s="146"/>
      <c r="Z14" s="146"/>
      <c r="AA14" s="146"/>
    </row>
    <row r="15" spans="1:27" ht="45.75" customHeight="1">
      <c r="A15" s="445" t="s">
        <v>244</v>
      </c>
      <c r="B15" s="432" t="s">
        <v>67</v>
      </c>
      <c r="C15" s="422"/>
      <c r="D15" s="422"/>
      <c r="E15" s="422"/>
      <c r="F15" s="434" t="s">
        <v>215</v>
      </c>
      <c r="G15" s="435"/>
      <c r="H15" s="435"/>
      <c r="I15" s="435"/>
      <c r="J15" s="435"/>
      <c r="K15" s="432"/>
      <c r="L15" s="434" t="s">
        <v>216</v>
      </c>
      <c r="M15" s="435"/>
      <c r="N15" s="435"/>
      <c r="O15" s="435"/>
      <c r="P15" s="435"/>
      <c r="Q15" s="435"/>
      <c r="R15" s="435"/>
      <c r="S15" s="435"/>
      <c r="T15" s="435"/>
      <c r="U15" s="435"/>
      <c r="V15" s="435"/>
      <c r="W15" s="432"/>
      <c r="X15" s="403" t="s">
        <v>217</v>
      </c>
      <c r="Y15" s="425"/>
      <c r="Z15" s="403" t="s">
        <v>218</v>
      </c>
      <c r="AA15" s="425"/>
    </row>
    <row r="16" spans="1:27" ht="45.75" customHeight="1">
      <c r="A16" s="445"/>
      <c r="B16" s="432" t="s">
        <v>219</v>
      </c>
      <c r="C16" s="433"/>
      <c r="D16" s="433" t="s">
        <v>220</v>
      </c>
      <c r="E16" s="433"/>
      <c r="F16" s="433" t="s">
        <v>221</v>
      </c>
      <c r="G16" s="433"/>
      <c r="H16" s="433" t="s">
        <v>222</v>
      </c>
      <c r="I16" s="433"/>
      <c r="J16" s="433" t="s">
        <v>223</v>
      </c>
      <c r="K16" s="433"/>
      <c r="L16" s="434" t="s">
        <v>224</v>
      </c>
      <c r="M16" s="432"/>
      <c r="N16" s="434" t="s">
        <v>225</v>
      </c>
      <c r="O16" s="432"/>
      <c r="P16" s="433" t="s">
        <v>226</v>
      </c>
      <c r="Q16" s="433"/>
      <c r="R16" s="433" t="s">
        <v>227</v>
      </c>
      <c r="S16" s="433"/>
      <c r="T16" s="433" t="s">
        <v>228</v>
      </c>
      <c r="U16" s="433"/>
      <c r="V16" s="433" t="s">
        <v>229</v>
      </c>
      <c r="W16" s="433"/>
      <c r="X16" s="439"/>
      <c r="Y16" s="453"/>
      <c r="Z16" s="439"/>
      <c r="AA16" s="453"/>
    </row>
    <row r="17" spans="1:27" ht="45.75" customHeight="1" thickBot="1">
      <c r="A17" s="446"/>
      <c r="B17" s="359" t="s">
        <v>123</v>
      </c>
      <c r="C17" s="360" t="s">
        <v>124</v>
      </c>
      <c r="D17" s="359" t="s">
        <v>123</v>
      </c>
      <c r="E17" s="360" t="s">
        <v>124</v>
      </c>
      <c r="F17" s="359" t="s">
        <v>123</v>
      </c>
      <c r="G17" s="360" t="s">
        <v>124</v>
      </c>
      <c r="H17" s="359" t="s">
        <v>123</v>
      </c>
      <c r="I17" s="360" t="s">
        <v>124</v>
      </c>
      <c r="J17" s="359" t="s">
        <v>123</v>
      </c>
      <c r="K17" s="360" t="s">
        <v>124</v>
      </c>
      <c r="L17" s="359" t="s">
        <v>123</v>
      </c>
      <c r="M17" s="360" t="s">
        <v>124</v>
      </c>
      <c r="N17" s="359" t="s">
        <v>123</v>
      </c>
      <c r="O17" s="360" t="s">
        <v>124</v>
      </c>
      <c r="P17" s="359" t="s">
        <v>123</v>
      </c>
      <c r="Q17" s="360" t="s">
        <v>124</v>
      </c>
      <c r="R17" s="359" t="s">
        <v>123</v>
      </c>
      <c r="S17" s="360" t="s">
        <v>124</v>
      </c>
      <c r="T17" s="359" t="s">
        <v>123</v>
      </c>
      <c r="U17" s="360" t="s">
        <v>124</v>
      </c>
      <c r="V17" s="359" t="s">
        <v>123</v>
      </c>
      <c r="W17" s="360" t="s">
        <v>124</v>
      </c>
      <c r="X17" s="359" t="s">
        <v>123</v>
      </c>
      <c r="Y17" s="360" t="s">
        <v>124</v>
      </c>
      <c r="Z17" s="359" t="s">
        <v>123</v>
      </c>
      <c r="AA17" s="360" t="s">
        <v>124</v>
      </c>
    </row>
    <row r="18" spans="1:27" ht="28.5" hidden="1" customHeight="1">
      <c r="A18" s="358">
        <v>2017</v>
      </c>
      <c r="B18" s="141" t="s">
        <v>250</v>
      </c>
      <c r="C18" s="141" t="s">
        <v>250</v>
      </c>
      <c r="D18" s="216" t="s">
        <v>250</v>
      </c>
      <c r="E18" s="216" t="s">
        <v>250</v>
      </c>
      <c r="F18" s="141">
        <v>572</v>
      </c>
      <c r="G18" s="150">
        <v>16.022499</v>
      </c>
      <c r="H18" s="141">
        <v>567</v>
      </c>
      <c r="I18" s="149">
        <v>15.96152</v>
      </c>
      <c r="J18" s="141">
        <v>5</v>
      </c>
      <c r="K18" s="150">
        <v>6.0978999999999998E-2</v>
      </c>
      <c r="L18" s="141">
        <v>13</v>
      </c>
      <c r="M18" s="150">
        <v>3.8924949999999998</v>
      </c>
      <c r="N18" s="141">
        <v>5</v>
      </c>
      <c r="O18" s="150">
        <v>1.012276</v>
      </c>
      <c r="P18" s="141">
        <v>0</v>
      </c>
      <c r="Q18" s="149">
        <v>0</v>
      </c>
      <c r="R18" s="141">
        <v>5</v>
      </c>
      <c r="S18" s="149">
        <v>2.7409669999999999</v>
      </c>
      <c r="T18" s="141">
        <v>0</v>
      </c>
      <c r="U18" s="141">
        <v>0</v>
      </c>
      <c r="V18" s="141">
        <v>0</v>
      </c>
      <c r="W18" s="141">
        <v>0</v>
      </c>
      <c r="X18" s="141">
        <v>0</v>
      </c>
      <c r="Y18" s="141">
        <v>0</v>
      </c>
      <c r="Z18" s="141" t="s">
        <v>250</v>
      </c>
      <c r="AA18" s="148" t="s">
        <v>250</v>
      </c>
    </row>
    <row r="19" spans="1:27" ht="28.5" hidden="1" customHeight="1" thickTop="1">
      <c r="A19" s="358">
        <v>2018</v>
      </c>
      <c r="B19" s="141" t="s">
        <v>250</v>
      </c>
      <c r="C19" s="141" t="s">
        <v>250</v>
      </c>
      <c r="D19" s="141" t="s">
        <v>250</v>
      </c>
      <c r="E19" s="259" t="s">
        <v>250</v>
      </c>
      <c r="F19" s="141">
        <v>572</v>
      </c>
      <c r="G19" s="150">
        <v>16.022499</v>
      </c>
      <c r="H19" s="141">
        <v>567</v>
      </c>
      <c r="I19" s="149">
        <v>15.96152</v>
      </c>
      <c r="J19" s="141">
        <v>5</v>
      </c>
      <c r="K19" s="261">
        <v>6.0978999999999998E-2</v>
      </c>
      <c r="L19" s="141">
        <v>13</v>
      </c>
      <c r="M19" s="150">
        <v>3.8924949999999998</v>
      </c>
      <c r="N19" s="141">
        <v>5</v>
      </c>
      <c r="O19" s="150">
        <v>1.012276</v>
      </c>
      <c r="P19" s="141">
        <v>3</v>
      </c>
      <c r="Q19" s="150">
        <v>0.13925199999999999</v>
      </c>
      <c r="R19" s="141">
        <v>5</v>
      </c>
      <c r="S19" s="149">
        <v>2.7409669999999999</v>
      </c>
      <c r="T19" s="141" t="s">
        <v>250</v>
      </c>
      <c r="U19" s="141" t="s">
        <v>250</v>
      </c>
      <c r="V19" s="141" t="s">
        <v>250</v>
      </c>
      <c r="W19" s="259" t="s">
        <v>250</v>
      </c>
      <c r="X19" s="141" t="s">
        <v>250</v>
      </c>
      <c r="Y19" s="259" t="s">
        <v>250</v>
      </c>
      <c r="Z19" s="141" t="s">
        <v>250</v>
      </c>
      <c r="AA19" s="148" t="s">
        <v>250</v>
      </c>
    </row>
    <row r="20" spans="1:27" ht="28.5" customHeight="1" thickTop="1">
      <c r="A20" s="358">
        <v>2019</v>
      </c>
      <c r="B20" s="141">
        <v>0</v>
      </c>
      <c r="C20" s="141">
        <v>0</v>
      </c>
      <c r="D20" s="141">
        <v>0</v>
      </c>
      <c r="E20" s="259">
        <v>0</v>
      </c>
      <c r="F20" s="141">
        <v>575</v>
      </c>
      <c r="G20" s="150">
        <v>159.787069</v>
      </c>
      <c r="H20" s="141">
        <v>570</v>
      </c>
      <c r="I20" s="149">
        <v>159.72609</v>
      </c>
      <c r="J20" s="141">
        <v>5</v>
      </c>
      <c r="K20" s="261">
        <v>6.0978999999999998E-2</v>
      </c>
      <c r="L20" s="141">
        <v>13</v>
      </c>
      <c r="M20" s="150">
        <v>6.2090569999999996</v>
      </c>
      <c r="N20" s="141">
        <v>4</v>
      </c>
      <c r="O20" s="150">
        <v>1.0223</v>
      </c>
      <c r="P20" s="141">
        <v>4</v>
      </c>
      <c r="Q20" s="150">
        <v>0.251473</v>
      </c>
      <c r="R20" s="141">
        <v>5</v>
      </c>
      <c r="S20" s="149">
        <v>4.9352840000000002</v>
      </c>
      <c r="T20" s="141">
        <v>0</v>
      </c>
      <c r="U20" s="141">
        <v>0</v>
      </c>
      <c r="V20" s="141">
        <v>0</v>
      </c>
      <c r="W20" s="259">
        <v>0</v>
      </c>
      <c r="X20" s="141">
        <v>0</v>
      </c>
      <c r="Y20" s="259">
        <v>0</v>
      </c>
      <c r="Z20" s="141" t="s">
        <v>250</v>
      </c>
      <c r="AA20" s="148" t="s">
        <v>250</v>
      </c>
    </row>
    <row r="21" spans="1:27" ht="28.5" customHeight="1">
      <c r="A21" s="358">
        <v>2020</v>
      </c>
      <c r="B21" s="141" t="s">
        <v>250</v>
      </c>
      <c r="C21" s="141" t="s">
        <v>250</v>
      </c>
      <c r="D21" s="141" t="s">
        <v>250</v>
      </c>
      <c r="E21" s="259" t="s">
        <v>250</v>
      </c>
      <c r="F21" s="141">
        <v>575</v>
      </c>
      <c r="G21" s="150">
        <v>159.787069</v>
      </c>
      <c r="H21" s="141">
        <v>570</v>
      </c>
      <c r="I21" s="149">
        <v>159.72609</v>
      </c>
      <c r="J21" s="141">
        <v>5</v>
      </c>
      <c r="K21" s="261">
        <v>6.0978999999999998E-2</v>
      </c>
      <c r="L21" s="141">
        <v>13</v>
      </c>
      <c r="M21" s="150">
        <v>6.2090569999999996</v>
      </c>
      <c r="N21" s="141">
        <v>4</v>
      </c>
      <c r="O21" s="150">
        <v>1.0223</v>
      </c>
      <c r="P21" s="141">
        <v>4</v>
      </c>
      <c r="Q21" s="150">
        <v>0.251473</v>
      </c>
      <c r="R21" s="141">
        <v>5</v>
      </c>
      <c r="S21" s="149">
        <v>4.9352840000000002</v>
      </c>
      <c r="T21" s="141" t="s">
        <v>250</v>
      </c>
      <c r="U21" s="141" t="s">
        <v>250</v>
      </c>
      <c r="V21" s="141" t="s">
        <v>250</v>
      </c>
      <c r="W21" s="259" t="s">
        <v>250</v>
      </c>
      <c r="X21" s="141" t="s">
        <v>250</v>
      </c>
      <c r="Y21" s="259" t="s">
        <v>250</v>
      </c>
      <c r="Z21" s="141" t="s">
        <v>250</v>
      </c>
      <c r="AA21" s="148" t="s">
        <v>250</v>
      </c>
    </row>
    <row r="22" spans="1:27" ht="28.5" customHeight="1">
      <c r="A22" s="358">
        <v>2021</v>
      </c>
      <c r="B22" s="141">
        <v>0</v>
      </c>
      <c r="C22" s="141">
        <v>0</v>
      </c>
      <c r="D22" s="141">
        <v>0</v>
      </c>
      <c r="E22" s="259">
        <v>0</v>
      </c>
      <c r="F22" s="141">
        <v>572</v>
      </c>
      <c r="G22" s="150">
        <v>15.804235</v>
      </c>
      <c r="H22" s="141">
        <v>567</v>
      </c>
      <c r="I22" s="149">
        <v>15.743256000000001</v>
      </c>
      <c r="J22" s="141">
        <v>5</v>
      </c>
      <c r="K22" s="261">
        <v>6.0978999999999998E-2</v>
      </c>
      <c r="L22" s="141">
        <v>13</v>
      </c>
      <c r="M22" s="150">
        <v>6.6305699999999996</v>
      </c>
      <c r="N22" s="141">
        <v>4</v>
      </c>
      <c r="O22" s="150">
        <v>1.0223</v>
      </c>
      <c r="P22" s="141">
        <v>4</v>
      </c>
      <c r="Q22" s="150">
        <v>0.251473</v>
      </c>
      <c r="R22" s="141">
        <v>5</v>
      </c>
      <c r="S22" s="149">
        <v>5.3567970000000003</v>
      </c>
      <c r="T22" s="141">
        <v>0</v>
      </c>
      <c r="U22" s="141">
        <v>0</v>
      </c>
      <c r="V22" s="141">
        <v>0</v>
      </c>
      <c r="W22" s="259">
        <v>0</v>
      </c>
      <c r="X22" s="141">
        <v>0</v>
      </c>
      <c r="Y22" s="259">
        <v>0</v>
      </c>
      <c r="Z22" s="141">
        <v>0</v>
      </c>
      <c r="AA22" s="148">
        <v>0</v>
      </c>
    </row>
    <row r="23" spans="1:27" ht="28.5" customHeight="1">
      <c r="A23" s="358">
        <v>2022</v>
      </c>
      <c r="B23" s="141" t="s">
        <v>250</v>
      </c>
      <c r="C23" s="141" t="s">
        <v>250</v>
      </c>
      <c r="D23" s="141" t="s">
        <v>250</v>
      </c>
      <c r="E23" s="259" t="s">
        <v>250</v>
      </c>
      <c r="F23" s="141">
        <v>572</v>
      </c>
      <c r="G23" s="150">
        <v>15.804235</v>
      </c>
      <c r="H23" s="141">
        <v>567</v>
      </c>
      <c r="I23" s="149">
        <v>15.743256000000001</v>
      </c>
      <c r="J23" s="141">
        <v>5</v>
      </c>
      <c r="K23" s="261">
        <v>6.0978999999999998E-2</v>
      </c>
      <c r="L23" s="141">
        <v>13</v>
      </c>
      <c r="M23" s="150">
        <v>6.6271079999999998</v>
      </c>
      <c r="N23" s="141">
        <v>4</v>
      </c>
      <c r="O23" s="150">
        <v>1.0223</v>
      </c>
      <c r="P23" s="141">
        <v>4</v>
      </c>
      <c r="Q23" s="150">
        <v>0.251473</v>
      </c>
      <c r="R23" s="141">
        <v>5</v>
      </c>
      <c r="S23" s="149">
        <v>5.3533350000000004</v>
      </c>
      <c r="T23" s="141" t="s">
        <v>250</v>
      </c>
      <c r="U23" s="141" t="s">
        <v>250</v>
      </c>
      <c r="V23" s="141" t="s">
        <v>250</v>
      </c>
      <c r="W23" s="259" t="s">
        <v>250</v>
      </c>
      <c r="X23" s="141" t="s">
        <v>250</v>
      </c>
      <c r="Y23" s="259" t="s">
        <v>250</v>
      </c>
      <c r="Z23" s="141" t="s">
        <v>250</v>
      </c>
      <c r="AA23" s="148" t="s">
        <v>250</v>
      </c>
    </row>
    <row r="24" spans="1:27" ht="28.5" customHeight="1">
      <c r="A24" s="187">
        <v>2023</v>
      </c>
      <c r="B24" s="166">
        <v>0</v>
      </c>
      <c r="C24" s="166">
        <v>0</v>
      </c>
      <c r="D24" s="166">
        <v>0</v>
      </c>
      <c r="E24" s="260">
        <v>0</v>
      </c>
      <c r="F24" s="166">
        <v>572</v>
      </c>
      <c r="G24" s="167">
        <v>15.804235</v>
      </c>
      <c r="H24" s="166">
        <v>567</v>
      </c>
      <c r="I24" s="169">
        <v>15.743256000000001</v>
      </c>
      <c r="J24" s="166">
        <v>5</v>
      </c>
      <c r="K24" s="262">
        <v>6.0978999999999998E-2</v>
      </c>
      <c r="L24" s="166">
        <v>13</v>
      </c>
      <c r="M24" s="167">
        <v>6.63</v>
      </c>
      <c r="N24" s="166">
        <v>4</v>
      </c>
      <c r="O24" s="167">
        <v>1.0223</v>
      </c>
      <c r="P24" s="166">
        <v>4</v>
      </c>
      <c r="Q24" s="167">
        <v>0.251473</v>
      </c>
      <c r="R24" s="166">
        <v>5</v>
      </c>
      <c r="S24" s="169">
        <v>5.3533350000000004</v>
      </c>
      <c r="T24" s="166">
        <v>0</v>
      </c>
      <c r="U24" s="166">
        <v>0</v>
      </c>
      <c r="V24" s="166">
        <v>0</v>
      </c>
      <c r="W24" s="260">
        <v>0</v>
      </c>
      <c r="X24" s="166">
        <v>0</v>
      </c>
      <c r="Y24" s="260">
        <v>0</v>
      </c>
      <c r="Z24" s="166">
        <v>0</v>
      </c>
      <c r="AA24" s="170">
        <v>0</v>
      </c>
    </row>
    <row r="25" spans="1:27">
      <c r="A25" s="217" t="s">
        <v>342</v>
      </c>
      <c r="B25" s="217"/>
      <c r="C25" s="217"/>
      <c r="D25" s="217"/>
      <c r="E25" s="217"/>
      <c r="F25" s="217"/>
      <c r="G25" s="217"/>
      <c r="H25" s="217"/>
      <c r="I25" s="217"/>
      <c r="J25" s="217"/>
      <c r="K25" s="217"/>
      <c r="L25" s="217"/>
      <c r="M25" s="217"/>
      <c r="N25" s="218"/>
      <c r="O25" s="219"/>
      <c r="P25" s="219"/>
      <c r="Q25" s="219"/>
      <c r="R25" s="219"/>
      <c r="S25" s="219"/>
      <c r="T25" s="219"/>
      <c r="U25" s="219"/>
      <c r="V25" s="219"/>
      <c r="W25" s="219"/>
      <c r="X25" s="219"/>
      <c r="Y25" s="219"/>
      <c r="Z25" s="219"/>
      <c r="AA25" s="220" t="s">
        <v>230</v>
      </c>
    </row>
  </sheetData>
  <mergeCells count="36">
    <mergeCell ref="Z15:AA16"/>
    <mergeCell ref="B16:C16"/>
    <mergeCell ref="F5:G5"/>
    <mergeCell ref="H5:I5"/>
    <mergeCell ref="J5:K5"/>
    <mergeCell ref="L5:M5"/>
    <mergeCell ref="R5:S5"/>
    <mergeCell ref="T5:U5"/>
    <mergeCell ref="P16:Q16"/>
    <mergeCell ref="R16:S16"/>
    <mergeCell ref="T16:U16"/>
    <mergeCell ref="V16:W16"/>
    <mergeCell ref="D16:E16"/>
    <mergeCell ref="F16:G16"/>
    <mergeCell ref="H16:I16"/>
    <mergeCell ref="J16:K16"/>
    <mergeCell ref="A15:A17"/>
    <mergeCell ref="B15:E15"/>
    <mergeCell ref="F15:K15"/>
    <mergeCell ref="L15:W15"/>
    <mergeCell ref="X15:Y16"/>
    <mergeCell ref="L16:M16"/>
    <mergeCell ref="N16:O16"/>
    <mergeCell ref="A2:AA2"/>
    <mergeCell ref="A3:E3"/>
    <mergeCell ref="A4:A6"/>
    <mergeCell ref="B4:C5"/>
    <mergeCell ref="D4:M4"/>
    <mergeCell ref="N4:O5"/>
    <mergeCell ref="P4:Q5"/>
    <mergeCell ref="R4:W4"/>
    <mergeCell ref="X4:AA4"/>
    <mergeCell ref="D5:E5"/>
    <mergeCell ref="V5:W5"/>
    <mergeCell ref="X5:Y5"/>
    <mergeCell ref="Z5:AA5"/>
  </mergeCells>
  <phoneticPr fontId="3" type="noConversion"/>
  <printOptions horizontalCentered="1"/>
  <pageMargins left="0.78740157480314965" right="0.78740157480314965" top="0.98425196850393704" bottom="0.98425196850393704" header="0" footer="0.59055118110236227"/>
  <pageSetup paperSize="9" scale="70" firstPageNumber="103" pageOrder="overThenDown"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18"/>
  <sheetViews>
    <sheetView view="pageBreakPreview" zoomScaleNormal="100" zoomScaleSheetLayoutView="100" workbookViewId="0">
      <selection activeCell="K12" sqref="K12"/>
    </sheetView>
  </sheetViews>
  <sheetFormatPr defaultColWidth="8.88671875" defaultRowHeight="13.5"/>
  <cols>
    <col min="1" max="1" width="6.33203125" style="5" customWidth="1"/>
    <col min="2" max="33" width="5.77734375" style="5" customWidth="1"/>
    <col min="34" max="16384" width="8.88671875" style="5"/>
  </cols>
  <sheetData>
    <row r="1" spans="1:34" s="11" customFormat="1" ht="12" customHeight="1">
      <c r="A1" s="222" t="s">
        <v>102</v>
      </c>
      <c r="B1" s="222"/>
      <c r="C1" s="222"/>
      <c r="D1" s="222"/>
      <c r="E1" s="222"/>
      <c r="F1" s="222"/>
      <c r="G1" s="222"/>
      <c r="H1" s="222"/>
      <c r="I1" s="222"/>
      <c r="J1" s="222"/>
    </row>
    <row r="2" spans="1:34" s="15" customFormat="1" ht="30" customHeight="1">
      <c r="A2" s="391" t="s">
        <v>366</v>
      </c>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16"/>
    </row>
    <row r="3" spans="1:34" s="11" customFormat="1" ht="15" customHeight="1">
      <c r="A3" s="24" t="s">
        <v>9</v>
      </c>
      <c r="B3" s="24"/>
      <c r="C3" s="24"/>
      <c r="D3" s="24"/>
      <c r="E3" s="24"/>
      <c r="F3" s="24"/>
      <c r="G3" s="24"/>
      <c r="H3" s="24"/>
      <c r="I3" s="24"/>
      <c r="J3" s="24"/>
      <c r="K3" s="24"/>
      <c r="L3" s="24"/>
      <c r="M3" s="24"/>
      <c r="N3" s="24"/>
      <c r="O3" s="24"/>
      <c r="P3" s="24"/>
      <c r="Q3" s="24"/>
      <c r="R3" s="24"/>
      <c r="S3" s="24"/>
      <c r="T3" s="17"/>
      <c r="U3" s="17"/>
      <c r="V3" s="17"/>
      <c r="W3" s="17"/>
      <c r="X3" s="17"/>
      <c r="Z3" s="24"/>
      <c r="AA3" s="24"/>
      <c r="AB3" s="24"/>
      <c r="AC3" s="24"/>
      <c r="AD3" s="24"/>
      <c r="AE3" s="24"/>
      <c r="AF3" s="24"/>
      <c r="AG3" s="31" t="s">
        <v>191</v>
      </c>
      <c r="AH3" s="10"/>
    </row>
    <row r="4" spans="1:34" ht="24.95" customHeight="1">
      <c r="A4" s="444" t="s">
        <v>328</v>
      </c>
      <c r="B4" s="435" t="s">
        <v>150</v>
      </c>
      <c r="C4" s="404"/>
      <c r="D4" s="404"/>
      <c r="E4" s="404"/>
      <c r="F4" s="404"/>
      <c r="G4" s="404"/>
      <c r="H4" s="404"/>
      <c r="I4" s="404"/>
      <c r="J4" s="433" t="s">
        <v>171</v>
      </c>
      <c r="K4" s="422"/>
      <c r="L4" s="422"/>
      <c r="M4" s="422"/>
      <c r="N4" s="422"/>
      <c r="O4" s="422"/>
      <c r="P4" s="422"/>
      <c r="Q4" s="422"/>
      <c r="R4" s="422"/>
      <c r="S4" s="422"/>
      <c r="T4" s="422"/>
      <c r="U4" s="422"/>
      <c r="V4" s="422"/>
      <c r="W4" s="422"/>
      <c r="X4" s="422"/>
      <c r="Y4" s="422"/>
      <c r="Z4" s="422"/>
      <c r="AA4" s="422"/>
      <c r="AB4" s="422"/>
      <c r="AC4" s="422"/>
      <c r="AD4" s="422"/>
      <c r="AE4" s="422"/>
      <c r="AF4" s="433" t="s">
        <v>179</v>
      </c>
      <c r="AG4" s="433"/>
    </row>
    <row r="5" spans="1:34" ht="24.95" customHeight="1">
      <c r="A5" s="444"/>
      <c r="B5" s="400" t="s">
        <v>41</v>
      </c>
      <c r="C5" s="425"/>
      <c r="D5" s="403" t="s">
        <v>42</v>
      </c>
      <c r="E5" s="425"/>
      <c r="F5" s="403" t="s">
        <v>43</v>
      </c>
      <c r="G5" s="425"/>
      <c r="H5" s="400" t="s">
        <v>151</v>
      </c>
      <c r="I5" s="425"/>
      <c r="J5" s="433" t="s">
        <v>41</v>
      </c>
      <c r="K5" s="433"/>
      <c r="L5" s="433" t="s">
        <v>125</v>
      </c>
      <c r="M5" s="433"/>
      <c r="N5" s="433" t="s">
        <v>126</v>
      </c>
      <c r="O5" s="422"/>
      <c r="P5" s="422"/>
      <c r="Q5" s="422"/>
      <c r="R5" s="422"/>
      <c r="S5" s="422"/>
      <c r="T5" s="433" t="s">
        <v>127</v>
      </c>
      <c r="U5" s="422"/>
      <c r="V5" s="422"/>
      <c r="W5" s="422"/>
      <c r="X5" s="422"/>
      <c r="Y5" s="422"/>
      <c r="Z5" s="422"/>
      <c r="AA5" s="422"/>
      <c r="AB5" s="422"/>
      <c r="AC5" s="422"/>
      <c r="AD5" s="422"/>
      <c r="AE5" s="422"/>
      <c r="AF5" s="433"/>
      <c r="AG5" s="433"/>
    </row>
    <row r="6" spans="1:34" ht="42" customHeight="1">
      <c r="A6" s="444"/>
      <c r="B6" s="506"/>
      <c r="C6" s="507"/>
      <c r="D6" s="408"/>
      <c r="E6" s="507"/>
      <c r="F6" s="408"/>
      <c r="G6" s="507"/>
      <c r="H6" s="506"/>
      <c r="I6" s="507"/>
      <c r="J6" s="433"/>
      <c r="K6" s="433"/>
      <c r="L6" s="433"/>
      <c r="M6" s="433"/>
      <c r="N6" s="433" t="s">
        <v>71</v>
      </c>
      <c r="O6" s="433"/>
      <c r="P6" s="433" t="s">
        <v>128</v>
      </c>
      <c r="Q6" s="433"/>
      <c r="R6" s="433" t="s">
        <v>129</v>
      </c>
      <c r="S6" s="433"/>
      <c r="T6" s="433" t="s">
        <v>130</v>
      </c>
      <c r="U6" s="433"/>
      <c r="V6" s="433" t="s">
        <v>131</v>
      </c>
      <c r="W6" s="433"/>
      <c r="X6" s="433" t="s">
        <v>93</v>
      </c>
      <c r="Y6" s="433"/>
      <c r="Z6" s="433" t="s">
        <v>44</v>
      </c>
      <c r="AA6" s="433"/>
      <c r="AB6" s="433" t="s">
        <v>45</v>
      </c>
      <c r="AC6" s="433"/>
      <c r="AD6" s="433" t="s">
        <v>46</v>
      </c>
      <c r="AE6" s="433"/>
      <c r="AF6" s="433"/>
      <c r="AG6" s="433"/>
    </row>
    <row r="7" spans="1:34" ht="24.95" customHeight="1">
      <c r="A7" s="444"/>
      <c r="B7" s="432" t="s">
        <v>152</v>
      </c>
      <c r="C7" s="503" t="s">
        <v>32</v>
      </c>
      <c r="D7" s="433" t="s">
        <v>152</v>
      </c>
      <c r="E7" s="503" t="s">
        <v>32</v>
      </c>
      <c r="F7" s="433" t="s">
        <v>152</v>
      </c>
      <c r="G7" s="503" t="s">
        <v>32</v>
      </c>
      <c r="H7" s="433" t="s">
        <v>152</v>
      </c>
      <c r="I7" s="503" t="s">
        <v>32</v>
      </c>
      <c r="J7" s="433" t="s">
        <v>152</v>
      </c>
      <c r="K7" s="503" t="s">
        <v>32</v>
      </c>
      <c r="L7" s="433" t="s">
        <v>152</v>
      </c>
      <c r="M7" s="503" t="s">
        <v>32</v>
      </c>
      <c r="N7" s="433" t="s">
        <v>152</v>
      </c>
      <c r="O7" s="503" t="s">
        <v>32</v>
      </c>
      <c r="P7" s="433" t="s">
        <v>152</v>
      </c>
      <c r="Q7" s="503" t="s">
        <v>32</v>
      </c>
      <c r="R7" s="433" t="s">
        <v>152</v>
      </c>
      <c r="S7" s="503" t="s">
        <v>32</v>
      </c>
      <c r="T7" s="433" t="s">
        <v>152</v>
      </c>
      <c r="U7" s="503" t="s">
        <v>32</v>
      </c>
      <c r="V7" s="433" t="s">
        <v>152</v>
      </c>
      <c r="W7" s="503" t="s">
        <v>32</v>
      </c>
      <c r="X7" s="433" t="s">
        <v>152</v>
      </c>
      <c r="Y7" s="503" t="s">
        <v>32</v>
      </c>
      <c r="Z7" s="433" t="s">
        <v>152</v>
      </c>
      <c r="AA7" s="503" t="s">
        <v>32</v>
      </c>
      <c r="AB7" s="433" t="s">
        <v>152</v>
      </c>
      <c r="AC7" s="503" t="s">
        <v>32</v>
      </c>
      <c r="AD7" s="433" t="s">
        <v>152</v>
      </c>
      <c r="AE7" s="503" t="s">
        <v>32</v>
      </c>
      <c r="AF7" s="433" t="s">
        <v>152</v>
      </c>
      <c r="AG7" s="503" t="s">
        <v>32</v>
      </c>
    </row>
    <row r="8" spans="1:34" ht="14.25" thickBot="1">
      <c r="A8" s="505"/>
      <c r="B8" s="447"/>
      <c r="C8" s="504"/>
      <c r="D8" s="442"/>
      <c r="E8" s="504"/>
      <c r="F8" s="442"/>
      <c r="G8" s="504"/>
      <c r="H8" s="442"/>
      <c r="I8" s="504"/>
      <c r="J8" s="442"/>
      <c r="K8" s="504"/>
      <c r="L8" s="442"/>
      <c r="M8" s="504"/>
      <c r="N8" s="442"/>
      <c r="O8" s="504"/>
      <c r="P8" s="442"/>
      <c r="Q8" s="504"/>
      <c r="R8" s="442"/>
      <c r="S8" s="504"/>
      <c r="T8" s="442"/>
      <c r="U8" s="504"/>
      <c r="V8" s="442"/>
      <c r="W8" s="504"/>
      <c r="X8" s="442"/>
      <c r="Y8" s="504"/>
      <c r="Z8" s="442"/>
      <c r="AA8" s="504"/>
      <c r="AB8" s="442"/>
      <c r="AC8" s="504"/>
      <c r="AD8" s="442"/>
      <c r="AE8" s="504"/>
      <c r="AF8" s="442"/>
      <c r="AG8" s="504"/>
    </row>
    <row r="9" spans="1:34" ht="18" hidden="1" customHeight="1">
      <c r="A9" s="286">
        <v>2016</v>
      </c>
      <c r="B9" s="139">
        <v>0</v>
      </c>
      <c r="C9" s="139">
        <v>0</v>
      </c>
      <c r="D9" s="139">
        <v>0</v>
      </c>
      <c r="E9" s="139">
        <v>0</v>
      </c>
      <c r="F9" s="139">
        <v>0</v>
      </c>
      <c r="G9" s="139">
        <v>0</v>
      </c>
      <c r="H9" s="139">
        <v>0</v>
      </c>
      <c r="I9" s="139">
        <v>0</v>
      </c>
      <c r="J9" s="139">
        <v>190</v>
      </c>
      <c r="K9" s="139">
        <v>7000</v>
      </c>
      <c r="L9" s="139">
        <v>0</v>
      </c>
      <c r="M9" s="139">
        <v>0</v>
      </c>
      <c r="N9" s="139">
        <v>23</v>
      </c>
      <c r="O9" s="139">
        <v>54</v>
      </c>
      <c r="P9" s="139">
        <v>127</v>
      </c>
      <c r="Q9" s="139">
        <v>97</v>
      </c>
      <c r="R9" s="139">
        <v>26</v>
      </c>
      <c r="S9" s="139">
        <v>5854</v>
      </c>
      <c r="T9" s="139">
        <v>2</v>
      </c>
      <c r="U9" s="139">
        <v>8</v>
      </c>
      <c r="V9" s="139">
        <v>5</v>
      </c>
      <c r="W9" s="139">
        <v>925</v>
      </c>
      <c r="X9" s="139">
        <v>6</v>
      </c>
      <c r="Y9" s="139">
        <v>21</v>
      </c>
      <c r="Z9" s="139">
        <v>0</v>
      </c>
      <c r="AA9" s="139">
        <v>0</v>
      </c>
      <c r="AB9" s="139">
        <v>1</v>
      </c>
      <c r="AC9" s="139">
        <v>41</v>
      </c>
      <c r="AD9" s="139">
        <v>0</v>
      </c>
      <c r="AE9" s="139">
        <v>0</v>
      </c>
      <c r="AF9" s="139">
        <v>0</v>
      </c>
      <c r="AG9" s="140">
        <v>0</v>
      </c>
    </row>
    <row r="10" spans="1:34" ht="18" hidden="1" customHeight="1">
      <c r="A10" s="286">
        <v>2017</v>
      </c>
      <c r="B10" s="139">
        <v>0</v>
      </c>
      <c r="C10" s="139">
        <v>0</v>
      </c>
      <c r="D10" s="139">
        <v>0</v>
      </c>
      <c r="E10" s="139">
        <v>0</v>
      </c>
      <c r="F10" s="139">
        <v>0</v>
      </c>
      <c r="G10" s="139">
        <v>0</v>
      </c>
      <c r="H10" s="139">
        <v>0</v>
      </c>
      <c r="I10" s="139">
        <v>0</v>
      </c>
      <c r="J10" s="139">
        <v>194</v>
      </c>
      <c r="K10" s="139">
        <v>7516</v>
      </c>
      <c r="L10" s="139">
        <v>0</v>
      </c>
      <c r="M10" s="139">
        <v>0</v>
      </c>
      <c r="N10" s="139">
        <v>23</v>
      </c>
      <c r="O10" s="139">
        <v>55</v>
      </c>
      <c r="P10" s="139">
        <v>129</v>
      </c>
      <c r="Q10" s="139">
        <v>112</v>
      </c>
      <c r="R10" s="139">
        <v>23</v>
      </c>
      <c r="S10" s="139">
        <v>6239</v>
      </c>
      <c r="T10" s="139">
        <v>4</v>
      </c>
      <c r="U10" s="139">
        <v>35</v>
      </c>
      <c r="V10" s="139">
        <v>6</v>
      </c>
      <c r="W10" s="139">
        <v>936</v>
      </c>
      <c r="X10" s="139">
        <v>8</v>
      </c>
      <c r="Y10" s="139">
        <v>97</v>
      </c>
      <c r="Z10" s="139">
        <v>0</v>
      </c>
      <c r="AA10" s="139">
        <v>0</v>
      </c>
      <c r="AB10" s="139">
        <v>1</v>
      </c>
      <c r="AC10" s="139">
        <v>42</v>
      </c>
      <c r="AD10" s="139">
        <v>0</v>
      </c>
      <c r="AE10" s="139">
        <v>0</v>
      </c>
      <c r="AF10" s="139">
        <v>0</v>
      </c>
      <c r="AG10" s="140">
        <v>0</v>
      </c>
    </row>
    <row r="11" spans="1:34" ht="18" customHeight="1" thickTop="1">
      <c r="A11" s="286">
        <v>2018</v>
      </c>
      <c r="B11" s="139">
        <v>0</v>
      </c>
      <c r="C11" s="139">
        <v>0</v>
      </c>
      <c r="D11" s="139">
        <v>0</v>
      </c>
      <c r="E11" s="139">
        <v>0</v>
      </c>
      <c r="F11" s="139">
        <v>0</v>
      </c>
      <c r="G11" s="139">
        <v>0</v>
      </c>
      <c r="H11" s="139">
        <v>0</v>
      </c>
      <c r="I11" s="139">
        <v>0</v>
      </c>
      <c r="J11" s="139">
        <v>96</v>
      </c>
      <c r="K11" s="139">
        <v>6920</v>
      </c>
      <c r="L11" s="139">
        <v>0</v>
      </c>
      <c r="M11" s="139">
        <v>0</v>
      </c>
      <c r="N11" s="139">
        <v>20</v>
      </c>
      <c r="O11" s="139">
        <v>48</v>
      </c>
      <c r="P11" s="139">
        <v>34</v>
      </c>
      <c r="Q11" s="139">
        <v>51</v>
      </c>
      <c r="R11" s="139">
        <v>22</v>
      </c>
      <c r="S11" s="139">
        <v>5689</v>
      </c>
      <c r="T11" s="139">
        <v>5</v>
      </c>
      <c r="U11" s="139">
        <v>58</v>
      </c>
      <c r="V11" s="139">
        <v>6</v>
      </c>
      <c r="W11" s="139">
        <v>936</v>
      </c>
      <c r="X11" s="139">
        <v>8</v>
      </c>
      <c r="Y11" s="139">
        <v>97</v>
      </c>
      <c r="Z11" s="139">
        <v>0</v>
      </c>
      <c r="AA11" s="139">
        <v>0</v>
      </c>
      <c r="AB11" s="139">
        <v>1</v>
      </c>
      <c r="AC11" s="139">
        <v>41</v>
      </c>
      <c r="AD11" s="139">
        <v>0</v>
      </c>
      <c r="AE11" s="139">
        <v>0</v>
      </c>
      <c r="AF11" s="139">
        <v>0</v>
      </c>
      <c r="AG11" s="140">
        <v>0</v>
      </c>
    </row>
    <row r="12" spans="1:34" ht="18" customHeight="1">
      <c r="A12" s="286">
        <v>2019</v>
      </c>
      <c r="B12" s="139">
        <v>0</v>
      </c>
      <c r="C12" s="139">
        <v>0</v>
      </c>
      <c r="D12" s="139">
        <v>0</v>
      </c>
      <c r="E12" s="139">
        <v>0</v>
      </c>
      <c r="F12" s="139">
        <v>0</v>
      </c>
      <c r="G12" s="139">
        <v>0</v>
      </c>
      <c r="H12" s="139">
        <v>0</v>
      </c>
      <c r="I12" s="139">
        <v>0</v>
      </c>
      <c r="J12" s="139">
        <v>69</v>
      </c>
      <c r="K12" s="139">
        <v>2216</v>
      </c>
      <c r="L12" s="139">
        <v>0</v>
      </c>
      <c r="M12" s="139">
        <v>0</v>
      </c>
      <c r="N12" s="139">
        <v>20</v>
      </c>
      <c r="O12" s="139">
        <v>47.5</v>
      </c>
      <c r="P12" s="139">
        <v>40</v>
      </c>
      <c r="Q12" s="139">
        <v>55.4</v>
      </c>
      <c r="R12" s="139">
        <v>22</v>
      </c>
      <c r="S12" s="139">
        <v>1113</v>
      </c>
      <c r="T12" s="139">
        <v>5</v>
      </c>
      <c r="U12" s="139">
        <v>61.7</v>
      </c>
      <c r="V12" s="139">
        <v>6</v>
      </c>
      <c r="W12" s="139">
        <v>935.9</v>
      </c>
      <c r="X12" s="139">
        <v>8</v>
      </c>
      <c r="Y12" s="139">
        <v>96.5</v>
      </c>
      <c r="Z12" s="139">
        <v>0</v>
      </c>
      <c r="AA12" s="139">
        <v>0</v>
      </c>
      <c r="AB12" s="139">
        <v>1</v>
      </c>
      <c r="AC12" s="139">
        <v>41.5</v>
      </c>
      <c r="AD12" s="139">
        <v>0</v>
      </c>
      <c r="AE12" s="139">
        <v>0</v>
      </c>
      <c r="AF12" s="139">
        <v>0</v>
      </c>
      <c r="AG12" s="140">
        <v>0</v>
      </c>
    </row>
    <row r="13" spans="1:34" ht="18" customHeight="1">
      <c r="A13" s="286">
        <v>2020</v>
      </c>
      <c r="B13" s="139">
        <v>0</v>
      </c>
      <c r="C13" s="139">
        <v>0</v>
      </c>
      <c r="D13" s="139">
        <v>0</v>
      </c>
      <c r="E13" s="139">
        <v>0</v>
      </c>
      <c r="F13" s="139">
        <v>0</v>
      </c>
      <c r="G13" s="139">
        <v>0</v>
      </c>
      <c r="H13" s="139">
        <v>0</v>
      </c>
      <c r="I13" s="139">
        <v>0</v>
      </c>
      <c r="J13" s="139">
        <v>102</v>
      </c>
      <c r="K13" s="139">
        <v>2342</v>
      </c>
      <c r="L13" s="139">
        <v>0</v>
      </c>
      <c r="M13" s="139">
        <v>0</v>
      </c>
      <c r="N13" s="139">
        <v>20</v>
      </c>
      <c r="O13" s="139">
        <v>48</v>
      </c>
      <c r="P13" s="139">
        <v>41</v>
      </c>
      <c r="Q13" s="139">
        <v>57</v>
      </c>
      <c r="R13" s="139">
        <v>22</v>
      </c>
      <c r="S13" s="139">
        <v>1124</v>
      </c>
      <c r="T13" s="139">
        <v>4</v>
      </c>
      <c r="U13" s="139">
        <v>38</v>
      </c>
      <c r="V13" s="139">
        <v>6</v>
      </c>
      <c r="W13" s="139">
        <v>936</v>
      </c>
      <c r="X13" s="139">
        <v>8</v>
      </c>
      <c r="Y13" s="139">
        <v>97</v>
      </c>
      <c r="Z13" s="139">
        <v>0</v>
      </c>
      <c r="AA13" s="139">
        <v>0</v>
      </c>
      <c r="AB13" s="139">
        <v>1</v>
      </c>
      <c r="AC13" s="139">
        <v>42</v>
      </c>
      <c r="AD13" s="139">
        <v>0</v>
      </c>
      <c r="AE13" s="139">
        <v>0</v>
      </c>
      <c r="AF13" s="139">
        <v>1</v>
      </c>
      <c r="AG13" s="140">
        <v>4687</v>
      </c>
    </row>
    <row r="14" spans="1:34" ht="18" customHeight="1">
      <c r="A14" s="286">
        <v>2021</v>
      </c>
      <c r="B14" s="139">
        <v>0</v>
      </c>
      <c r="C14" s="139">
        <v>0</v>
      </c>
      <c r="D14" s="139">
        <v>0</v>
      </c>
      <c r="E14" s="139">
        <v>0</v>
      </c>
      <c r="F14" s="139">
        <v>0</v>
      </c>
      <c r="G14" s="139">
        <v>0</v>
      </c>
      <c r="H14" s="139">
        <v>0</v>
      </c>
      <c r="I14" s="139">
        <v>0</v>
      </c>
      <c r="J14" s="139">
        <v>108</v>
      </c>
      <c r="K14" s="139">
        <v>2366</v>
      </c>
      <c r="L14" s="139">
        <v>0</v>
      </c>
      <c r="M14" s="139">
        <v>0</v>
      </c>
      <c r="N14" s="139">
        <v>20</v>
      </c>
      <c r="O14" s="139">
        <v>48</v>
      </c>
      <c r="P14" s="139">
        <v>45</v>
      </c>
      <c r="Q14" s="139">
        <v>64</v>
      </c>
      <c r="R14" s="139">
        <v>21</v>
      </c>
      <c r="S14" s="139">
        <v>1072</v>
      </c>
      <c r="T14" s="139">
        <v>6</v>
      </c>
      <c r="U14" s="139">
        <v>58</v>
      </c>
      <c r="V14" s="139">
        <v>7</v>
      </c>
      <c r="W14" s="139">
        <v>985</v>
      </c>
      <c r="X14" s="139">
        <v>8</v>
      </c>
      <c r="Y14" s="139">
        <v>97</v>
      </c>
      <c r="Z14" s="139">
        <v>0</v>
      </c>
      <c r="AA14" s="139">
        <v>0</v>
      </c>
      <c r="AB14" s="139">
        <v>1</v>
      </c>
      <c r="AC14" s="139">
        <v>42</v>
      </c>
      <c r="AD14" s="139">
        <v>0</v>
      </c>
      <c r="AE14" s="139">
        <v>0</v>
      </c>
      <c r="AF14" s="139">
        <v>1</v>
      </c>
      <c r="AG14" s="140">
        <v>4687</v>
      </c>
    </row>
    <row r="15" spans="1:34" ht="18" customHeight="1">
      <c r="A15" s="80">
        <v>2022</v>
      </c>
      <c r="B15" s="325">
        <v>0</v>
      </c>
      <c r="C15" s="325">
        <v>0</v>
      </c>
      <c r="D15" s="325">
        <v>0</v>
      </c>
      <c r="E15" s="325">
        <v>0</v>
      </c>
      <c r="F15" s="325">
        <v>0</v>
      </c>
      <c r="G15" s="325">
        <v>0</v>
      </c>
      <c r="H15" s="325">
        <v>0</v>
      </c>
      <c r="I15" s="325">
        <v>0</v>
      </c>
      <c r="J15" s="325">
        <v>110</v>
      </c>
      <c r="K15" s="325">
        <v>2372.9839999999999</v>
      </c>
      <c r="L15" s="325">
        <v>0</v>
      </c>
      <c r="M15" s="325">
        <v>0</v>
      </c>
      <c r="N15" s="325">
        <v>20</v>
      </c>
      <c r="O15" s="325">
        <v>47.527000000000001</v>
      </c>
      <c r="P15" s="325">
        <v>45</v>
      </c>
      <c r="Q15" s="325">
        <v>64.501000000000005</v>
      </c>
      <c r="R15" s="325">
        <v>21</v>
      </c>
      <c r="S15" s="325">
        <v>1072.422</v>
      </c>
      <c r="T15" s="325">
        <v>8</v>
      </c>
      <c r="U15" s="325">
        <v>64.959000000000003</v>
      </c>
      <c r="V15" s="325">
        <v>7</v>
      </c>
      <c r="W15" s="325">
        <v>985.50300000000004</v>
      </c>
      <c r="X15" s="325">
        <v>8</v>
      </c>
      <c r="Y15" s="325">
        <v>96.543000000000006</v>
      </c>
      <c r="Z15" s="325">
        <v>0</v>
      </c>
      <c r="AA15" s="325">
        <v>0</v>
      </c>
      <c r="AB15" s="325">
        <v>1</v>
      </c>
      <c r="AC15" s="325">
        <v>41.529000000000003</v>
      </c>
      <c r="AD15" s="325">
        <v>0</v>
      </c>
      <c r="AE15" s="325">
        <v>0</v>
      </c>
      <c r="AF15" s="325">
        <v>1</v>
      </c>
      <c r="AG15" s="326">
        <v>4686.5770000000002</v>
      </c>
    </row>
    <row r="16" spans="1:34" ht="52.5" customHeight="1">
      <c r="A16" s="393" t="s">
        <v>369</v>
      </c>
      <c r="B16" s="394"/>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row>
    <row r="17" spans="1:33">
      <c r="A17" s="219" t="s">
        <v>342</v>
      </c>
      <c r="B17" s="219"/>
      <c r="C17" s="219"/>
      <c r="D17" s="219"/>
      <c r="E17" s="219"/>
      <c r="F17" s="219"/>
      <c r="G17" s="219"/>
      <c r="H17" s="219"/>
      <c r="I17" s="219"/>
      <c r="J17" s="219"/>
      <c r="K17" s="219"/>
      <c r="L17" s="219"/>
      <c r="M17" s="219"/>
      <c r="N17" s="219"/>
      <c r="O17" s="219"/>
      <c r="P17" s="219"/>
      <c r="Q17" s="218"/>
      <c r="R17" s="219"/>
      <c r="S17" s="219"/>
      <c r="T17" s="219"/>
      <c r="U17" s="219"/>
      <c r="V17" s="219"/>
      <c r="W17" s="219"/>
      <c r="X17" s="219"/>
      <c r="Y17" s="219"/>
      <c r="Z17" s="219"/>
      <c r="AA17" s="219"/>
      <c r="AB17" s="219"/>
      <c r="AC17" s="219"/>
      <c r="AD17" s="219"/>
      <c r="AE17" s="219"/>
      <c r="AF17" s="219"/>
      <c r="AG17" s="220" t="s">
        <v>230</v>
      </c>
    </row>
    <row r="18" spans="1:33">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sheetData>
  <mergeCells count="55">
    <mergeCell ref="AF7:AF8"/>
    <mergeCell ref="AG7:AG8"/>
    <mergeCell ref="AF4:AG6"/>
    <mergeCell ref="X6:Y6"/>
    <mergeCell ref="Z6:AA6"/>
    <mergeCell ref="AB6:AC6"/>
    <mergeCell ref="AD6:AE6"/>
    <mergeCell ref="P7:P8"/>
    <mergeCell ref="B4:I4"/>
    <mergeCell ref="J4:AE4"/>
    <mergeCell ref="B5:C6"/>
    <mergeCell ref="D5:E6"/>
    <mergeCell ref="F5:G6"/>
    <mergeCell ref="H5:I6"/>
    <mergeCell ref="N6:O6"/>
    <mergeCell ref="P6:Q6"/>
    <mergeCell ref="R6:S6"/>
    <mergeCell ref="T6:U6"/>
    <mergeCell ref="V6:W6"/>
    <mergeCell ref="Q7:Q8"/>
    <mergeCell ref="AE7:AE8"/>
    <mergeCell ref="S7:S8"/>
    <mergeCell ref="T7:T8"/>
    <mergeCell ref="A2:AG2"/>
    <mergeCell ref="J5:K6"/>
    <mergeCell ref="L5:M6"/>
    <mergeCell ref="N5:S5"/>
    <mergeCell ref="T5:AE5"/>
    <mergeCell ref="A4:A8"/>
    <mergeCell ref="B7:B8"/>
    <mergeCell ref="C7:C8"/>
    <mergeCell ref="D7:D8"/>
    <mergeCell ref="E7:E8"/>
    <mergeCell ref="F7:F8"/>
    <mergeCell ref="G7:G8"/>
    <mergeCell ref="H7:H8"/>
    <mergeCell ref="I7:I8"/>
    <mergeCell ref="J7:J8"/>
    <mergeCell ref="K7:K8"/>
    <mergeCell ref="A16:AG16"/>
    <mergeCell ref="Z7:Z8"/>
    <mergeCell ref="AA7:AA8"/>
    <mergeCell ref="AB7:AB8"/>
    <mergeCell ref="AC7:AC8"/>
    <mergeCell ref="AD7:AD8"/>
    <mergeCell ref="U7:U8"/>
    <mergeCell ref="V7:V8"/>
    <mergeCell ref="W7:W8"/>
    <mergeCell ref="X7:X8"/>
    <mergeCell ref="Y7:Y8"/>
    <mergeCell ref="L7:L8"/>
    <mergeCell ref="M7:M8"/>
    <mergeCell ref="R7:R8"/>
    <mergeCell ref="N7:N8"/>
    <mergeCell ref="O7:O8"/>
  </mergeCells>
  <phoneticPr fontId="3" type="noConversion"/>
  <printOptions horizontalCentered="1"/>
  <pageMargins left="0.78740157480314965" right="0.78740157480314965" top="0.98425196850393704" bottom="0.98425196850393704" header="0" footer="0.59055118110236227"/>
  <pageSetup paperSize="9" scale="58" firstPageNumber="103" pageOrder="overThenDown" orientation="landscape"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94ECC-9F76-438F-9F42-E214DD03A4DE}">
  <dimension ref="A1:AD8"/>
  <sheetViews>
    <sheetView view="pageBreakPreview" zoomScaleNormal="100" zoomScaleSheetLayoutView="100" workbookViewId="0">
      <selection activeCell="K32" sqref="K32"/>
    </sheetView>
  </sheetViews>
  <sheetFormatPr defaultColWidth="8.88671875" defaultRowHeight="13.5"/>
  <cols>
    <col min="1" max="1" width="6.33203125" style="330" customWidth="1"/>
    <col min="2" max="2" width="5.77734375" style="330" customWidth="1"/>
    <col min="3" max="3" width="9" style="330" bestFit="1" customWidth="1"/>
    <col min="4" max="8" width="5.77734375" style="330" customWidth="1"/>
    <col min="9" max="9" width="6.88671875" style="330" bestFit="1" customWidth="1"/>
    <col min="10" max="10" width="5.77734375" style="330" customWidth="1"/>
    <col min="11" max="11" width="6.88671875" style="330" bestFit="1" customWidth="1"/>
    <col min="12" max="12" width="5.77734375" style="330" customWidth="1"/>
    <col min="13" max="13" width="9" style="330" bestFit="1" customWidth="1"/>
    <col min="14" max="14" width="5.77734375" style="330" customWidth="1"/>
    <col min="15" max="15" width="6.88671875" style="330" bestFit="1" customWidth="1"/>
    <col min="16" max="16" width="5.77734375" style="330" customWidth="1"/>
    <col min="17" max="17" width="7.6640625" style="330" bestFit="1" customWidth="1"/>
    <col min="18" max="18" width="5.77734375" style="330" customWidth="1"/>
    <col min="19" max="19" width="6.88671875" style="330" bestFit="1" customWidth="1"/>
    <col min="20" max="22" width="5.77734375" style="330" customWidth="1"/>
    <col min="23" max="23" width="6.88671875" style="330" bestFit="1" customWidth="1"/>
    <col min="24" max="29" width="5.77734375" style="330" customWidth="1"/>
    <col min="30" max="16384" width="8.88671875" style="330"/>
  </cols>
  <sheetData>
    <row r="1" spans="1:30" s="335" customFormat="1" ht="30" customHeight="1">
      <c r="A1" s="511" t="s">
        <v>367</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334"/>
    </row>
    <row r="2" spans="1:30" s="336" customFormat="1" ht="15" customHeight="1">
      <c r="A2" s="328" t="s">
        <v>357</v>
      </c>
      <c r="B2" s="328"/>
      <c r="C2" s="328"/>
      <c r="D2" s="328"/>
      <c r="E2" s="328"/>
      <c r="F2" s="328"/>
      <c r="G2" s="328"/>
      <c r="H2" s="328"/>
      <c r="I2" s="328"/>
      <c r="J2" s="328"/>
      <c r="K2" s="328"/>
      <c r="L2" s="328"/>
      <c r="M2" s="328"/>
      <c r="N2" s="327"/>
      <c r="O2" s="327"/>
      <c r="P2" s="327"/>
      <c r="Q2" s="327"/>
      <c r="R2" s="327"/>
      <c r="T2" s="328"/>
      <c r="U2" s="328"/>
      <c r="V2" s="328"/>
      <c r="W2" s="328"/>
      <c r="X2" s="328"/>
      <c r="Y2" s="328"/>
      <c r="Z2" s="328"/>
      <c r="AA2" s="328"/>
      <c r="AB2" s="328"/>
      <c r="AC2" s="329" t="s">
        <v>358</v>
      </c>
      <c r="AD2" s="337"/>
    </row>
    <row r="3" spans="1:30" ht="58.5" customHeight="1">
      <c r="A3" s="512" t="s">
        <v>244</v>
      </c>
      <c r="B3" s="515" t="s">
        <v>41</v>
      </c>
      <c r="C3" s="516"/>
      <c r="D3" s="515" t="s">
        <v>359</v>
      </c>
      <c r="E3" s="516"/>
      <c r="F3" s="509" t="s">
        <v>360</v>
      </c>
      <c r="G3" s="510"/>
      <c r="H3" s="508" t="s">
        <v>128</v>
      </c>
      <c r="I3" s="508"/>
      <c r="J3" s="508" t="s">
        <v>71</v>
      </c>
      <c r="K3" s="508"/>
      <c r="L3" s="508" t="s">
        <v>129</v>
      </c>
      <c r="M3" s="508"/>
      <c r="N3" s="508" t="s">
        <v>130</v>
      </c>
      <c r="O3" s="508"/>
      <c r="P3" s="508" t="s">
        <v>131</v>
      </c>
      <c r="Q3" s="508"/>
      <c r="R3" s="508" t="s">
        <v>93</v>
      </c>
      <c r="S3" s="508"/>
      <c r="T3" s="508" t="s">
        <v>44</v>
      </c>
      <c r="U3" s="508"/>
      <c r="V3" s="508" t="s">
        <v>45</v>
      </c>
      <c r="W3" s="508"/>
      <c r="X3" s="519" t="s">
        <v>361</v>
      </c>
      <c r="Y3" s="520"/>
      <c r="Z3" s="508" t="s">
        <v>362</v>
      </c>
      <c r="AA3" s="508"/>
      <c r="AB3" s="509" t="s">
        <v>363</v>
      </c>
      <c r="AC3" s="510"/>
    </row>
    <row r="4" spans="1:30" ht="24.95" customHeight="1">
      <c r="A4" s="513"/>
      <c r="B4" s="508" t="s">
        <v>152</v>
      </c>
      <c r="C4" s="517" t="s">
        <v>32</v>
      </c>
      <c r="D4" s="508" t="s">
        <v>152</v>
      </c>
      <c r="E4" s="517" t="s">
        <v>32</v>
      </c>
      <c r="F4" s="508" t="s">
        <v>152</v>
      </c>
      <c r="G4" s="517" t="s">
        <v>32</v>
      </c>
      <c r="H4" s="508" t="s">
        <v>152</v>
      </c>
      <c r="I4" s="517" t="s">
        <v>32</v>
      </c>
      <c r="J4" s="508" t="s">
        <v>152</v>
      </c>
      <c r="K4" s="517" t="s">
        <v>32</v>
      </c>
      <c r="L4" s="508" t="s">
        <v>152</v>
      </c>
      <c r="M4" s="517" t="s">
        <v>32</v>
      </c>
      <c r="N4" s="508" t="s">
        <v>152</v>
      </c>
      <c r="O4" s="517" t="s">
        <v>32</v>
      </c>
      <c r="P4" s="508" t="s">
        <v>152</v>
      </c>
      <c r="Q4" s="517" t="s">
        <v>32</v>
      </c>
      <c r="R4" s="508" t="s">
        <v>152</v>
      </c>
      <c r="S4" s="517" t="s">
        <v>32</v>
      </c>
      <c r="T4" s="508" t="s">
        <v>152</v>
      </c>
      <c r="U4" s="517" t="s">
        <v>32</v>
      </c>
      <c r="V4" s="508" t="s">
        <v>152</v>
      </c>
      <c r="W4" s="517" t="s">
        <v>32</v>
      </c>
      <c r="X4" s="508" t="s">
        <v>152</v>
      </c>
      <c r="Y4" s="517" t="s">
        <v>32</v>
      </c>
      <c r="Z4" s="508" t="s">
        <v>152</v>
      </c>
      <c r="AA4" s="517" t="s">
        <v>32</v>
      </c>
      <c r="AB4" s="508" t="s">
        <v>152</v>
      </c>
      <c r="AC4" s="517" t="s">
        <v>32</v>
      </c>
    </row>
    <row r="5" spans="1:30">
      <c r="A5" s="514"/>
      <c r="B5" s="512"/>
      <c r="C5" s="518"/>
      <c r="D5" s="512"/>
      <c r="E5" s="518"/>
      <c r="F5" s="512"/>
      <c r="G5" s="518"/>
      <c r="H5" s="512"/>
      <c r="I5" s="518"/>
      <c r="J5" s="512"/>
      <c r="K5" s="518"/>
      <c r="L5" s="512"/>
      <c r="M5" s="518"/>
      <c r="N5" s="512"/>
      <c r="O5" s="518"/>
      <c r="P5" s="512"/>
      <c r="Q5" s="518"/>
      <c r="R5" s="512"/>
      <c r="S5" s="518"/>
      <c r="T5" s="512"/>
      <c r="U5" s="518"/>
      <c r="V5" s="512"/>
      <c r="W5" s="518"/>
      <c r="X5" s="512"/>
      <c r="Y5" s="518"/>
      <c r="Z5" s="512"/>
      <c r="AA5" s="518"/>
      <c r="AB5" s="512"/>
      <c r="AC5" s="518"/>
    </row>
    <row r="6" spans="1:30" ht="48.75" customHeight="1">
      <c r="A6" s="332">
        <v>2023</v>
      </c>
      <c r="B6" s="354">
        <v>109</v>
      </c>
      <c r="C6" s="354">
        <v>2217057</v>
      </c>
      <c r="D6" s="354">
        <v>0</v>
      </c>
      <c r="E6" s="354">
        <v>0</v>
      </c>
      <c r="F6" s="354">
        <v>0</v>
      </c>
      <c r="G6" s="354">
        <v>0</v>
      </c>
      <c r="H6" s="354">
        <v>46</v>
      </c>
      <c r="I6" s="354">
        <v>66076</v>
      </c>
      <c r="J6" s="354">
        <v>20</v>
      </c>
      <c r="K6" s="354">
        <v>47527</v>
      </c>
      <c r="L6" s="354">
        <v>20</v>
      </c>
      <c r="M6" s="354">
        <v>1060709</v>
      </c>
      <c r="N6" s="354">
        <v>8</v>
      </c>
      <c r="O6" s="354">
        <v>64959</v>
      </c>
      <c r="P6" s="354">
        <v>6</v>
      </c>
      <c r="Q6" s="354">
        <v>839714</v>
      </c>
      <c r="R6" s="354">
        <v>8</v>
      </c>
      <c r="S6" s="354">
        <v>96543</v>
      </c>
      <c r="T6" s="354">
        <v>0</v>
      </c>
      <c r="U6" s="354">
        <v>0</v>
      </c>
      <c r="V6" s="354">
        <v>1</v>
      </c>
      <c r="W6" s="354">
        <v>41529</v>
      </c>
      <c r="X6" s="354">
        <v>0</v>
      </c>
      <c r="Y6" s="354">
        <v>0</v>
      </c>
      <c r="Z6" s="354">
        <v>0</v>
      </c>
      <c r="AA6" s="354">
        <v>0</v>
      </c>
      <c r="AB6" s="354">
        <v>0</v>
      </c>
      <c r="AC6" s="354">
        <v>0</v>
      </c>
    </row>
    <row r="7" spans="1:30" ht="40.5" customHeight="1">
      <c r="A7" s="521" t="s">
        <v>370</v>
      </c>
      <c r="B7" s="522"/>
      <c r="C7" s="522"/>
      <c r="D7" s="522"/>
      <c r="E7" s="522"/>
      <c r="F7" s="522"/>
      <c r="G7" s="522"/>
      <c r="H7" s="522"/>
      <c r="I7" s="522"/>
      <c r="J7" s="522"/>
      <c r="K7" s="522"/>
      <c r="L7" s="522"/>
      <c r="M7" s="522"/>
      <c r="N7" s="522"/>
      <c r="O7" s="522"/>
      <c r="P7" s="522"/>
      <c r="Q7" s="522"/>
      <c r="R7" s="522"/>
      <c r="S7" s="522"/>
      <c r="T7" s="522"/>
      <c r="U7" s="522"/>
      <c r="V7" s="522"/>
      <c r="W7" s="522"/>
      <c r="X7" s="522"/>
      <c r="Y7" s="522"/>
      <c r="Z7" s="522"/>
      <c r="AA7" s="522"/>
      <c r="AB7" s="522"/>
      <c r="AC7" s="522"/>
    </row>
    <row r="8" spans="1:30">
      <c r="A8" s="37" t="s">
        <v>364</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31" t="s">
        <v>365</v>
      </c>
    </row>
  </sheetData>
  <mergeCells count="45">
    <mergeCell ref="Z4:Z5"/>
    <mergeCell ref="AA4:AA5"/>
    <mergeCell ref="AB4:AB5"/>
    <mergeCell ref="AC4:AC5"/>
    <mergeCell ref="A7:AC7"/>
    <mergeCell ref="T4:T5"/>
    <mergeCell ref="U4:U5"/>
    <mergeCell ref="V4:V5"/>
    <mergeCell ref="W4:W5"/>
    <mergeCell ref="X4:X5"/>
    <mergeCell ref="Y4:Y5"/>
    <mergeCell ref="N4:N5"/>
    <mergeCell ref="O4:O5"/>
    <mergeCell ref="P4:P5"/>
    <mergeCell ref="Q4:Q5"/>
    <mergeCell ref="R4:R5"/>
    <mergeCell ref="X3:Y3"/>
    <mergeCell ref="B4:B5"/>
    <mergeCell ref="C4:C5"/>
    <mergeCell ref="D4:D5"/>
    <mergeCell ref="E4:E5"/>
    <mergeCell ref="F4:F5"/>
    <mergeCell ref="S4:S5"/>
    <mergeCell ref="H4:H5"/>
    <mergeCell ref="I4:I5"/>
    <mergeCell ref="J4:J5"/>
    <mergeCell ref="K4:K5"/>
    <mergeCell ref="L4:L5"/>
    <mergeCell ref="M4:M5"/>
    <mergeCell ref="Z3:AA3"/>
    <mergeCell ref="AB3:AC3"/>
    <mergeCell ref="A1:AC1"/>
    <mergeCell ref="A3:A5"/>
    <mergeCell ref="B3:C3"/>
    <mergeCell ref="D3:E3"/>
    <mergeCell ref="F3:G3"/>
    <mergeCell ref="H3:I3"/>
    <mergeCell ref="J3:K3"/>
    <mergeCell ref="L3:M3"/>
    <mergeCell ref="N3:O3"/>
    <mergeCell ref="P3:Q3"/>
    <mergeCell ref="G4:G5"/>
    <mergeCell ref="R3:S3"/>
    <mergeCell ref="T3:U3"/>
    <mergeCell ref="V3:W3"/>
  </mergeCells>
  <phoneticPr fontId="3" type="noConversion"/>
  <printOptions horizontalCentered="1"/>
  <pageMargins left="0.78740157480314965" right="0.78740157480314965" top="0.98425196850393704" bottom="0.98425196850393704" header="0" footer="0.59055118110236227"/>
  <pageSetup paperSize="9" scale="58" firstPageNumber="103" pageOrder="overThenDown" orientation="landscape"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15"/>
  <sheetViews>
    <sheetView view="pageBreakPreview" zoomScaleNormal="100" zoomScaleSheetLayoutView="100" workbookViewId="0">
      <selection activeCell="A9" sqref="A9:XFD9"/>
    </sheetView>
  </sheetViews>
  <sheetFormatPr defaultColWidth="8.88671875" defaultRowHeight="13.5"/>
  <cols>
    <col min="1" max="1" width="5.33203125" style="5" customWidth="1"/>
    <col min="2" max="2" width="8.88671875" style="5" customWidth="1"/>
    <col min="3" max="4" width="8.44140625" style="5" customWidth="1"/>
    <col min="5" max="6" width="6.77734375" style="5" customWidth="1"/>
    <col min="7" max="7" width="7.77734375" style="5" customWidth="1"/>
    <col min="8" max="9" width="6.77734375" style="5" customWidth="1"/>
    <col min="10" max="10" width="7.77734375" style="5" customWidth="1"/>
    <col min="11" max="12" width="6.77734375" style="5" customWidth="1"/>
    <col min="13" max="13" width="7.33203125" style="5" customWidth="1"/>
    <col min="14" max="14" width="6.77734375" style="5" customWidth="1"/>
    <col min="15" max="15" width="7.77734375" style="5" customWidth="1"/>
    <col min="16" max="18" width="9.21875" style="5" customWidth="1"/>
    <col min="19" max="19" width="7.77734375" style="5" customWidth="1"/>
    <col min="20" max="20" width="6.77734375" style="5" customWidth="1"/>
    <col min="21" max="21" width="7.77734375" style="5" customWidth="1"/>
    <col min="22" max="24" width="8.109375" style="5" customWidth="1"/>
    <col min="25" max="26" width="6.77734375" style="5" customWidth="1"/>
    <col min="27" max="27" width="7.77734375" style="5" customWidth="1"/>
    <col min="28" max="16384" width="8.88671875" style="5"/>
  </cols>
  <sheetData>
    <row r="1" spans="1:28" s="11" customFormat="1" ht="12" customHeight="1">
      <c r="A1" s="222" t="s">
        <v>102</v>
      </c>
      <c r="B1" s="222"/>
      <c r="C1" s="222"/>
      <c r="D1" s="222"/>
      <c r="E1" s="222"/>
      <c r="F1" s="222"/>
      <c r="G1" s="222"/>
      <c r="H1" s="222"/>
      <c r="I1" s="222"/>
      <c r="J1" s="222"/>
    </row>
    <row r="2" spans="1:28" s="8" customFormat="1" ht="24.95" customHeight="1">
      <c r="A2" s="391" t="s">
        <v>383</v>
      </c>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13"/>
    </row>
    <row r="3" spans="1:28" s="11" customFormat="1" ht="15" customHeight="1">
      <c r="A3" s="25" t="s">
        <v>10</v>
      </c>
      <c r="B3" s="28"/>
      <c r="C3" s="28"/>
      <c r="D3" s="28"/>
      <c r="E3" s="29"/>
      <c r="F3" s="28"/>
      <c r="G3" s="28"/>
      <c r="H3" s="28"/>
      <c r="I3" s="28"/>
      <c r="J3" s="28"/>
      <c r="K3" s="28"/>
      <c r="L3" s="28"/>
      <c r="M3" s="29"/>
      <c r="N3" s="28"/>
      <c r="O3" s="28"/>
      <c r="P3" s="28"/>
      <c r="Q3" s="28"/>
      <c r="S3" s="24"/>
      <c r="T3" s="24"/>
      <c r="U3" s="25"/>
      <c r="V3" s="24"/>
      <c r="W3" s="24"/>
      <c r="X3" s="24"/>
      <c r="Y3" s="24"/>
      <c r="Z3" s="24"/>
      <c r="AA3" s="31" t="s">
        <v>11</v>
      </c>
    </row>
    <row r="4" spans="1:28" ht="15" customHeight="1">
      <c r="A4" s="539" t="s">
        <v>329</v>
      </c>
      <c r="B4" s="527" t="s">
        <v>47</v>
      </c>
      <c r="C4" s="38"/>
      <c r="D4" s="38"/>
      <c r="E4" s="38"/>
      <c r="F4" s="38"/>
      <c r="G4" s="39"/>
      <c r="H4" s="530" t="s">
        <v>132</v>
      </c>
      <c r="I4" s="40"/>
      <c r="J4" s="530" t="s">
        <v>133</v>
      </c>
      <c r="K4" s="38"/>
      <c r="L4" s="38"/>
      <c r="M4" s="38"/>
      <c r="N4" s="38"/>
      <c r="O4" s="39"/>
      <c r="P4" s="530" t="s">
        <v>19</v>
      </c>
      <c r="Q4" s="533"/>
      <c r="R4" s="534"/>
      <c r="S4" s="534"/>
      <c r="T4" s="534"/>
      <c r="U4" s="535"/>
      <c r="V4" s="530" t="s">
        <v>330</v>
      </c>
      <c r="W4" s="533"/>
      <c r="X4" s="534"/>
      <c r="Y4" s="534"/>
      <c r="Z4" s="534"/>
      <c r="AA4" s="535"/>
    </row>
    <row r="5" spans="1:28" ht="15" customHeight="1">
      <c r="A5" s="540"/>
      <c r="B5" s="528"/>
      <c r="C5" s="542" t="s">
        <v>192</v>
      </c>
      <c r="D5" s="543"/>
      <c r="E5" s="544"/>
      <c r="F5" s="545"/>
      <c r="G5" s="538" t="s">
        <v>48</v>
      </c>
      <c r="H5" s="531"/>
      <c r="I5" s="536" t="s">
        <v>49</v>
      </c>
      <c r="J5" s="531"/>
      <c r="K5" s="542" t="s">
        <v>192</v>
      </c>
      <c r="L5" s="543"/>
      <c r="M5" s="544"/>
      <c r="N5" s="545"/>
      <c r="O5" s="546" t="s">
        <v>48</v>
      </c>
      <c r="P5" s="531"/>
      <c r="Q5" s="525" t="s">
        <v>192</v>
      </c>
      <c r="R5" s="523"/>
      <c r="S5" s="524"/>
      <c r="T5" s="524"/>
      <c r="U5" s="538" t="s">
        <v>48</v>
      </c>
      <c r="V5" s="531"/>
      <c r="W5" s="525" t="s">
        <v>192</v>
      </c>
      <c r="X5" s="523"/>
      <c r="Y5" s="524"/>
      <c r="Z5" s="524"/>
      <c r="AA5" s="538" t="s">
        <v>48</v>
      </c>
    </row>
    <row r="6" spans="1:28" ht="57" customHeight="1" thickBot="1">
      <c r="A6" s="541"/>
      <c r="B6" s="529"/>
      <c r="C6" s="526"/>
      <c r="D6" s="289" t="s">
        <v>49</v>
      </c>
      <c r="E6" s="289" t="s">
        <v>50</v>
      </c>
      <c r="F6" s="289" t="s">
        <v>134</v>
      </c>
      <c r="G6" s="526"/>
      <c r="H6" s="532"/>
      <c r="I6" s="537"/>
      <c r="J6" s="532"/>
      <c r="K6" s="526"/>
      <c r="L6" s="288" t="s">
        <v>49</v>
      </c>
      <c r="M6" s="288" t="s">
        <v>50</v>
      </c>
      <c r="N6" s="288" t="s">
        <v>134</v>
      </c>
      <c r="O6" s="526"/>
      <c r="P6" s="532"/>
      <c r="Q6" s="526"/>
      <c r="R6" s="289" t="s">
        <v>49</v>
      </c>
      <c r="S6" s="289" t="s">
        <v>50</v>
      </c>
      <c r="T6" s="221" t="s">
        <v>134</v>
      </c>
      <c r="U6" s="526"/>
      <c r="V6" s="532"/>
      <c r="W6" s="526"/>
      <c r="X6" s="289" t="s">
        <v>49</v>
      </c>
      <c r="Y6" s="289" t="s">
        <v>50</v>
      </c>
      <c r="Z6" s="221" t="s">
        <v>134</v>
      </c>
      <c r="AA6" s="526"/>
    </row>
    <row r="7" spans="1:28" ht="20.25" hidden="1" customHeight="1">
      <c r="A7" s="290">
        <v>2016</v>
      </c>
      <c r="B7" s="265">
        <f t="shared" ref="B7:B12" si="0">C7+G7</f>
        <v>839630</v>
      </c>
      <c r="C7" s="157">
        <f t="shared" ref="C7:C12" si="1">D7+F7</f>
        <v>634439</v>
      </c>
      <c r="D7" s="157">
        <f t="shared" ref="D7:D12" si="2">I7+L7+R7+X7</f>
        <v>571949</v>
      </c>
      <c r="E7" s="157">
        <v>68.119171539844942</v>
      </c>
      <c r="F7" s="157">
        <f t="shared" ref="F7:G12" si="3">N7+T7+Z7</f>
        <v>62490</v>
      </c>
      <c r="G7" s="157">
        <f t="shared" si="3"/>
        <v>205191</v>
      </c>
      <c r="H7" s="157">
        <v>11870</v>
      </c>
      <c r="I7" s="157">
        <v>11870</v>
      </c>
      <c r="J7" s="157">
        <f t="shared" ref="J7:J12" si="4">K7</f>
        <v>88315</v>
      </c>
      <c r="K7" s="157">
        <v>88315</v>
      </c>
      <c r="L7" s="157">
        <v>88315</v>
      </c>
      <c r="M7" s="157">
        <v>100</v>
      </c>
      <c r="N7" s="157">
        <v>0</v>
      </c>
      <c r="O7" s="157">
        <v>0</v>
      </c>
      <c r="P7" s="157">
        <f>Q7+U7</f>
        <v>295370</v>
      </c>
      <c r="Q7" s="157">
        <f t="shared" ref="Q7:Q12" si="5">R7+T7</f>
        <v>260720</v>
      </c>
      <c r="R7" s="157">
        <v>252920</v>
      </c>
      <c r="S7" s="157">
        <v>85.628195145072283</v>
      </c>
      <c r="T7" s="157">
        <v>7800</v>
      </c>
      <c r="U7" s="158">
        <v>34650</v>
      </c>
      <c r="V7" s="157">
        <f t="shared" ref="V7:V12" si="6">W7+AA7</f>
        <v>444075</v>
      </c>
      <c r="W7" s="157">
        <f>X7+Z7</f>
        <v>273534</v>
      </c>
      <c r="X7" s="157">
        <v>218844</v>
      </c>
      <c r="Y7" s="157">
        <v>49.280864718797503</v>
      </c>
      <c r="Z7" s="157">
        <v>54690</v>
      </c>
      <c r="AA7" s="158">
        <v>170541</v>
      </c>
    </row>
    <row r="8" spans="1:28" ht="20.25" hidden="1" customHeight="1">
      <c r="A8" s="290">
        <v>2017</v>
      </c>
      <c r="B8" s="266">
        <f t="shared" si="0"/>
        <v>839630</v>
      </c>
      <c r="C8" s="157">
        <f t="shared" si="1"/>
        <v>634439</v>
      </c>
      <c r="D8" s="157">
        <f t="shared" si="2"/>
        <v>571949</v>
      </c>
      <c r="E8" s="157">
        <v>68.119171539844942</v>
      </c>
      <c r="F8" s="157">
        <f t="shared" si="3"/>
        <v>62490</v>
      </c>
      <c r="G8" s="157">
        <f t="shared" si="3"/>
        <v>205191</v>
      </c>
      <c r="H8" s="157">
        <v>11870</v>
      </c>
      <c r="I8" s="157">
        <v>11870</v>
      </c>
      <c r="J8" s="157">
        <f t="shared" si="4"/>
        <v>88315</v>
      </c>
      <c r="K8" s="157">
        <v>88315</v>
      </c>
      <c r="L8" s="157">
        <v>88315</v>
      </c>
      <c r="M8" s="157">
        <v>100</v>
      </c>
      <c r="N8" s="157">
        <v>0</v>
      </c>
      <c r="O8" s="157">
        <v>0</v>
      </c>
      <c r="P8" s="157">
        <f>Q8+U8</f>
        <v>295370</v>
      </c>
      <c r="Q8" s="157">
        <f t="shared" si="5"/>
        <v>260720</v>
      </c>
      <c r="R8" s="157">
        <v>252920</v>
      </c>
      <c r="S8" s="157">
        <v>85.628195145072283</v>
      </c>
      <c r="T8" s="157">
        <v>7800</v>
      </c>
      <c r="U8" s="158">
        <v>34650</v>
      </c>
      <c r="V8" s="157">
        <f t="shared" si="6"/>
        <v>444075</v>
      </c>
      <c r="W8" s="157">
        <v>273534</v>
      </c>
      <c r="X8" s="157">
        <v>218844</v>
      </c>
      <c r="Y8" s="157">
        <v>49.280864718797503</v>
      </c>
      <c r="Z8" s="157">
        <v>54690</v>
      </c>
      <c r="AA8" s="158">
        <v>170541</v>
      </c>
    </row>
    <row r="9" spans="1:28" ht="20.25" hidden="1" customHeight="1" thickTop="1">
      <c r="A9" s="290">
        <v>2018</v>
      </c>
      <c r="B9" s="269">
        <f t="shared" si="0"/>
        <v>839630</v>
      </c>
      <c r="C9" s="263">
        <f t="shared" si="1"/>
        <v>634439</v>
      </c>
      <c r="D9" s="263">
        <f t="shared" si="2"/>
        <v>571949</v>
      </c>
      <c r="E9" s="263">
        <v>68.119171539844942</v>
      </c>
      <c r="F9" s="267">
        <f t="shared" si="3"/>
        <v>62490</v>
      </c>
      <c r="G9" s="264">
        <f t="shared" si="3"/>
        <v>205191</v>
      </c>
      <c r="H9" s="271">
        <v>11870</v>
      </c>
      <c r="I9" s="264">
        <v>11870</v>
      </c>
      <c r="J9" s="271">
        <f t="shared" si="4"/>
        <v>88315</v>
      </c>
      <c r="K9" s="263">
        <v>88315</v>
      </c>
      <c r="L9" s="263">
        <v>88315</v>
      </c>
      <c r="M9" s="263">
        <v>100</v>
      </c>
      <c r="N9" s="263">
        <v>0</v>
      </c>
      <c r="O9" s="264">
        <v>0</v>
      </c>
      <c r="P9" s="271">
        <f>Q9+U9</f>
        <v>295370</v>
      </c>
      <c r="Q9" s="263">
        <f t="shared" si="5"/>
        <v>260720</v>
      </c>
      <c r="R9" s="263">
        <v>252920</v>
      </c>
      <c r="S9" s="263">
        <v>85.628195145072283</v>
      </c>
      <c r="T9" s="263">
        <v>7800</v>
      </c>
      <c r="U9" s="264">
        <v>34650</v>
      </c>
      <c r="V9" s="271">
        <f t="shared" si="6"/>
        <v>444075</v>
      </c>
      <c r="W9" s="263">
        <v>273534</v>
      </c>
      <c r="X9" s="263">
        <v>218844</v>
      </c>
      <c r="Y9" s="263">
        <v>49.280864718797503</v>
      </c>
      <c r="Z9" s="263">
        <v>54690</v>
      </c>
      <c r="AA9" s="264">
        <v>170541</v>
      </c>
    </row>
    <row r="10" spans="1:28" ht="20.25" customHeight="1" thickTop="1">
      <c r="A10" s="290">
        <v>2019</v>
      </c>
      <c r="B10" s="269">
        <f t="shared" si="0"/>
        <v>839630</v>
      </c>
      <c r="C10" s="263">
        <f t="shared" si="1"/>
        <v>634439</v>
      </c>
      <c r="D10" s="263">
        <f t="shared" si="2"/>
        <v>571949</v>
      </c>
      <c r="E10" s="263">
        <v>68.119171539844942</v>
      </c>
      <c r="F10" s="267">
        <f t="shared" si="3"/>
        <v>62490</v>
      </c>
      <c r="G10" s="264">
        <f t="shared" si="3"/>
        <v>205191</v>
      </c>
      <c r="H10" s="271">
        <v>11870</v>
      </c>
      <c r="I10" s="264">
        <v>11870</v>
      </c>
      <c r="J10" s="271">
        <f t="shared" si="4"/>
        <v>88315</v>
      </c>
      <c r="K10" s="263">
        <v>88315</v>
      </c>
      <c r="L10" s="263">
        <v>88315</v>
      </c>
      <c r="M10" s="263">
        <v>100</v>
      </c>
      <c r="N10" s="263">
        <v>0</v>
      </c>
      <c r="O10" s="264">
        <v>0</v>
      </c>
      <c r="P10" s="271">
        <f>Q10+U10</f>
        <v>295370</v>
      </c>
      <c r="Q10" s="263">
        <f t="shared" si="5"/>
        <v>260720</v>
      </c>
      <c r="R10" s="263">
        <v>252920</v>
      </c>
      <c r="S10" s="263">
        <v>85.628195145072283</v>
      </c>
      <c r="T10" s="263">
        <v>7800</v>
      </c>
      <c r="U10" s="264">
        <v>34650</v>
      </c>
      <c r="V10" s="271">
        <f t="shared" si="6"/>
        <v>444075</v>
      </c>
      <c r="W10" s="263">
        <v>273534</v>
      </c>
      <c r="X10" s="263">
        <v>218844</v>
      </c>
      <c r="Y10" s="263">
        <v>49.280864718797503</v>
      </c>
      <c r="Z10" s="263">
        <v>54690</v>
      </c>
      <c r="AA10" s="264">
        <v>170541</v>
      </c>
    </row>
    <row r="11" spans="1:28" ht="20.25" customHeight="1">
      <c r="A11" s="290">
        <v>2020</v>
      </c>
      <c r="B11" s="269">
        <f t="shared" si="0"/>
        <v>839630</v>
      </c>
      <c r="C11" s="263">
        <f t="shared" si="1"/>
        <v>634439</v>
      </c>
      <c r="D11" s="263">
        <f t="shared" si="2"/>
        <v>571949</v>
      </c>
      <c r="E11" s="263">
        <v>68.119171539844942</v>
      </c>
      <c r="F11" s="267">
        <f t="shared" si="3"/>
        <v>62490</v>
      </c>
      <c r="G11" s="264">
        <f t="shared" si="3"/>
        <v>205191</v>
      </c>
      <c r="H11" s="271">
        <v>11870</v>
      </c>
      <c r="I11" s="264">
        <v>11870</v>
      </c>
      <c r="J11" s="271">
        <f t="shared" si="4"/>
        <v>88315</v>
      </c>
      <c r="K11" s="263">
        <v>88315</v>
      </c>
      <c r="L11" s="263">
        <v>88315</v>
      </c>
      <c r="M11" s="263">
        <v>100</v>
      </c>
      <c r="N11" s="263">
        <v>0</v>
      </c>
      <c r="O11" s="264">
        <v>0</v>
      </c>
      <c r="P11" s="271">
        <f t="shared" ref="P11:P12" si="7">Q11+U11</f>
        <v>295370</v>
      </c>
      <c r="Q11" s="263">
        <f t="shared" si="5"/>
        <v>260720</v>
      </c>
      <c r="R11" s="263">
        <v>252920</v>
      </c>
      <c r="S11" s="263">
        <v>85.628195145072283</v>
      </c>
      <c r="T11" s="263">
        <v>7800</v>
      </c>
      <c r="U11" s="264">
        <v>34650</v>
      </c>
      <c r="V11" s="271">
        <f t="shared" si="6"/>
        <v>444075</v>
      </c>
      <c r="W11" s="263">
        <v>273534</v>
      </c>
      <c r="X11" s="263">
        <v>218844</v>
      </c>
      <c r="Y11" s="263">
        <v>49.280864718797503</v>
      </c>
      <c r="Z11" s="263">
        <v>54690</v>
      </c>
      <c r="AA11" s="264">
        <v>170541</v>
      </c>
    </row>
    <row r="12" spans="1:28" ht="20.25" customHeight="1">
      <c r="A12" s="290">
        <v>2021</v>
      </c>
      <c r="B12" s="269">
        <f t="shared" si="0"/>
        <v>839630</v>
      </c>
      <c r="C12" s="263">
        <f t="shared" si="1"/>
        <v>634439</v>
      </c>
      <c r="D12" s="263">
        <f t="shared" si="2"/>
        <v>571949</v>
      </c>
      <c r="E12" s="263">
        <v>68.119171539844942</v>
      </c>
      <c r="F12" s="267">
        <f t="shared" si="3"/>
        <v>62490</v>
      </c>
      <c r="G12" s="264">
        <f t="shared" si="3"/>
        <v>205191</v>
      </c>
      <c r="H12" s="271">
        <v>11870</v>
      </c>
      <c r="I12" s="264">
        <v>11870</v>
      </c>
      <c r="J12" s="271">
        <f t="shared" si="4"/>
        <v>88315</v>
      </c>
      <c r="K12" s="263">
        <v>88315</v>
      </c>
      <c r="L12" s="263">
        <v>88315</v>
      </c>
      <c r="M12" s="263">
        <v>100</v>
      </c>
      <c r="N12" s="263">
        <v>0</v>
      </c>
      <c r="O12" s="264">
        <v>0</v>
      </c>
      <c r="P12" s="271">
        <f t="shared" si="7"/>
        <v>295370</v>
      </c>
      <c r="Q12" s="263">
        <f t="shared" si="5"/>
        <v>260720</v>
      </c>
      <c r="R12" s="263">
        <v>252920</v>
      </c>
      <c r="S12" s="263">
        <v>85.628195145072283</v>
      </c>
      <c r="T12" s="263">
        <v>7800</v>
      </c>
      <c r="U12" s="264">
        <v>34650</v>
      </c>
      <c r="V12" s="271">
        <f t="shared" si="6"/>
        <v>444075</v>
      </c>
      <c r="W12" s="263">
        <v>273534</v>
      </c>
      <c r="X12" s="263">
        <v>218844</v>
      </c>
      <c r="Y12" s="263">
        <v>49.280864718797503</v>
      </c>
      <c r="Z12" s="263">
        <v>54690</v>
      </c>
      <c r="AA12" s="264">
        <v>170541</v>
      </c>
    </row>
    <row r="13" spans="1:28" ht="20.25" customHeight="1">
      <c r="A13" s="372" t="s">
        <v>384</v>
      </c>
      <c r="B13" s="269">
        <f t="shared" ref="B13" si="8">C13+G13</f>
        <v>839630</v>
      </c>
      <c r="C13" s="263">
        <f t="shared" ref="C13" si="9">D13+F13</f>
        <v>634439</v>
      </c>
      <c r="D13" s="263">
        <f t="shared" ref="D13" si="10">I13+L13+R13+X13</f>
        <v>571949</v>
      </c>
      <c r="E13" s="263">
        <v>68.119171539844942</v>
      </c>
      <c r="F13" s="267">
        <f t="shared" ref="F13" si="11">N13+T13+Z13</f>
        <v>62490</v>
      </c>
      <c r="G13" s="264">
        <f t="shared" ref="G13" si="12">O13+U13+AA13</f>
        <v>205191</v>
      </c>
      <c r="H13" s="271">
        <v>11870</v>
      </c>
      <c r="I13" s="264">
        <v>11870</v>
      </c>
      <c r="J13" s="271">
        <f t="shared" ref="J13" si="13">K13</f>
        <v>88315</v>
      </c>
      <c r="K13" s="263">
        <v>88315</v>
      </c>
      <c r="L13" s="263">
        <v>88315</v>
      </c>
      <c r="M13" s="263">
        <v>100</v>
      </c>
      <c r="N13" s="263">
        <v>0</v>
      </c>
      <c r="O13" s="264">
        <v>0</v>
      </c>
      <c r="P13" s="271">
        <f t="shared" ref="P13" si="14">Q13+U13</f>
        <v>295370</v>
      </c>
      <c r="Q13" s="263">
        <f t="shared" ref="Q13" si="15">R13+T13</f>
        <v>260720</v>
      </c>
      <c r="R13" s="263">
        <v>252920</v>
      </c>
      <c r="S13" s="263">
        <v>85.628195145072283</v>
      </c>
      <c r="T13" s="263">
        <v>7800</v>
      </c>
      <c r="U13" s="264">
        <v>34650</v>
      </c>
      <c r="V13" s="271">
        <f t="shared" ref="V13" si="16">W13+AA13</f>
        <v>444075</v>
      </c>
      <c r="W13" s="263">
        <v>273534</v>
      </c>
      <c r="X13" s="263">
        <v>218844</v>
      </c>
      <c r="Y13" s="263">
        <v>49.280864718797503</v>
      </c>
      <c r="Z13" s="263">
        <v>54690</v>
      </c>
      <c r="AA13" s="264">
        <v>170541</v>
      </c>
    </row>
    <row r="14" spans="1:28" s="68" customFormat="1" ht="20.25" customHeight="1">
      <c r="A14" s="292" t="s">
        <v>368</v>
      </c>
      <c r="B14" s="270">
        <v>839630</v>
      </c>
      <c r="C14" s="171">
        <v>634439</v>
      </c>
      <c r="D14" s="171">
        <v>571949</v>
      </c>
      <c r="E14" s="171">
        <v>68</v>
      </c>
      <c r="F14" s="268">
        <v>62490</v>
      </c>
      <c r="G14" s="172">
        <v>205191</v>
      </c>
      <c r="H14" s="272">
        <v>11870</v>
      </c>
      <c r="I14" s="172">
        <v>11870</v>
      </c>
      <c r="J14" s="272">
        <v>88315</v>
      </c>
      <c r="K14" s="171">
        <v>88315</v>
      </c>
      <c r="L14" s="171">
        <v>88315</v>
      </c>
      <c r="M14" s="171">
        <v>100</v>
      </c>
      <c r="N14" s="171">
        <v>0</v>
      </c>
      <c r="O14" s="172">
        <v>0</v>
      </c>
      <c r="P14" s="272">
        <v>295370</v>
      </c>
      <c r="Q14" s="171">
        <v>260720</v>
      </c>
      <c r="R14" s="171">
        <v>252920</v>
      </c>
      <c r="S14" s="171">
        <v>86</v>
      </c>
      <c r="T14" s="171">
        <v>7800</v>
      </c>
      <c r="U14" s="172">
        <v>34650</v>
      </c>
      <c r="V14" s="272">
        <v>444075</v>
      </c>
      <c r="W14" s="171">
        <v>273534</v>
      </c>
      <c r="X14" s="171">
        <v>218844</v>
      </c>
      <c r="Y14" s="171">
        <v>49</v>
      </c>
      <c r="Z14" s="171">
        <v>54690</v>
      </c>
      <c r="AA14" s="172">
        <v>170541</v>
      </c>
    </row>
    <row r="15" spans="1:28">
      <c r="A15" s="37" t="s">
        <v>382</v>
      </c>
      <c r="B15" s="25"/>
      <c r="C15" s="25"/>
      <c r="D15" s="25"/>
      <c r="E15" s="25"/>
      <c r="F15" s="25"/>
      <c r="G15" s="25"/>
      <c r="H15" s="17"/>
      <c r="I15" s="17"/>
      <c r="J15" s="17"/>
      <c r="K15" s="17"/>
      <c r="L15" s="17"/>
      <c r="M15" s="17"/>
      <c r="N15" s="17"/>
      <c r="O15" s="11"/>
      <c r="P15" s="25"/>
      <c r="Q15" s="25"/>
      <c r="R15" s="25"/>
      <c r="S15" s="25"/>
      <c r="T15" s="25"/>
      <c r="U15" s="25"/>
      <c r="V15" s="25"/>
      <c r="W15" s="25"/>
      <c r="X15" s="25"/>
      <c r="Y15" s="25"/>
      <c r="Z15" s="25"/>
      <c r="AA15" s="22" t="s">
        <v>343</v>
      </c>
    </row>
  </sheetData>
  <mergeCells count="22">
    <mergeCell ref="A2:AA2"/>
    <mergeCell ref="I5:I6"/>
    <mergeCell ref="V4:V6"/>
    <mergeCell ref="W4:AA4"/>
    <mergeCell ref="U5:U6"/>
    <mergeCell ref="A4:A6"/>
    <mergeCell ref="J4:J6"/>
    <mergeCell ref="C5:C6"/>
    <mergeCell ref="D5:F5"/>
    <mergeCell ref="G5:G6"/>
    <mergeCell ref="K5:K6"/>
    <mergeCell ref="AA5:AA6"/>
    <mergeCell ref="L5:N5"/>
    <mergeCell ref="O5:O6"/>
    <mergeCell ref="Q5:Q6"/>
    <mergeCell ref="R5:T5"/>
    <mergeCell ref="X5:Z5"/>
    <mergeCell ref="W5:W6"/>
    <mergeCell ref="B4:B6"/>
    <mergeCell ref="P4:P6"/>
    <mergeCell ref="H4:H6"/>
    <mergeCell ref="Q4:U4"/>
  </mergeCells>
  <phoneticPr fontId="3" type="noConversion"/>
  <printOptions horizontalCentered="1"/>
  <pageMargins left="0.78740157480314965" right="0.78740157480314965" top="0.98425196850393704" bottom="0.98425196850393704" header="0" footer="0.59055118110236227"/>
  <pageSetup paperSize="9" scale="59" firstPageNumber="103" pageOrder="overThenDown" orientation="landscape"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17"/>
  <sheetViews>
    <sheetView view="pageBreakPreview" zoomScaleNormal="100" zoomScaleSheetLayoutView="100" workbookViewId="0">
      <selection activeCell="A8" sqref="A8:XFD8"/>
    </sheetView>
  </sheetViews>
  <sheetFormatPr defaultColWidth="8.88671875" defaultRowHeight="13.5"/>
  <cols>
    <col min="1" max="1" width="6.77734375" style="5" customWidth="1"/>
    <col min="2" max="7" width="15.77734375" style="5" customWidth="1"/>
    <col min="8" max="16384" width="8.88671875" style="5"/>
  </cols>
  <sheetData>
    <row r="1" spans="1:10" s="11" customFormat="1" ht="12" customHeight="1">
      <c r="A1" s="222" t="s">
        <v>102</v>
      </c>
      <c r="B1" s="222"/>
      <c r="C1" s="222"/>
      <c r="D1" s="222"/>
      <c r="E1" s="222"/>
      <c r="F1" s="222"/>
      <c r="G1" s="222"/>
      <c r="H1" s="222"/>
      <c r="I1" s="222"/>
      <c r="J1" s="222"/>
    </row>
    <row r="2" spans="1:10" s="15" customFormat="1" ht="30" customHeight="1">
      <c r="A2" s="391" t="s">
        <v>331</v>
      </c>
      <c r="B2" s="391"/>
      <c r="C2" s="391"/>
      <c r="D2" s="391"/>
      <c r="E2" s="391"/>
      <c r="F2" s="391"/>
      <c r="G2" s="391"/>
      <c r="H2" s="16"/>
    </row>
    <row r="3" spans="1:10" s="9" customFormat="1" ht="15" customHeight="1">
      <c r="A3" s="392" t="s">
        <v>12</v>
      </c>
      <c r="B3" s="392"/>
      <c r="C3" s="392"/>
      <c r="D3" s="392"/>
      <c r="F3" s="24"/>
      <c r="G3" s="31" t="s">
        <v>13</v>
      </c>
    </row>
    <row r="4" spans="1:10" ht="24.95" customHeight="1">
      <c r="A4" s="436" t="s">
        <v>329</v>
      </c>
      <c r="B4" s="432" t="s">
        <v>172</v>
      </c>
      <c r="C4" s="422"/>
      <c r="D4" s="422"/>
      <c r="E4" s="422"/>
      <c r="F4" s="422"/>
      <c r="G4" s="433" t="s">
        <v>173</v>
      </c>
    </row>
    <row r="5" spans="1:10" ht="40.5" customHeight="1">
      <c r="A5" s="436"/>
      <c r="B5" s="280" t="s">
        <v>14</v>
      </c>
      <c r="C5" s="281" t="s">
        <v>28</v>
      </c>
      <c r="D5" s="281" t="s">
        <v>29</v>
      </c>
      <c r="E5" s="281" t="s">
        <v>30</v>
      </c>
      <c r="F5" s="281" t="s">
        <v>31</v>
      </c>
      <c r="G5" s="422"/>
    </row>
    <row r="6" spans="1:10" ht="21.75" hidden="1" customHeight="1">
      <c r="A6" s="184">
        <v>2016</v>
      </c>
      <c r="B6" s="139">
        <v>702381</v>
      </c>
      <c r="C6" s="139">
        <v>871</v>
      </c>
      <c r="D6" s="139">
        <v>169189</v>
      </c>
      <c r="E6" s="139">
        <v>173267</v>
      </c>
      <c r="F6" s="139">
        <v>359054</v>
      </c>
      <c r="G6" s="159">
        <v>19</v>
      </c>
    </row>
    <row r="7" spans="1:10" ht="21.75" hidden="1" customHeight="1">
      <c r="A7" s="185">
        <v>2017</v>
      </c>
      <c r="B7" s="139">
        <v>702381</v>
      </c>
      <c r="C7" s="139">
        <v>871</v>
      </c>
      <c r="D7" s="139">
        <v>169189</v>
      </c>
      <c r="E7" s="139">
        <v>173267</v>
      </c>
      <c r="F7" s="139">
        <v>359054</v>
      </c>
      <c r="G7" s="159">
        <v>19</v>
      </c>
    </row>
    <row r="8" spans="1:10" ht="21.75" hidden="1" customHeight="1" thickTop="1">
      <c r="A8" s="273">
        <v>2018</v>
      </c>
      <c r="B8" s="277">
        <v>702381</v>
      </c>
      <c r="C8" s="275">
        <v>871</v>
      </c>
      <c r="D8" s="275">
        <v>169189</v>
      </c>
      <c r="E8" s="275">
        <v>173267</v>
      </c>
      <c r="F8" s="274">
        <v>359054</v>
      </c>
      <c r="G8" s="274">
        <v>19</v>
      </c>
    </row>
    <row r="9" spans="1:10" ht="21.75" customHeight="1">
      <c r="A9" s="185">
        <v>2019</v>
      </c>
      <c r="B9" s="278">
        <v>702381</v>
      </c>
      <c r="C9" s="276">
        <v>871</v>
      </c>
      <c r="D9" s="276">
        <v>169189</v>
      </c>
      <c r="E9" s="276">
        <v>173267</v>
      </c>
      <c r="F9" s="159">
        <v>359054</v>
      </c>
      <c r="G9" s="159">
        <v>19</v>
      </c>
    </row>
    <row r="10" spans="1:10" ht="21.75" customHeight="1">
      <c r="A10" s="185">
        <v>2020</v>
      </c>
      <c r="B10" s="278">
        <v>702381</v>
      </c>
      <c r="C10" s="276">
        <v>871</v>
      </c>
      <c r="D10" s="276">
        <v>169189</v>
      </c>
      <c r="E10" s="276">
        <v>173267</v>
      </c>
      <c r="F10" s="159">
        <v>359054</v>
      </c>
      <c r="G10" s="159">
        <v>19</v>
      </c>
    </row>
    <row r="11" spans="1:10" ht="21.75" customHeight="1">
      <c r="A11" s="185">
        <v>2021</v>
      </c>
      <c r="B11" s="278">
        <v>702381</v>
      </c>
      <c r="C11" s="276">
        <v>871</v>
      </c>
      <c r="D11" s="276">
        <v>169189</v>
      </c>
      <c r="E11" s="276">
        <v>173267</v>
      </c>
      <c r="F11" s="159">
        <v>359054</v>
      </c>
      <c r="G11" s="159">
        <v>19</v>
      </c>
    </row>
    <row r="12" spans="1:10" ht="21.75" customHeight="1">
      <c r="A12" s="185">
        <v>2022</v>
      </c>
      <c r="B12" s="338">
        <v>702381</v>
      </c>
      <c r="C12" s="256">
        <v>871</v>
      </c>
      <c r="D12" s="256">
        <v>169189</v>
      </c>
      <c r="E12" s="256">
        <v>173267</v>
      </c>
      <c r="F12" s="317">
        <v>359054</v>
      </c>
      <c r="G12" s="317">
        <v>19</v>
      </c>
    </row>
    <row r="13" spans="1:10" s="111" customFormat="1" ht="21.75" customHeight="1">
      <c r="A13" s="186">
        <v>2023</v>
      </c>
      <c r="B13" s="173">
        <v>702381</v>
      </c>
      <c r="C13" s="160">
        <v>871</v>
      </c>
      <c r="D13" s="160">
        <v>169189</v>
      </c>
      <c r="E13" s="160">
        <v>173267</v>
      </c>
      <c r="F13" s="161">
        <v>359054</v>
      </c>
      <c r="G13" s="161">
        <v>19</v>
      </c>
    </row>
    <row r="14" spans="1:10" s="9" customFormat="1" ht="12">
      <c r="A14" s="394" t="s">
        <v>353</v>
      </c>
      <c r="B14" s="394"/>
      <c r="C14" s="394"/>
      <c r="D14" s="394"/>
      <c r="E14" s="548"/>
      <c r="F14" s="548"/>
      <c r="G14" s="548"/>
    </row>
    <row r="15" spans="1:10">
      <c r="A15" s="547" t="s">
        <v>345</v>
      </c>
      <c r="B15" s="448"/>
      <c r="C15" s="448"/>
      <c r="D15" s="448"/>
      <c r="E15" s="291"/>
      <c r="F15" s="219"/>
      <c r="G15" s="220" t="s">
        <v>344</v>
      </c>
    </row>
    <row r="16" spans="1:10" ht="30" customHeight="1"/>
    <row r="17" spans="1:7" s="9" customFormat="1" ht="15" customHeight="1">
      <c r="A17" s="5"/>
      <c r="B17" s="5"/>
      <c r="C17" s="5"/>
      <c r="D17" s="5"/>
      <c r="E17" s="5"/>
      <c r="F17" s="5"/>
      <c r="G17" s="5"/>
    </row>
  </sheetData>
  <mergeCells count="8">
    <mergeCell ref="A15:D15"/>
    <mergeCell ref="A3:D3"/>
    <mergeCell ref="A2:G2"/>
    <mergeCell ref="E14:G14"/>
    <mergeCell ref="A14:D14"/>
    <mergeCell ref="A4:A5"/>
    <mergeCell ref="B4:F4"/>
    <mergeCell ref="G4:G5"/>
  </mergeCells>
  <phoneticPr fontId="3" type="noConversion"/>
  <printOptions horizontalCentered="1"/>
  <pageMargins left="0.78740157480314965" right="0.78740157480314965" top="0.98425196850393704" bottom="0.98425196850393704" header="0" footer="0.59055118110236227"/>
  <pageSetup paperSize="9" scale="98" firstPageNumber="103" pageOrder="overThenDown" orientation="landscape"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14"/>
  <sheetViews>
    <sheetView view="pageBreakPreview" zoomScaleNormal="100" zoomScaleSheetLayoutView="100" workbookViewId="0">
      <selection activeCell="L25" sqref="L25"/>
    </sheetView>
  </sheetViews>
  <sheetFormatPr defaultColWidth="8.88671875" defaultRowHeight="13.5"/>
  <cols>
    <col min="1" max="15" width="8.77734375" style="5" customWidth="1"/>
    <col min="16" max="16384" width="8.88671875" style="5"/>
  </cols>
  <sheetData>
    <row r="1" spans="1:16" s="11" customFormat="1" ht="12" customHeight="1">
      <c r="A1" s="222" t="s">
        <v>102</v>
      </c>
      <c r="B1" s="222"/>
      <c r="C1" s="222"/>
      <c r="D1" s="222"/>
      <c r="E1" s="222"/>
      <c r="F1" s="222"/>
      <c r="G1" s="222"/>
      <c r="H1" s="222"/>
      <c r="I1" s="222"/>
      <c r="J1" s="222"/>
    </row>
    <row r="2" spans="1:16" s="15" customFormat="1" ht="30" customHeight="1">
      <c r="A2" s="391" t="s">
        <v>332</v>
      </c>
      <c r="B2" s="391"/>
      <c r="C2" s="391"/>
      <c r="D2" s="391"/>
      <c r="E2" s="391"/>
      <c r="F2" s="391"/>
      <c r="G2" s="391"/>
      <c r="H2" s="391"/>
      <c r="I2" s="391"/>
      <c r="J2" s="391"/>
      <c r="K2" s="391"/>
      <c r="L2" s="391"/>
      <c r="M2" s="391"/>
      <c r="N2" s="391"/>
      <c r="O2" s="391"/>
      <c r="P2" s="16"/>
    </row>
    <row r="3" spans="1:16" s="9" customFormat="1" ht="15" customHeight="1">
      <c r="A3" s="24" t="s">
        <v>83</v>
      </c>
      <c r="B3" s="24"/>
      <c r="C3" s="24"/>
      <c r="D3" s="24"/>
      <c r="E3" s="24"/>
      <c r="F3" s="17"/>
      <c r="G3" s="17"/>
      <c r="H3" s="17"/>
      <c r="I3" s="17"/>
      <c r="K3" s="24"/>
      <c r="L3" s="24"/>
      <c r="M3" s="24"/>
      <c r="N3" s="24"/>
      <c r="O3" s="30" t="s">
        <v>0</v>
      </c>
    </row>
    <row r="4" spans="1:16" s="3" customFormat="1" ht="45" customHeight="1">
      <c r="A4" s="436" t="s">
        <v>329</v>
      </c>
      <c r="B4" s="400" t="s">
        <v>14</v>
      </c>
      <c r="C4" s="400"/>
      <c r="D4" s="403" t="s">
        <v>17</v>
      </c>
      <c r="E4" s="400"/>
      <c r="F4" s="403" t="s">
        <v>18</v>
      </c>
      <c r="G4" s="400"/>
      <c r="H4" s="403" t="s">
        <v>137</v>
      </c>
      <c r="I4" s="400"/>
      <c r="J4" s="403" t="s">
        <v>19</v>
      </c>
      <c r="K4" s="400"/>
      <c r="L4" s="403" t="s">
        <v>20</v>
      </c>
      <c r="M4" s="400"/>
      <c r="N4" s="403" t="s">
        <v>21</v>
      </c>
      <c r="O4" s="425"/>
    </row>
    <row r="5" spans="1:16" s="3" customFormat="1" ht="35.25" customHeight="1" thickBot="1">
      <c r="A5" s="549"/>
      <c r="B5" s="91" t="s">
        <v>135</v>
      </c>
      <c r="C5" s="94" t="s">
        <v>22</v>
      </c>
      <c r="D5" s="94" t="s">
        <v>135</v>
      </c>
      <c r="E5" s="94" t="s">
        <v>22</v>
      </c>
      <c r="F5" s="94" t="s">
        <v>135</v>
      </c>
      <c r="G5" s="94" t="s">
        <v>22</v>
      </c>
      <c r="H5" s="94" t="s">
        <v>135</v>
      </c>
      <c r="I5" s="94" t="s">
        <v>22</v>
      </c>
      <c r="J5" s="94" t="s">
        <v>135</v>
      </c>
      <c r="K5" s="94" t="s">
        <v>22</v>
      </c>
      <c r="L5" s="94" t="s">
        <v>135</v>
      </c>
      <c r="M5" s="94" t="s">
        <v>22</v>
      </c>
      <c r="N5" s="94" t="s">
        <v>135</v>
      </c>
      <c r="O5" s="282" t="s">
        <v>22</v>
      </c>
    </row>
    <row r="6" spans="1:16" s="3" customFormat="1" ht="21" hidden="1" customHeight="1">
      <c r="A6" s="181">
        <v>2016</v>
      </c>
      <c r="B6" s="139">
        <v>117</v>
      </c>
      <c r="C6" s="139">
        <v>9856.5</v>
      </c>
      <c r="D6" s="139">
        <v>22</v>
      </c>
      <c r="E6" s="139">
        <v>2683</v>
      </c>
      <c r="F6" s="139">
        <v>19</v>
      </c>
      <c r="G6" s="139">
        <v>2666.6</v>
      </c>
      <c r="H6" s="139">
        <v>0</v>
      </c>
      <c r="I6" s="139">
        <v>0</v>
      </c>
      <c r="J6" s="139">
        <v>27</v>
      </c>
      <c r="K6" s="139">
        <v>1274.9000000000001</v>
      </c>
      <c r="L6" s="139">
        <v>49</v>
      </c>
      <c r="M6" s="139">
        <v>3232</v>
      </c>
      <c r="N6" s="139"/>
      <c r="O6" s="140"/>
    </row>
    <row r="7" spans="1:16" s="3" customFormat="1" ht="21" hidden="1" customHeight="1">
      <c r="A7" s="181">
        <v>2017</v>
      </c>
      <c r="B7" s="139">
        <v>117</v>
      </c>
      <c r="C7" s="139">
        <v>9856.5</v>
      </c>
      <c r="D7" s="139">
        <v>22</v>
      </c>
      <c r="E7" s="139">
        <v>2683</v>
      </c>
      <c r="F7" s="139">
        <v>19</v>
      </c>
      <c r="G7" s="139">
        <v>2666.6</v>
      </c>
      <c r="H7" s="139">
        <v>0</v>
      </c>
      <c r="I7" s="139">
        <v>0</v>
      </c>
      <c r="J7" s="139">
        <v>27</v>
      </c>
      <c r="K7" s="139">
        <v>1274.9000000000001</v>
      </c>
      <c r="L7" s="139">
        <v>49</v>
      </c>
      <c r="M7" s="139">
        <v>3232</v>
      </c>
      <c r="N7" s="139"/>
      <c r="O7" s="140"/>
    </row>
    <row r="8" spans="1:16" s="3" customFormat="1" ht="21" hidden="1" customHeight="1" thickTop="1">
      <c r="A8" s="181">
        <v>2018</v>
      </c>
      <c r="B8" s="139">
        <v>117</v>
      </c>
      <c r="C8" s="139">
        <v>9856.5</v>
      </c>
      <c r="D8" s="139">
        <v>22</v>
      </c>
      <c r="E8" s="139">
        <v>2683</v>
      </c>
      <c r="F8" s="139">
        <v>19</v>
      </c>
      <c r="G8" s="139">
        <v>2666.6</v>
      </c>
      <c r="H8" s="139">
        <v>0</v>
      </c>
      <c r="I8" s="139">
        <v>0</v>
      </c>
      <c r="J8" s="139">
        <v>27</v>
      </c>
      <c r="K8" s="139">
        <v>1274.9000000000001</v>
      </c>
      <c r="L8" s="139">
        <v>49</v>
      </c>
      <c r="M8" s="139">
        <v>3232</v>
      </c>
      <c r="N8" s="139">
        <v>0</v>
      </c>
      <c r="O8" s="140">
        <v>0</v>
      </c>
    </row>
    <row r="9" spans="1:16" s="3" customFormat="1" ht="21" customHeight="1" thickTop="1">
      <c r="A9" s="181">
        <v>2019</v>
      </c>
      <c r="B9" s="139">
        <v>117</v>
      </c>
      <c r="C9" s="139">
        <v>9856.5</v>
      </c>
      <c r="D9" s="139">
        <v>22</v>
      </c>
      <c r="E9" s="139">
        <v>2683</v>
      </c>
      <c r="F9" s="139">
        <v>19</v>
      </c>
      <c r="G9" s="139">
        <v>2666.6</v>
      </c>
      <c r="H9" s="139">
        <v>0</v>
      </c>
      <c r="I9" s="139">
        <v>0</v>
      </c>
      <c r="J9" s="139">
        <v>27</v>
      </c>
      <c r="K9" s="139">
        <v>1274.9000000000001</v>
      </c>
      <c r="L9" s="139">
        <v>49</v>
      </c>
      <c r="M9" s="139">
        <v>3232</v>
      </c>
      <c r="N9" s="139">
        <v>0</v>
      </c>
      <c r="O9" s="140">
        <v>0</v>
      </c>
    </row>
    <row r="10" spans="1:16" s="3" customFormat="1" ht="21" customHeight="1">
      <c r="A10" s="181">
        <v>2020</v>
      </c>
      <c r="B10" s="139">
        <v>117</v>
      </c>
      <c r="C10" s="139">
        <v>9856.5</v>
      </c>
      <c r="D10" s="139">
        <v>22</v>
      </c>
      <c r="E10" s="139">
        <v>2683</v>
      </c>
      <c r="F10" s="139">
        <v>19</v>
      </c>
      <c r="G10" s="139">
        <v>2666.6</v>
      </c>
      <c r="H10" s="139">
        <v>0</v>
      </c>
      <c r="I10" s="139">
        <v>0</v>
      </c>
      <c r="J10" s="139">
        <v>27</v>
      </c>
      <c r="K10" s="139">
        <v>1274.9000000000001</v>
      </c>
      <c r="L10" s="139">
        <v>49</v>
      </c>
      <c r="M10" s="139">
        <v>3232</v>
      </c>
      <c r="N10" s="139">
        <v>0</v>
      </c>
      <c r="O10" s="140">
        <v>0</v>
      </c>
    </row>
    <row r="11" spans="1:16" s="3" customFormat="1" ht="21" customHeight="1">
      <c r="A11" s="181">
        <v>2021</v>
      </c>
      <c r="B11" s="139">
        <v>117</v>
      </c>
      <c r="C11" s="139">
        <v>9856.5</v>
      </c>
      <c r="D11" s="139">
        <v>22</v>
      </c>
      <c r="E11" s="139">
        <v>2683</v>
      </c>
      <c r="F11" s="139">
        <v>19</v>
      </c>
      <c r="G11" s="139">
        <v>2666.6</v>
      </c>
      <c r="H11" s="139">
        <v>0</v>
      </c>
      <c r="I11" s="139">
        <v>0</v>
      </c>
      <c r="J11" s="139">
        <v>27</v>
      </c>
      <c r="K11" s="139">
        <v>1274.9000000000001</v>
      </c>
      <c r="L11" s="139">
        <v>49</v>
      </c>
      <c r="M11" s="139">
        <v>3232</v>
      </c>
      <c r="N11" s="139">
        <v>0</v>
      </c>
      <c r="O11" s="140">
        <v>0</v>
      </c>
    </row>
    <row r="12" spans="1:16" s="3" customFormat="1" ht="21" customHeight="1">
      <c r="A12" s="181">
        <v>2022</v>
      </c>
      <c r="B12" s="139">
        <v>117</v>
      </c>
      <c r="C12" s="139">
        <v>9857</v>
      </c>
      <c r="D12" s="139">
        <v>22</v>
      </c>
      <c r="E12" s="139">
        <v>2683</v>
      </c>
      <c r="F12" s="139">
        <v>19</v>
      </c>
      <c r="G12" s="139">
        <v>2667</v>
      </c>
      <c r="H12" s="139">
        <v>0</v>
      </c>
      <c r="I12" s="139">
        <v>0</v>
      </c>
      <c r="J12" s="139">
        <v>27</v>
      </c>
      <c r="K12" s="139">
        <v>1275</v>
      </c>
      <c r="L12" s="139">
        <v>49</v>
      </c>
      <c r="M12" s="139">
        <v>3232</v>
      </c>
      <c r="N12" s="139">
        <v>0</v>
      </c>
      <c r="O12" s="140">
        <v>0</v>
      </c>
    </row>
    <row r="13" spans="1:16" s="340" customFormat="1" ht="21" customHeight="1">
      <c r="A13" s="183">
        <v>2023</v>
      </c>
      <c r="B13" s="155">
        <v>117</v>
      </c>
      <c r="C13" s="155">
        <v>9857</v>
      </c>
      <c r="D13" s="155">
        <v>22</v>
      </c>
      <c r="E13" s="155">
        <v>2683</v>
      </c>
      <c r="F13" s="155">
        <v>19</v>
      </c>
      <c r="G13" s="155">
        <v>2667</v>
      </c>
      <c r="H13" s="155">
        <v>0</v>
      </c>
      <c r="I13" s="155">
        <v>0</v>
      </c>
      <c r="J13" s="155">
        <v>27</v>
      </c>
      <c r="K13" s="155">
        <v>1275</v>
      </c>
      <c r="L13" s="155">
        <v>49</v>
      </c>
      <c r="M13" s="155">
        <v>3232</v>
      </c>
      <c r="N13" s="155">
        <v>0</v>
      </c>
      <c r="O13" s="156">
        <v>0</v>
      </c>
      <c r="P13" s="339"/>
    </row>
    <row r="14" spans="1:16" s="9" customFormat="1" ht="15" customHeight="1">
      <c r="A14" s="219" t="s">
        <v>345</v>
      </c>
      <c r="B14" s="12"/>
      <c r="C14" s="12"/>
      <c r="D14" s="12"/>
      <c r="E14" s="12"/>
      <c r="F14" s="12"/>
      <c r="G14" s="12"/>
      <c r="H14" s="4"/>
      <c r="I14" s="4"/>
      <c r="J14" s="4"/>
      <c r="K14" s="12"/>
      <c r="L14" s="12"/>
      <c r="M14" s="12"/>
      <c r="N14" s="307"/>
      <c r="O14" s="42" t="s">
        <v>343</v>
      </c>
      <c r="P14" s="7"/>
    </row>
  </sheetData>
  <mergeCells count="9">
    <mergeCell ref="A2:O2"/>
    <mergeCell ref="J4:K4"/>
    <mergeCell ref="H4:I4"/>
    <mergeCell ref="A4:A5"/>
    <mergeCell ref="B4:C4"/>
    <mergeCell ref="D4:E4"/>
    <mergeCell ref="N4:O4"/>
    <mergeCell ref="L4:M4"/>
    <mergeCell ref="F4:G4"/>
  </mergeCells>
  <phoneticPr fontId="3" type="noConversion"/>
  <printOptions horizontalCentered="1"/>
  <pageMargins left="0.78740157480314965" right="0.78740157480314965" top="0.98425196850393704" bottom="0.98425196850393704" header="0" footer="0.59055118110236227"/>
  <pageSetup paperSize="9" scale="85" firstPageNumber="103" pageOrder="overThenDown" orientation="landscape"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5"/>
  <sheetViews>
    <sheetView view="pageBreakPreview" zoomScaleNormal="100" zoomScaleSheetLayoutView="100" workbookViewId="0">
      <selection activeCell="A19" sqref="A19:XFD19"/>
    </sheetView>
  </sheetViews>
  <sheetFormatPr defaultColWidth="8.88671875" defaultRowHeight="13.5"/>
  <cols>
    <col min="1" max="1" width="8.77734375" style="5" customWidth="1"/>
    <col min="2" max="16" width="7.77734375" style="5" customWidth="1"/>
    <col min="17" max="16384" width="8.88671875" style="5"/>
  </cols>
  <sheetData>
    <row r="1" spans="1:17" s="11" customFormat="1" ht="12" customHeight="1">
      <c r="A1" s="222" t="s">
        <v>102</v>
      </c>
      <c r="B1" s="222"/>
      <c r="C1" s="222"/>
      <c r="D1" s="222"/>
      <c r="E1" s="222"/>
      <c r="F1" s="222"/>
      <c r="G1" s="222"/>
      <c r="H1" s="222"/>
      <c r="I1" s="222"/>
      <c r="J1" s="222"/>
    </row>
    <row r="2" spans="1:17" s="15" customFormat="1" ht="30" customHeight="1">
      <c r="A2" s="391" t="s">
        <v>333</v>
      </c>
      <c r="B2" s="391"/>
      <c r="C2" s="391"/>
      <c r="D2" s="391"/>
      <c r="E2" s="391"/>
      <c r="F2" s="391"/>
      <c r="G2" s="391"/>
      <c r="H2" s="391"/>
      <c r="I2" s="391"/>
      <c r="J2" s="391"/>
      <c r="K2" s="391"/>
      <c r="L2" s="391"/>
      <c r="M2" s="391"/>
      <c r="N2" s="391"/>
      <c r="O2" s="391"/>
      <c r="P2" s="391"/>
      <c r="Q2" s="16"/>
    </row>
    <row r="3" spans="1:17" s="9" customFormat="1" ht="15" customHeight="1">
      <c r="A3" s="392" t="s">
        <v>1</v>
      </c>
      <c r="B3" s="392"/>
      <c r="C3" s="392"/>
      <c r="D3" s="392"/>
      <c r="E3" s="392"/>
      <c r="F3" s="392"/>
      <c r="G3" s="17"/>
      <c r="H3" s="17"/>
      <c r="I3" s="17"/>
      <c r="J3" s="17"/>
      <c r="L3" s="24"/>
      <c r="M3" s="24"/>
      <c r="N3" s="24"/>
      <c r="O3" s="24"/>
      <c r="P3" s="30" t="s">
        <v>94</v>
      </c>
    </row>
    <row r="4" spans="1:17" ht="24.75" customHeight="1">
      <c r="A4" s="554" t="s">
        <v>334</v>
      </c>
      <c r="B4" s="425" t="s">
        <v>72</v>
      </c>
      <c r="C4" s="403" t="s">
        <v>51</v>
      </c>
      <c r="D4" s="403" t="s">
        <v>73</v>
      </c>
      <c r="E4" s="403" t="s">
        <v>23</v>
      </c>
      <c r="F4" s="403" t="s">
        <v>52</v>
      </c>
      <c r="G4" s="403" t="s">
        <v>79</v>
      </c>
      <c r="H4" s="403" t="s">
        <v>53</v>
      </c>
      <c r="I4" s="403" t="s">
        <v>54</v>
      </c>
      <c r="J4" s="403" t="s">
        <v>55</v>
      </c>
      <c r="K4" s="406" t="s">
        <v>56</v>
      </c>
      <c r="L4" s="432" t="s">
        <v>154</v>
      </c>
      <c r="M4" s="422"/>
      <c r="N4" s="422"/>
      <c r="O4" s="422"/>
      <c r="P4" s="422"/>
    </row>
    <row r="5" spans="1:17" ht="51" customHeight="1" thickBot="1">
      <c r="A5" s="555"/>
      <c r="B5" s="556"/>
      <c r="C5" s="410"/>
      <c r="D5" s="410"/>
      <c r="E5" s="410"/>
      <c r="F5" s="410"/>
      <c r="G5" s="410"/>
      <c r="H5" s="410"/>
      <c r="I5" s="410"/>
      <c r="J5" s="410"/>
      <c r="K5" s="551"/>
      <c r="L5" s="282" t="s">
        <v>78</v>
      </c>
      <c r="M5" s="282" t="s">
        <v>24</v>
      </c>
      <c r="N5" s="282" t="s">
        <v>74</v>
      </c>
      <c r="O5" s="282" t="s">
        <v>57</v>
      </c>
      <c r="P5" s="282" t="s">
        <v>58</v>
      </c>
    </row>
    <row r="6" spans="1:17" ht="31.5" hidden="1" customHeight="1">
      <c r="A6" s="181">
        <v>2016</v>
      </c>
      <c r="B6" s="139">
        <f t="shared" ref="B6:B11" si="0">SUM(C6:P6,B17:N17)</f>
        <v>2494</v>
      </c>
      <c r="C6" s="139">
        <v>17</v>
      </c>
      <c r="D6" s="139">
        <v>1217</v>
      </c>
      <c r="E6" s="139">
        <v>131</v>
      </c>
      <c r="F6" s="139">
        <v>705</v>
      </c>
      <c r="G6" s="139">
        <v>0</v>
      </c>
      <c r="H6" s="139">
        <v>263</v>
      </c>
      <c r="I6" s="139">
        <v>3</v>
      </c>
      <c r="J6" s="139">
        <v>2</v>
      </c>
      <c r="K6" s="139">
        <v>31</v>
      </c>
      <c r="L6" s="139">
        <v>0</v>
      </c>
      <c r="M6" s="139">
        <v>0</v>
      </c>
      <c r="N6" s="139">
        <v>0</v>
      </c>
      <c r="O6" s="139">
        <v>44</v>
      </c>
      <c r="P6" s="140">
        <v>16</v>
      </c>
    </row>
    <row r="7" spans="1:17" ht="31.5" hidden="1" customHeight="1">
      <c r="A7" s="181">
        <v>2017</v>
      </c>
      <c r="B7" s="139">
        <f t="shared" si="0"/>
        <v>2594</v>
      </c>
      <c r="C7" s="139">
        <v>17</v>
      </c>
      <c r="D7" s="139">
        <v>1254</v>
      </c>
      <c r="E7" s="139">
        <v>152</v>
      </c>
      <c r="F7" s="139">
        <v>723</v>
      </c>
      <c r="G7" s="139">
        <v>0</v>
      </c>
      <c r="H7" s="139">
        <v>270</v>
      </c>
      <c r="I7" s="139">
        <v>4</v>
      </c>
      <c r="J7" s="139">
        <v>2</v>
      </c>
      <c r="K7" s="139">
        <v>31</v>
      </c>
      <c r="L7" s="139">
        <v>0</v>
      </c>
      <c r="M7" s="139">
        <v>0</v>
      </c>
      <c r="N7" s="139">
        <v>0</v>
      </c>
      <c r="O7" s="139">
        <v>55</v>
      </c>
      <c r="P7" s="140">
        <v>17</v>
      </c>
    </row>
    <row r="8" spans="1:17" ht="31.5" hidden="1" customHeight="1" thickTop="1">
      <c r="A8" s="181">
        <v>2018</v>
      </c>
      <c r="B8" s="88">
        <f t="shared" si="0"/>
        <v>2868</v>
      </c>
      <c r="C8" s="88">
        <v>20</v>
      </c>
      <c r="D8" s="88">
        <v>1348</v>
      </c>
      <c r="E8" s="88">
        <v>173</v>
      </c>
      <c r="F8" s="88">
        <v>840</v>
      </c>
      <c r="G8" s="88">
        <v>0</v>
      </c>
      <c r="H8" s="88">
        <v>276</v>
      </c>
      <c r="I8" s="88">
        <v>5</v>
      </c>
      <c r="J8" s="88">
        <v>2</v>
      </c>
      <c r="K8" s="88">
        <v>31</v>
      </c>
      <c r="L8" s="88">
        <v>0</v>
      </c>
      <c r="M8" s="88">
        <v>0</v>
      </c>
      <c r="N8" s="88">
        <v>0</v>
      </c>
      <c r="O8" s="88">
        <v>87</v>
      </c>
      <c r="P8" s="79">
        <v>17</v>
      </c>
    </row>
    <row r="9" spans="1:17" ht="31.5" customHeight="1" thickTop="1">
      <c r="A9" s="181">
        <v>2019</v>
      </c>
      <c r="B9" s="88">
        <f t="shared" si="0"/>
        <v>3144</v>
      </c>
      <c r="C9" s="88">
        <v>19</v>
      </c>
      <c r="D9" s="88">
        <v>1486</v>
      </c>
      <c r="E9" s="88">
        <v>209</v>
      </c>
      <c r="F9" s="88">
        <v>906</v>
      </c>
      <c r="G9" s="88" t="s">
        <v>250</v>
      </c>
      <c r="H9" s="88">
        <v>288</v>
      </c>
      <c r="I9" s="88">
        <v>6</v>
      </c>
      <c r="J9" s="88">
        <v>2</v>
      </c>
      <c r="K9" s="88">
        <v>47</v>
      </c>
      <c r="L9" s="88">
        <v>0</v>
      </c>
      <c r="M9" s="88">
        <v>0</v>
      </c>
      <c r="N9" s="88">
        <v>0</v>
      </c>
      <c r="O9" s="88">
        <v>86</v>
      </c>
      <c r="P9" s="79">
        <v>18</v>
      </c>
    </row>
    <row r="10" spans="1:17" ht="31.5" customHeight="1">
      <c r="A10" s="181">
        <v>2020</v>
      </c>
      <c r="B10" s="88">
        <f t="shared" si="0"/>
        <v>3372</v>
      </c>
      <c r="C10" s="88">
        <v>20</v>
      </c>
      <c r="D10" s="88">
        <v>1591</v>
      </c>
      <c r="E10" s="88">
        <v>219</v>
      </c>
      <c r="F10" s="88">
        <v>994</v>
      </c>
      <c r="G10" s="88">
        <v>0</v>
      </c>
      <c r="H10" s="88">
        <v>308</v>
      </c>
      <c r="I10" s="88">
        <v>5</v>
      </c>
      <c r="J10" s="88">
        <v>3</v>
      </c>
      <c r="K10" s="88">
        <v>43</v>
      </c>
      <c r="L10" s="88">
        <v>0</v>
      </c>
      <c r="M10" s="88">
        <v>0</v>
      </c>
      <c r="N10" s="88">
        <v>0</v>
      </c>
      <c r="O10" s="88">
        <v>95</v>
      </c>
      <c r="P10" s="79">
        <v>18</v>
      </c>
    </row>
    <row r="11" spans="1:17" ht="31.5" customHeight="1">
      <c r="A11" s="181">
        <v>2021</v>
      </c>
      <c r="B11" s="88">
        <f t="shared" si="0"/>
        <v>3584</v>
      </c>
      <c r="C11" s="88">
        <v>20</v>
      </c>
      <c r="D11" s="88">
        <v>1677</v>
      </c>
      <c r="E11" s="88">
        <v>252</v>
      </c>
      <c r="F11" s="88">
        <v>1091</v>
      </c>
      <c r="G11" s="88">
        <v>0</v>
      </c>
      <c r="H11" s="88">
        <v>287</v>
      </c>
      <c r="I11" s="88">
        <v>6</v>
      </c>
      <c r="J11" s="88">
        <v>2</v>
      </c>
      <c r="K11" s="88">
        <v>59</v>
      </c>
      <c r="L11" s="88">
        <v>0</v>
      </c>
      <c r="M11" s="88">
        <v>0</v>
      </c>
      <c r="N11" s="88">
        <v>0</v>
      </c>
      <c r="O11" s="88">
        <v>95</v>
      </c>
      <c r="P11" s="79">
        <v>14</v>
      </c>
    </row>
    <row r="12" spans="1:17" ht="31.5" customHeight="1">
      <c r="A12" s="341">
        <v>2022</v>
      </c>
      <c r="B12" s="88">
        <v>3665</v>
      </c>
      <c r="C12" s="88">
        <v>19</v>
      </c>
      <c r="D12" s="88">
        <v>1688</v>
      </c>
      <c r="E12" s="88">
        <v>263</v>
      </c>
      <c r="F12" s="88">
        <v>1167</v>
      </c>
      <c r="G12" s="88">
        <v>0</v>
      </c>
      <c r="H12" s="88">
        <v>272</v>
      </c>
      <c r="I12" s="88">
        <v>8</v>
      </c>
      <c r="J12" s="88">
        <v>2</v>
      </c>
      <c r="K12" s="88">
        <v>63</v>
      </c>
      <c r="L12" s="88">
        <v>0</v>
      </c>
      <c r="M12" s="88">
        <v>0</v>
      </c>
      <c r="N12" s="88">
        <v>0</v>
      </c>
      <c r="O12" s="88">
        <v>81</v>
      </c>
      <c r="P12" s="79">
        <v>20</v>
      </c>
    </row>
    <row r="13" spans="1:17" s="68" customFormat="1" ht="31.5" customHeight="1">
      <c r="A13" s="182">
        <v>2023</v>
      </c>
      <c r="B13" s="350">
        <v>3739</v>
      </c>
      <c r="C13" s="350">
        <v>21</v>
      </c>
      <c r="D13" s="350">
        <v>1694</v>
      </c>
      <c r="E13" s="350">
        <v>272</v>
      </c>
      <c r="F13" s="350">
        <v>1238</v>
      </c>
      <c r="G13" s="350">
        <v>0</v>
      </c>
      <c r="H13" s="350">
        <v>259</v>
      </c>
      <c r="I13" s="350">
        <v>9</v>
      </c>
      <c r="J13" s="350">
        <v>2</v>
      </c>
      <c r="K13" s="350">
        <v>57</v>
      </c>
      <c r="L13" s="350">
        <v>0</v>
      </c>
      <c r="M13" s="350">
        <v>0</v>
      </c>
      <c r="N13" s="350">
        <v>0</v>
      </c>
      <c r="O13" s="350">
        <v>85</v>
      </c>
      <c r="P13" s="351">
        <v>20</v>
      </c>
    </row>
    <row r="14" spans="1:17">
      <c r="A14" s="18"/>
      <c r="B14" s="18"/>
      <c r="C14" s="18"/>
      <c r="D14" s="18"/>
      <c r="E14" s="18"/>
      <c r="F14" s="18"/>
      <c r="G14" s="18"/>
      <c r="H14" s="18"/>
      <c r="I14" s="18"/>
      <c r="J14" s="18"/>
      <c r="K14" s="18"/>
      <c r="L14" s="18"/>
      <c r="M14" s="18"/>
      <c r="N14" s="18"/>
      <c r="O14" s="18"/>
      <c r="P14" s="18"/>
    </row>
    <row r="15" spans="1:17" ht="27.75" customHeight="1">
      <c r="A15" s="554" t="s">
        <v>329</v>
      </c>
      <c r="B15" s="435" t="s">
        <v>153</v>
      </c>
      <c r="C15" s="404"/>
      <c r="D15" s="405"/>
      <c r="E15" s="406" t="s">
        <v>59</v>
      </c>
      <c r="F15" s="403" t="s">
        <v>60</v>
      </c>
      <c r="G15" s="433" t="s">
        <v>75</v>
      </c>
      <c r="H15" s="433" t="s">
        <v>61</v>
      </c>
      <c r="I15" s="433" t="s">
        <v>76</v>
      </c>
      <c r="J15" s="433" t="s">
        <v>25</v>
      </c>
      <c r="K15" s="433" t="s">
        <v>77</v>
      </c>
      <c r="L15" s="433" t="s">
        <v>26</v>
      </c>
      <c r="M15" s="403" t="s">
        <v>62</v>
      </c>
      <c r="N15" s="433" t="s">
        <v>136</v>
      </c>
      <c r="O15" s="552"/>
      <c r="P15" s="553"/>
    </row>
    <row r="16" spans="1:17" ht="47.25" customHeight="1" thickBot="1">
      <c r="A16" s="555"/>
      <c r="B16" s="283" t="s">
        <v>27</v>
      </c>
      <c r="C16" s="282" t="s">
        <v>24</v>
      </c>
      <c r="D16" s="282" t="s">
        <v>74</v>
      </c>
      <c r="E16" s="551"/>
      <c r="F16" s="410"/>
      <c r="G16" s="442"/>
      <c r="H16" s="442"/>
      <c r="I16" s="442"/>
      <c r="J16" s="442"/>
      <c r="K16" s="442"/>
      <c r="L16" s="442"/>
      <c r="M16" s="410"/>
      <c r="N16" s="442"/>
      <c r="O16" s="552"/>
      <c r="P16" s="553"/>
    </row>
    <row r="17" spans="1:16" ht="31.5" hidden="1" customHeight="1" thickTop="1">
      <c r="A17" s="181">
        <v>2016</v>
      </c>
      <c r="B17" s="139">
        <v>0</v>
      </c>
      <c r="C17" s="139">
        <v>3</v>
      </c>
      <c r="D17" s="139">
        <v>0</v>
      </c>
      <c r="E17" s="139">
        <v>0</v>
      </c>
      <c r="F17" s="139">
        <v>2</v>
      </c>
      <c r="G17" s="139">
        <v>13</v>
      </c>
      <c r="H17" s="139">
        <v>46</v>
      </c>
      <c r="I17" s="139">
        <v>0</v>
      </c>
      <c r="J17" s="139">
        <v>0</v>
      </c>
      <c r="K17" s="139">
        <v>0</v>
      </c>
      <c r="L17" s="139">
        <v>1</v>
      </c>
      <c r="M17" s="139">
        <v>0</v>
      </c>
      <c r="N17" s="140">
        <v>0</v>
      </c>
      <c r="O17" s="552"/>
      <c r="P17" s="553"/>
    </row>
    <row r="18" spans="1:16" ht="31.5" hidden="1" customHeight="1">
      <c r="A18" s="181">
        <v>2017</v>
      </c>
      <c r="B18" s="139">
        <v>0</v>
      </c>
      <c r="C18" s="139">
        <v>3</v>
      </c>
      <c r="D18" s="139">
        <v>0</v>
      </c>
      <c r="E18" s="139">
        <v>0</v>
      </c>
      <c r="F18" s="139">
        <v>2</v>
      </c>
      <c r="G18" s="139">
        <v>16</v>
      </c>
      <c r="H18" s="139">
        <v>47</v>
      </c>
      <c r="I18" s="139">
        <v>0</v>
      </c>
      <c r="J18" s="139">
        <v>0</v>
      </c>
      <c r="K18" s="139">
        <v>0</v>
      </c>
      <c r="L18" s="139">
        <v>1</v>
      </c>
      <c r="M18" s="139">
        <v>0</v>
      </c>
      <c r="N18" s="140">
        <v>0</v>
      </c>
      <c r="O18" s="552"/>
      <c r="P18" s="553"/>
    </row>
    <row r="19" spans="1:16" ht="31.5" hidden="1" customHeight="1" thickTop="1">
      <c r="A19" s="181">
        <v>2018</v>
      </c>
      <c r="B19" s="139">
        <v>0</v>
      </c>
      <c r="C19" s="139">
        <v>5</v>
      </c>
      <c r="D19" s="139">
        <v>2</v>
      </c>
      <c r="E19" s="139">
        <v>0</v>
      </c>
      <c r="F19" s="139">
        <v>2</v>
      </c>
      <c r="G19" s="139">
        <v>15</v>
      </c>
      <c r="H19" s="139">
        <v>43</v>
      </c>
      <c r="I19" s="139">
        <v>0</v>
      </c>
      <c r="J19" s="139">
        <v>0</v>
      </c>
      <c r="K19" s="139">
        <v>0</v>
      </c>
      <c r="L19" s="139">
        <v>1</v>
      </c>
      <c r="M19" s="139">
        <v>1</v>
      </c>
      <c r="N19" s="140">
        <v>0</v>
      </c>
      <c r="O19" s="552"/>
      <c r="P19" s="553"/>
    </row>
    <row r="20" spans="1:16" ht="31.5" customHeight="1" thickTop="1">
      <c r="A20" s="181">
        <v>2019</v>
      </c>
      <c r="B20" s="139">
        <v>0</v>
      </c>
      <c r="C20" s="139">
        <v>7</v>
      </c>
      <c r="D20" s="139">
        <v>3</v>
      </c>
      <c r="E20" s="139">
        <v>0</v>
      </c>
      <c r="F20" s="139">
        <v>2</v>
      </c>
      <c r="G20" s="139">
        <v>17</v>
      </c>
      <c r="H20" s="139">
        <v>46</v>
      </c>
      <c r="I20" s="139">
        <v>0</v>
      </c>
      <c r="J20" s="139">
        <v>0</v>
      </c>
      <c r="K20" s="139">
        <v>0</v>
      </c>
      <c r="L20" s="139">
        <v>1</v>
      </c>
      <c r="M20" s="139">
        <v>1</v>
      </c>
      <c r="N20" s="140">
        <v>0</v>
      </c>
      <c r="O20" s="552"/>
      <c r="P20" s="553"/>
    </row>
    <row r="21" spans="1:16" ht="31.5" customHeight="1">
      <c r="A21" s="181">
        <v>2020</v>
      </c>
      <c r="B21" s="139">
        <v>0</v>
      </c>
      <c r="C21" s="139">
        <v>7</v>
      </c>
      <c r="D21" s="139">
        <v>2</v>
      </c>
      <c r="E21" s="139">
        <v>0</v>
      </c>
      <c r="F21" s="139">
        <v>2</v>
      </c>
      <c r="G21" s="139">
        <v>17</v>
      </c>
      <c r="H21" s="139">
        <v>46</v>
      </c>
      <c r="I21" s="139">
        <v>0</v>
      </c>
      <c r="J21" s="139">
        <v>0</v>
      </c>
      <c r="K21" s="139">
        <v>0</v>
      </c>
      <c r="L21" s="139">
        <v>1</v>
      </c>
      <c r="M21" s="139">
        <v>1</v>
      </c>
      <c r="N21" s="140">
        <v>0</v>
      </c>
      <c r="O21" s="552"/>
      <c r="P21" s="553"/>
    </row>
    <row r="22" spans="1:16" ht="31.5" customHeight="1">
      <c r="A22" s="181">
        <v>2021</v>
      </c>
      <c r="B22" s="139">
        <v>0</v>
      </c>
      <c r="C22" s="139">
        <v>6</v>
      </c>
      <c r="D22" s="139">
        <v>2</v>
      </c>
      <c r="E22" s="139">
        <v>0</v>
      </c>
      <c r="F22" s="139">
        <v>2</v>
      </c>
      <c r="G22" s="139">
        <v>19</v>
      </c>
      <c r="H22" s="139">
        <v>50</v>
      </c>
      <c r="I22" s="139">
        <v>0</v>
      </c>
      <c r="J22" s="139">
        <v>0</v>
      </c>
      <c r="K22" s="139">
        <v>0</v>
      </c>
      <c r="L22" s="139">
        <v>1</v>
      </c>
      <c r="M22" s="139">
        <v>1</v>
      </c>
      <c r="N22" s="140">
        <v>0</v>
      </c>
      <c r="O22" s="552"/>
      <c r="P22" s="553"/>
    </row>
    <row r="23" spans="1:16" ht="31.5" customHeight="1">
      <c r="A23" s="341">
        <v>2022</v>
      </c>
      <c r="B23" s="256">
        <v>0</v>
      </c>
      <c r="C23" s="256">
        <v>6</v>
      </c>
      <c r="D23" s="256">
        <v>2</v>
      </c>
      <c r="E23" s="256">
        <v>0</v>
      </c>
      <c r="F23" s="256">
        <v>2</v>
      </c>
      <c r="G23" s="256">
        <v>19</v>
      </c>
      <c r="H23" s="256">
        <v>48</v>
      </c>
      <c r="I23" s="256">
        <v>0</v>
      </c>
      <c r="J23" s="256">
        <v>2</v>
      </c>
      <c r="K23" s="256">
        <v>1</v>
      </c>
      <c r="L23" s="256">
        <v>1</v>
      </c>
      <c r="M23" s="256">
        <v>1</v>
      </c>
      <c r="N23" s="317">
        <v>0</v>
      </c>
      <c r="O23" s="552"/>
      <c r="P23" s="553"/>
    </row>
    <row r="24" spans="1:16" s="68" customFormat="1" ht="31.5" customHeight="1">
      <c r="A24" s="182">
        <v>2023</v>
      </c>
      <c r="B24" s="352">
        <v>0</v>
      </c>
      <c r="C24" s="352">
        <v>6</v>
      </c>
      <c r="D24" s="352">
        <v>2</v>
      </c>
      <c r="E24" s="352">
        <v>0</v>
      </c>
      <c r="F24" s="352">
        <v>3</v>
      </c>
      <c r="G24" s="352">
        <v>18</v>
      </c>
      <c r="H24" s="352">
        <v>47</v>
      </c>
      <c r="I24" s="352">
        <v>0</v>
      </c>
      <c r="J24" s="352">
        <v>2</v>
      </c>
      <c r="K24" s="352">
        <v>0</v>
      </c>
      <c r="L24" s="352">
        <v>1</v>
      </c>
      <c r="M24" s="352">
        <v>3</v>
      </c>
      <c r="N24" s="353">
        <v>0</v>
      </c>
      <c r="O24" s="552"/>
      <c r="P24" s="553"/>
    </row>
    <row r="25" spans="1:16" s="9" customFormat="1" ht="15" customHeight="1">
      <c r="A25" s="550" t="s">
        <v>346</v>
      </c>
      <c r="B25" s="550"/>
      <c r="C25" s="550"/>
      <c r="D25" s="550"/>
      <c r="E25" s="550"/>
      <c r="F25" s="550"/>
      <c r="G25" s="550"/>
      <c r="H25" s="17"/>
      <c r="I25" s="17"/>
      <c r="J25" s="19"/>
      <c r="K25" s="19"/>
      <c r="L25" s="19"/>
      <c r="M25" s="19"/>
      <c r="N25" s="19"/>
      <c r="O25" s="25"/>
      <c r="P25" s="22" t="s">
        <v>347</v>
      </c>
    </row>
  </sheetData>
  <mergeCells count="28">
    <mergeCell ref="A2:P2"/>
    <mergeCell ref="A3:F3"/>
    <mergeCell ref="A4:A5"/>
    <mergeCell ref="B4:B5"/>
    <mergeCell ref="C4:C5"/>
    <mergeCell ref="D4:D5"/>
    <mergeCell ref="E4:E5"/>
    <mergeCell ref="L4:P4"/>
    <mergeCell ref="F4:F5"/>
    <mergeCell ref="G4:G5"/>
    <mergeCell ref="H4:H5"/>
    <mergeCell ref="I4:I5"/>
    <mergeCell ref="J4:J5"/>
    <mergeCell ref="K4:K5"/>
    <mergeCell ref="A25:G25"/>
    <mergeCell ref="E15:E16"/>
    <mergeCell ref="B15:D15"/>
    <mergeCell ref="O15:P24"/>
    <mergeCell ref="L15:L16"/>
    <mergeCell ref="M15:M16"/>
    <mergeCell ref="N15:N16"/>
    <mergeCell ref="A15:A16"/>
    <mergeCell ref="F15:F16"/>
    <mergeCell ref="G15:G16"/>
    <mergeCell ref="H15:H16"/>
    <mergeCell ref="I15:I16"/>
    <mergeCell ref="J15:J16"/>
    <mergeCell ref="K15:K16"/>
  </mergeCells>
  <phoneticPr fontId="3" type="noConversion"/>
  <printOptions horizontalCentered="1"/>
  <pageMargins left="0.78740157480314965" right="0.78740157480314965" top="0.98425196850393704" bottom="0.98425196850393704" header="0" footer="0.59055118110236227"/>
  <pageSetup paperSize="9" scale="89" firstPageNumber="103" pageOrder="overThenDown" orientation="landscape" r:id="rId1"/>
  <headerFooter scaleWithDoc="0" alignWithMargins="0"/>
  <ignoredErrors>
    <ignoredError sqref="B8:P1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15"/>
  <sheetViews>
    <sheetView view="pageBreakPreview" zoomScaleNormal="100" zoomScaleSheetLayoutView="100" workbookViewId="0">
      <selection activeCell="I12" sqref="I12"/>
    </sheetView>
  </sheetViews>
  <sheetFormatPr defaultColWidth="8.88671875" defaultRowHeight="13.5"/>
  <cols>
    <col min="1" max="1" width="8.77734375" style="1" customWidth="1"/>
    <col min="2" max="9" width="17.77734375" style="1" customWidth="1"/>
    <col min="10" max="10" width="6.44140625" style="1" customWidth="1"/>
    <col min="11" max="16" width="6.77734375" style="1" customWidth="1"/>
    <col min="17" max="16384" width="8.88671875" style="1"/>
  </cols>
  <sheetData>
    <row r="1" spans="1:64" s="11" customFormat="1" ht="12" customHeight="1">
      <c r="A1" s="390" t="s">
        <v>102</v>
      </c>
      <c r="B1" s="390"/>
      <c r="C1" s="390"/>
      <c r="D1" s="390"/>
      <c r="E1" s="390"/>
      <c r="F1" s="390"/>
      <c r="G1" s="390"/>
      <c r="H1" s="390"/>
      <c r="I1" s="390"/>
      <c r="J1" s="390"/>
    </row>
    <row r="2" spans="1:64" s="15" customFormat="1" ht="30" customHeight="1">
      <c r="A2" s="414" t="s">
        <v>335</v>
      </c>
      <c r="B2" s="414"/>
      <c r="C2" s="414"/>
      <c r="D2" s="414"/>
      <c r="E2" s="414"/>
      <c r="F2" s="414"/>
      <c r="G2" s="414"/>
      <c r="H2" s="414"/>
      <c r="I2" s="414"/>
    </row>
    <row r="3" spans="1:64" s="11" customFormat="1" ht="12" customHeight="1">
      <c r="A3" s="415" t="s">
        <v>354</v>
      </c>
      <c r="B3" s="415"/>
      <c r="C3" s="415"/>
      <c r="D3" s="415"/>
      <c r="E3" s="415"/>
      <c r="F3" s="17"/>
      <c r="G3" s="17"/>
      <c r="H3" s="17"/>
      <c r="I3" s="27" t="s">
        <v>355</v>
      </c>
    </row>
    <row r="4" spans="1:64" s="2" customFormat="1" ht="67.5" customHeight="1" thickBot="1">
      <c r="A4" s="58" t="s">
        <v>244</v>
      </c>
      <c r="B4" s="57" t="s">
        <v>174</v>
      </c>
      <c r="C4" s="56" t="s">
        <v>175</v>
      </c>
      <c r="D4" s="282" t="s">
        <v>187</v>
      </c>
      <c r="E4" s="282" t="s">
        <v>188</v>
      </c>
      <c r="F4" s="282" t="s">
        <v>189</v>
      </c>
      <c r="G4" s="282" t="s">
        <v>176</v>
      </c>
      <c r="H4" s="282" t="s">
        <v>156</v>
      </c>
      <c r="I4" s="56" t="s">
        <v>177</v>
      </c>
    </row>
    <row r="5" spans="1:64" s="55" customFormat="1" ht="15.75" hidden="1" customHeight="1" thickTop="1">
      <c r="A5" s="59">
        <v>2016</v>
      </c>
      <c r="B5" s="63">
        <v>45692</v>
      </c>
      <c r="C5" s="63">
        <v>32136</v>
      </c>
      <c r="D5" s="65">
        <v>23048</v>
      </c>
      <c r="E5" s="65">
        <v>1047</v>
      </c>
      <c r="F5" s="65">
        <v>8041</v>
      </c>
      <c r="G5" s="65">
        <v>40683</v>
      </c>
      <c r="H5" s="65">
        <v>22435</v>
      </c>
      <c r="I5" s="60">
        <v>55.145884030184597</v>
      </c>
    </row>
    <row r="6" spans="1:64" s="55" customFormat="1" ht="17.100000000000001" hidden="1" customHeight="1">
      <c r="A6" s="59">
        <v>2017</v>
      </c>
      <c r="B6" s="63">
        <v>48326</v>
      </c>
      <c r="C6" s="63">
        <v>36952</v>
      </c>
      <c r="D6" s="65">
        <v>25809</v>
      </c>
      <c r="E6" s="65">
        <v>1403</v>
      </c>
      <c r="F6" s="65">
        <v>9740</v>
      </c>
      <c r="G6" s="65">
        <v>44119</v>
      </c>
      <c r="H6" s="65">
        <v>25045</v>
      </c>
      <c r="I6" s="60">
        <v>56.766925814275027</v>
      </c>
    </row>
    <row r="7" spans="1:64" s="55" customFormat="1" ht="17.100000000000001" hidden="1" customHeight="1" thickTop="1">
      <c r="A7" s="59">
        <v>2018</v>
      </c>
      <c r="B7" s="236">
        <v>52942</v>
      </c>
      <c r="C7" s="63">
        <v>39128</v>
      </c>
      <c r="D7" s="65">
        <v>27177</v>
      </c>
      <c r="E7" s="65">
        <v>1592</v>
      </c>
      <c r="F7" s="65">
        <v>10359</v>
      </c>
      <c r="G7" s="65">
        <v>45864</v>
      </c>
      <c r="H7" s="65">
        <v>26241</v>
      </c>
      <c r="I7" s="60">
        <v>57.214809000523282</v>
      </c>
    </row>
    <row r="8" spans="1:64" s="55" customFormat="1" ht="17.100000000000001" customHeight="1" thickTop="1">
      <c r="A8" s="59">
        <v>2019</v>
      </c>
      <c r="B8" s="236">
        <v>53024</v>
      </c>
      <c r="C8" s="63">
        <v>40151</v>
      </c>
      <c r="D8" s="65">
        <v>27924</v>
      </c>
      <c r="E8" s="65">
        <v>1700</v>
      </c>
      <c r="F8" s="65">
        <v>10527</v>
      </c>
      <c r="G8" s="65">
        <v>46928</v>
      </c>
      <c r="H8" s="65">
        <v>26891</v>
      </c>
      <c r="I8" s="60">
        <v>57.302676440504605</v>
      </c>
    </row>
    <row r="9" spans="1:64" s="55" customFormat="1" ht="17.100000000000001" customHeight="1">
      <c r="A9" s="59">
        <v>2020</v>
      </c>
      <c r="B9" s="236">
        <v>54524</v>
      </c>
      <c r="C9" s="63">
        <v>40315</v>
      </c>
      <c r="D9" s="65">
        <v>28208</v>
      </c>
      <c r="E9" s="65">
        <v>1732</v>
      </c>
      <c r="F9" s="65">
        <v>10375</v>
      </c>
      <c r="G9" s="65">
        <v>48497</v>
      </c>
      <c r="H9" s="65">
        <v>27419</v>
      </c>
      <c r="I9" s="60">
        <v>56.537517784605228</v>
      </c>
    </row>
    <row r="10" spans="1:64" s="55" customFormat="1" ht="17.100000000000001" customHeight="1">
      <c r="A10" s="59">
        <v>2021</v>
      </c>
      <c r="B10" s="236">
        <v>54339</v>
      </c>
      <c r="C10" s="63">
        <v>42220</v>
      </c>
      <c r="D10" s="65">
        <v>30185</v>
      </c>
      <c r="E10" s="65">
        <v>1886</v>
      </c>
      <c r="F10" s="65">
        <v>10149</v>
      </c>
      <c r="G10" s="65">
        <v>50270</v>
      </c>
      <c r="H10" s="65">
        <v>29231</v>
      </c>
      <c r="I10" s="60">
        <v>58.148000795703204</v>
      </c>
    </row>
    <row r="11" spans="1:64" s="55" customFormat="1" ht="17.100000000000001" customHeight="1">
      <c r="A11" s="59">
        <v>2022</v>
      </c>
      <c r="B11" s="236">
        <v>54445</v>
      </c>
      <c r="C11" s="63">
        <v>42178</v>
      </c>
      <c r="D11" s="65">
        <v>30021</v>
      </c>
      <c r="E11" s="65">
        <v>1946</v>
      </c>
      <c r="F11" s="65">
        <v>10211</v>
      </c>
      <c r="G11" s="65">
        <v>50878</v>
      </c>
      <c r="H11" s="65">
        <v>29260</v>
      </c>
      <c r="I11" s="60">
        <v>58</v>
      </c>
    </row>
    <row r="12" spans="1:64" s="55" customFormat="1" ht="17.100000000000001" customHeight="1">
      <c r="A12" s="61">
        <v>2023</v>
      </c>
      <c r="B12" s="237">
        <v>55771</v>
      </c>
      <c r="C12" s="64">
        <v>43801</v>
      </c>
      <c r="D12" s="64">
        <v>31289</v>
      </c>
      <c r="E12" s="64">
        <v>2151</v>
      </c>
      <c r="F12" s="64">
        <v>10361</v>
      </c>
      <c r="G12" s="64">
        <v>52082</v>
      </c>
      <c r="H12" s="64">
        <v>30381</v>
      </c>
      <c r="I12" s="62">
        <f>H12*100/G12</f>
        <v>58.333013325141124</v>
      </c>
    </row>
    <row r="13" spans="1:64" s="11" customFormat="1" ht="82.5" customHeight="1">
      <c r="A13" s="413" t="s">
        <v>70</v>
      </c>
      <c r="B13" s="413"/>
      <c r="C13" s="413"/>
      <c r="D13" s="413"/>
      <c r="E13" s="413"/>
      <c r="F13" s="413"/>
      <c r="G13" s="413"/>
      <c r="H13" s="413"/>
      <c r="I13" s="413"/>
    </row>
    <row r="14" spans="1:64" s="5" customFormat="1" ht="82.5" customHeight="1">
      <c r="A14" s="413" t="s">
        <v>190</v>
      </c>
      <c r="B14" s="413"/>
      <c r="C14" s="413"/>
      <c r="D14" s="413"/>
      <c r="E14" s="413"/>
      <c r="F14" s="413"/>
      <c r="G14" s="413"/>
      <c r="H14" s="413"/>
      <c r="I14" s="413"/>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row>
    <row r="15" spans="1:64">
      <c r="A15" s="412" t="s">
        <v>376</v>
      </c>
      <c r="B15" s="412"/>
      <c r="C15" s="412"/>
      <c r="D15" s="412"/>
      <c r="E15" s="412"/>
      <c r="F15" s="226"/>
      <c r="G15" s="226"/>
      <c r="H15" s="226"/>
      <c r="I15" s="209" t="s">
        <v>232</v>
      </c>
      <c r="J15" s="224"/>
      <c r="K15" s="224"/>
      <c r="L15" s="224"/>
      <c r="M15" s="224"/>
      <c r="N15" s="224"/>
      <c r="O15" s="224"/>
      <c r="P15" s="224"/>
      <c r="Q15" s="224"/>
      <c r="R15" s="224"/>
      <c r="S15" s="224"/>
      <c r="T15" s="224"/>
      <c r="U15" s="224"/>
      <c r="V15" s="224"/>
      <c r="W15" s="224"/>
      <c r="BC15" s="225"/>
    </row>
  </sheetData>
  <mergeCells count="6">
    <mergeCell ref="A1:J1"/>
    <mergeCell ref="A15:E15"/>
    <mergeCell ref="A13:I13"/>
    <mergeCell ref="A14:I14"/>
    <mergeCell ref="A2:I2"/>
    <mergeCell ref="A3:E3"/>
  </mergeCells>
  <phoneticPr fontId="3" type="noConversion"/>
  <printOptions horizontalCentered="1"/>
  <pageMargins left="0.78740157480314965" right="0.78740157480314965" top="0.98425196850393704" bottom="0.78740157480314965" header="0" footer="0.59055118110236227"/>
  <pageSetup paperSize="9" scale="74" firstPageNumber="103" pageOrder="overThenDown"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2"/>
  <sheetViews>
    <sheetView view="pageBreakPreview" zoomScaleNormal="100" zoomScaleSheetLayoutView="100" workbookViewId="0">
      <selection activeCell="D24" sqref="D24"/>
    </sheetView>
  </sheetViews>
  <sheetFormatPr defaultColWidth="8.88671875" defaultRowHeight="13.5"/>
  <cols>
    <col min="1" max="1" width="8.77734375" style="1" customWidth="1"/>
    <col min="2" max="15" width="14.77734375" style="1" customWidth="1"/>
    <col min="16" max="16384" width="8.88671875" style="1"/>
  </cols>
  <sheetData>
    <row r="1" spans="1:15" s="11" customFormat="1" ht="12" customHeight="1">
      <c r="A1" s="222" t="s">
        <v>102</v>
      </c>
      <c r="B1" s="222"/>
      <c r="C1" s="222"/>
      <c r="D1" s="222"/>
      <c r="E1" s="222"/>
      <c r="F1" s="222"/>
      <c r="G1" s="222"/>
      <c r="H1" s="222"/>
      <c r="I1" s="222"/>
      <c r="J1" s="222"/>
    </row>
    <row r="2" spans="1:15" s="14" customFormat="1" ht="30" customHeight="1">
      <c r="A2" s="391" t="s">
        <v>80</v>
      </c>
      <c r="B2" s="391"/>
      <c r="C2" s="391"/>
      <c r="D2" s="391"/>
      <c r="E2" s="391"/>
      <c r="F2" s="391"/>
      <c r="G2" s="391"/>
      <c r="H2" s="391"/>
      <c r="I2" s="391"/>
      <c r="J2" s="391"/>
      <c r="K2" s="391"/>
      <c r="L2" s="391"/>
      <c r="M2" s="391"/>
      <c r="N2" s="391"/>
      <c r="O2" s="391"/>
    </row>
    <row r="3" spans="1:15" s="11" customFormat="1" ht="12.95" customHeight="1">
      <c r="A3" s="392" t="s">
        <v>4</v>
      </c>
      <c r="B3" s="392"/>
      <c r="C3" s="392"/>
      <c r="D3" s="392"/>
      <c r="E3" s="20"/>
      <c r="F3" s="20"/>
      <c r="G3" s="20"/>
      <c r="H3" s="20"/>
      <c r="I3" s="20"/>
      <c r="J3" s="20"/>
      <c r="K3" s="20"/>
      <c r="L3" s="20"/>
      <c r="M3" s="20"/>
      <c r="N3" s="36" t="s">
        <v>84</v>
      </c>
      <c r="O3" s="22"/>
    </row>
    <row r="4" spans="1:15" ht="24.95" customHeight="1" thickBot="1">
      <c r="A4" s="287" t="s">
        <v>338</v>
      </c>
      <c r="B4" s="73" t="s">
        <v>64</v>
      </c>
      <c r="C4" s="72" t="s">
        <v>233</v>
      </c>
      <c r="D4" s="71" t="s">
        <v>234</v>
      </c>
      <c r="E4" s="71" t="s">
        <v>235</v>
      </c>
      <c r="F4" s="71" t="s">
        <v>236</v>
      </c>
      <c r="G4" s="71" t="s">
        <v>237</v>
      </c>
      <c r="H4" s="71" t="s">
        <v>238</v>
      </c>
      <c r="I4" s="71" t="s">
        <v>239</v>
      </c>
      <c r="J4" s="71" t="s">
        <v>240</v>
      </c>
      <c r="K4" s="71" t="s">
        <v>241</v>
      </c>
      <c r="L4" s="71" t="s">
        <v>242</v>
      </c>
      <c r="M4" s="71" t="s">
        <v>243</v>
      </c>
      <c r="N4" s="71" t="s">
        <v>372</v>
      </c>
      <c r="O4" s="66"/>
    </row>
    <row r="5" spans="1:15" ht="17.100000000000001" hidden="1" customHeight="1" thickTop="1">
      <c r="A5" s="279">
        <v>2016</v>
      </c>
      <c r="B5" s="74">
        <f>SUM(C5:N5)</f>
        <v>45692</v>
      </c>
      <c r="C5" s="83">
        <v>12356</v>
      </c>
      <c r="D5" s="83">
        <v>4447</v>
      </c>
      <c r="E5" s="83">
        <v>9746</v>
      </c>
      <c r="F5" s="83">
        <v>5635</v>
      </c>
      <c r="G5" s="83">
        <v>13508</v>
      </c>
      <c r="H5" s="83" t="s">
        <v>250</v>
      </c>
      <c r="I5" s="83" t="s">
        <v>250</v>
      </c>
      <c r="J5" s="83" t="s">
        <v>250</v>
      </c>
      <c r="K5" s="83" t="s">
        <v>250</v>
      </c>
      <c r="L5" s="83" t="s">
        <v>250</v>
      </c>
      <c r="M5" s="342"/>
      <c r="N5" s="76" t="s">
        <v>250</v>
      </c>
      <c r="O5" s="66"/>
    </row>
    <row r="6" spans="1:15" ht="17.100000000000001" hidden="1" customHeight="1">
      <c r="A6" s="279">
        <v>2017</v>
      </c>
      <c r="B6" s="74">
        <f t="shared" ref="B6:B10" si="0">SUM(C6:N6)</f>
        <v>48326</v>
      </c>
      <c r="C6" s="84">
        <v>12271</v>
      </c>
      <c r="D6" s="84">
        <v>4454</v>
      </c>
      <c r="E6" s="84">
        <v>9722</v>
      </c>
      <c r="F6" s="84">
        <v>5613</v>
      </c>
      <c r="G6" s="84">
        <v>14708</v>
      </c>
      <c r="H6" s="84">
        <v>1558</v>
      </c>
      <c r="I6" s="84" t="s">
        <v>250</v>
      </c>
      <c r="J6" s="84" t="s">
        <v>250</v>
      </c>
      <c r="K6" s="84" t="s">
        <v>250</v>
      </c>
      <c r="L6" s="84" t="s">
        <v>250</v>
      </c>
      <c r="M6" s="342"/>
      <c r="N6" s="76" t="s">
        <v>250</v>
      </c>
      <c r="O6" s="66"/>
    </row>
    <row r="7" spans="1:15" ht="22.5" hidden="1" customHeight="1" thickTop="1">
      <c r="A7" s="279">
        <v>2018</v>
      </c>
      <c r="B7" s="74">
        <f t="shared" si="0"/>
        <v>52942</v>
      </c>
      <c r="C7" s="84">
        <v>12092</v>
      </c>
      <c r="D7" s="84">
        <v>4408</v>
      </c>
      <c r="E7" s="84">
        <v>9682</v>
      </c>
      <c r="F7" s="84">
        <v>5595</v>
      </c>
      <c r="G7" s="84">
        <v>14673</v>
      </c>
      <c r="H7" s="84">
        <v>3534</v>
      </c>
      <c r="I7" s="84">
        <v>2958</v>
      </c>
      <c r="J7" s="84" t="s">
        <v>250</v>
      </c>
      <c r="K7" s="84" t="s">
        <v>250</v>
      </c>
      <c r="L7" s="84" t="s">
        <v>250</v>
      </c>
      <c r="M7" s="342"/>
      <c r="N7" s="76" t="s">
        <v>250</v>
      </c>
      <c r="O7" s="66"/>
    </row>
    <row r="8" spans="1:15" ht="22.5" customHeight="1" thickTop="1">
      <c r="A8" s="279">
        <v>2019</v>
      </c>
      <c r="B8" s="74">
        <f t="shared" si="0"/>
        <v>53024</v>
      </c>
      <c r="C8" s="84">
        <v>11801</v>
      </c>
      <c r="D8" s="84">
        <v>4367</v>
      </c>
      <c r="E8" s="84">
        <v>9696</v>
      </c>
      <c r="F8" s="84">
        <v>5608</v>
      </c>
      <c r="G8" s="84">
        <v>14677</v>
      </c>
      <c r="H8" s="84">
        <v>3543</v>
      </c>
      <c r="I8" s="84">
        <v>3023</v>
      </c>
      <c r="J8" s="84">
        <v>309</v>
      </c>
      <c r="K8" s="84" t="s">
        <v>250</v>
      </c>
      <c r="L8" s="84" t="s">
        <v>250</v>
      </c>
      <c r="M8" s="76" t="s">
        <v>250</v>
      </c>
      <c r="N8" s="76" t="s">
        <v>250</v>
      </c>
      <c r="O8" s="66"/>
    </row>
    <row r="9" spans="1:15" ht="22.5" customHeight="1">
      <c r="A9" s="279">
        <v>2020</v>
      </c>
      <c r="B9" s="74">
        <f t="shared" si="0"/>
        <v>54524</v>
      </c>
      <c r="C9" s="84">
        <v>11638</v>
      </c>
      <c r="D9" s="84">
        <v>4341</v>
      </c>
      <c r="E9" s="84">
        <v>9673</v>
      </c>
      <c r="F9" s="84">
        <v>5614</v>
      </c>
      <c r="G9" s="84">
        <v>14708</v>
      </c>
      <c r="H9" s="84">
        <v>3533</v>
      </c>
      <c r="I9" s="84">
        <v>3021</v>
      </c>
      <c r="J9" s="84">
        <v>344</v>
      </c>
      <c r="K9" s="84">
        <v>1652</v>
      </c>
      <c r="L9" s="84" t="s">
        <v>250</v>
      </c>
      <c r="M9" s="76" t="s">
        <v>250</v>
      </c>
      <c r="N9" s="76" t="s">
        <v>250</v>
      </c>
      <c r="O9" s="66"/>
    </row>
    <row r="10" spans="1:15" ht="22.5" customHeight="1">
      <c r="A10" s="279">
        <v>2021</v>
      </c>
      <c r="B10" s="74">
        <f t="shared" si="0"/>
        <v>54339</v>
      </c>
      <c r="C10" s="84">
        <v>11342</v>
      </c>
      <c r="D10" s="84">
        <v>4291</v>
      </c>
      <c r="E10" s="84">
        <v>9630</v>
      </c>
      <c r="F10" s="84">
        <v>5596</v>
      </c>
      <c r="G10" s="84">
        <v>14706</v>
      </c>
      <c r="H10" s="84">
        <v>3533</v>
      </c>
      <c r="I10" s="84">
        <v>3021</v>
      </c>
      <c r="J10" s="84">
        <v>345</v>
      </c>
      <c r="K10" s="84">
        <v>1675</v>
      </c>
      <c r="L10" s="84">
        <v>200</v>
      </c>
      <c r="M10" s="76" t="s">
        <v>250</v>
      </c>
      <c r="N10" s="76" t="s">
        <v>250</v>
      </c>
      <c r="O10" s="66"/>
    </row>
    <row r="11" spans="1:15" s="5" customFormat="1" ht="22.5" customHeight="1">
      <c r="A11" s="308">
        <v>2022</v>
      </c>
      <c r="B11" s="74">
        <f t="shared" ref="B11" si="1">SUM(C11:N11)</f>
        <v>54445</v>
      </c>
      <c r="C11" s="84">
        <v>11139</v>
      </c>
      <c r="D11" s="84">
        <v>4187</v>
      </c>
      <c r="E11" s="84">
        <v>9539</v>
      </c>
      <c r="F11" s="84">
        <v>5589</v>
      </c>
      <c r="G11" s="84">
        <v>14704</v>
      </c>
      <c r="H11" s="84">
        <v>3535</v>
      </c>
      <c r="I11" s="84">
        <v>3021</v>
      </c>
      <c r="J11" s="84">
        <v>345</v>
      </c>
      <c r="K11" s="84">
        <v>1676</v>
      </c>
      <c r="L11" s="84">
        <v>232</v>
      </c>
      <c r="M11" s="76">
        <v>478</v>
      </c>
      <c r="N11" s="76" t="s">
        <v>373</v>
      </c>
      <c r="O11" s="66"/>
    </row>
    <row r="12" spans="1:15" s="68" customFormat="1" ht="22.5" customHeight="1">
      <c r="A12" s="77">
        <v>2023</v>
      </c>
      <c r="B12" s="75">
        <v>55771</v>
      </c>
      <c r="C12" s="85">
        <v>10979</v>
      </c>
      <c r="D12" s="85">
        <v>4157</v>
      </c>
      <c r="E12" s="85">
        <v>9522</v>
      </c>
      <c r="F12" s="85">
        <v>5576</v>
      </c>
      <c r="G12" s="85">
        <v>14705</v>
      </c>
      <c r="H12" s="85">
        <v>3534</v>
      </c>
      <c r="I12" s="85">
        <v>3022</v>
      </c>
      <c r="J12" s="85">
        <v>344</v>
      </c>
      <c r="K12" s="85">
        <v>1676</v>
      </c>
      <c r="L12" s="85">
        <v>232</v>
      </c>
      <c r="M12" s="343">
        <v>1889</v>
      </c>
      <c r="N12" s="78">
        <v>135</v>
      </c>
      <c r="O12" s="67"/>
    </row>
    <row r="13" spans="1:15" ht="22.5" customHeight="1">
      <c r="A13" s="279" t="s">
        <v>245</v>
      </c>
      <c r="B13" s="74">
        <v>24102</v>
      </c>
      <c r="C13" s="65">
        <v>10906</v>
      </c>
      <c r="D13" s="84">
        <v>3056</v>
      </c>
      <c r="E13" s="84">
        <v>4595</v>
      </c>
      <c r="F13" s="84">
        <v>2370</v>
      </c>
      <c r="G13" s="84">
        <v>1742</v>
      </c>
      <c r="H13" s="84">
        <v>269</v>
      </c>
      <c r="I13" s="84">
        <v>249</v>
      </c>
      <c r="J13" s="84">
        <v>196</v>
      </c>
      <c r="K13" s="84">
        <v>194</v>
      </c>
      <c r="L13" s="84">
        <v>226</v>
      </c>
      <c r="M13" s="342">
        <v>167</v>
      </c>
      <c r="N13" s="76">
        <v>132</v>
      </c>
      <c r="O13" s="66"/>
    </row>
    <row r="14" spans="1:15" ht="22.5" customHeight="1">
      <c r="A14" s="279" t="s">
        <v>246</v>
      </c>
      <c r="B14" s="74">
        <v>30207</v>
      </c>
      <c r="C14" s="84" t="s">
        <v>371</v>
      </c>
      <c r="D14" s="84">
        <v>832</v>
      </c>
      <c r="E14" s="84">
        <v>4665</v>
      </c>
      <c r="F14" s="84">
        <v>2959</v>
      </c>
      <c r="G14" s="84">
        <v>12490</v>
      </c>
      <c r="H14" s="84">
        <v>3258</v>
      </c>
      <c r="I14" s="84">
        <v>2762</v>
      </c>
      <c r="J14" s="84">
        <v>133</v>
      </c>
      <c r="K14" s="84">
        <v>1478</v>
      </c>
      <c r="L14" s="84" t="s">
        <v>371</v>
      </c>
      <c r="M14" s="342">
        <v>1630</v>
      </c>
      <c r="N14" s="76" t="s">
        <v>371</v>
      </c>
      <c r="O14" s="66"/>
    </row>
    <row r="15" spans="1:15" ht="22.5" customHeight="1">
      <c r="A15" s="279" t="s">
        <v>247</v>
      </c>
      <c r="B15" s="74">
        <v>461</v>
      </c>
      <c r="C15" s="84" t="s">
        <v>371</v>
      </c>
      <c r="D15" s="84">
        <v>204</v>
      </c>
      <c r="E15" s="84">
        <v>63</v>
      </c>
      <c r="F15" s="84">
        <v>31</v>
      </c>
      <c r="G15" s="84">
        <v>89</v>
      </c>
      <c r="H15" s="84" t="s">
        <v>371</v>
      </c>
      <c r="I15" s="84" t="s">
        <v>371</v>
      </c>
      <c r="J15" s="84" t="s">
        <v>371</v>
      </c>
      <c r="K15" s="84" t="s">
        <v>371</v>
      </c>
      <c r="L15" s="84" t="s">
        <v>371</v>
      </c>
      <c r="M15" s="342">
        <v>74</v>
      </c>
      <c r="N15" s="76" t="s">
        <v>371</v>
      </c>
      <c r="O15" s="66"/>
    </row>
    <row r="16" spans="1:15" ht="22.5" customHeight="1">
      <c r="A16" s="279" t="s">
        <v>248</v>
      </c>
      <c r="B16" s="74">
        <v>517</v>
      </c>
      <c r="C16" s="65" t="s">
        <v>371</v>
      </c>
      <c r="D16" s="65" t="s">
        <v>371</v>
      </c>
      <c r="E16" s="65">
        <v>44</v>
      </c>
      <c r="F16" s="65">
        <v>144</v>
      </c>
      <c r="G16" s="65">
        <v>320</v>
      </c>
      <c r="H16" s="65" t="s">
        <v>371</v>
      </c>
      <c r="I16" s="65" t="s">
        <v>371</v>
      </c>
      <c r="J16" s="65" t="s">
        <v>371</v>
      </c>
      <c r="K16" s="65" t="s">
        <v>371</v>
      </c>
      <c r="L16" s="65" t="s">
        <v>371</v>
      </c>
      <c r="M16" s="88">
        <v>7</v>
      </c>
      <c r="N16" s="79" t="s">
        <v>371</v>
      </c>
      <c r="O16" s="12"/>
    </row>
    <row r="17" spans="1:15" ht="22.5" customHeight="1">
      <c r="A17" s="80" t="s">
        <v>249</v>
      </c>
      <c r="B17" s="81">
        <v>484</v>
      </c>
      <c r="C17" s="86">
        <v>73</v>
      </c>
      <c r="D17" s="86">
        <v>65</v>
      </c>
      <c r="E17" s="86">
        <v>155</v>
      </c>
      <c r="F17" s="86">
        <v>72</v>
      </c>
      <c r="G17" s="86">
        <v>64</v>
      </c>
      <c r="H17" s="86">
        <v>7</v>
      </c>
      <c r="I17" s="86">
        <v>11</v>
      </c>
      <c r="J17" s="86">
        <v>15</v>
      </c>
      <c r="K17" s="86" t="s">
        <v>371</v>
      </c>
      <c r="L17" s="86">
        <v>5</v>
      </c>
      <c r="M17" s="344">
        <v>11</v>
      </c>
      <c r="N17" s="82" t="s">
        <v>371</v>
      </c>
      <c r="O17" s="12"/>
    </row>
    <row r="18" spans="1:15" s="11" customFormat="1" ht="17.100000000000001" customHeight="1">
      <c r="A18" s="12" t="s">
        <v>251</v>
      </c>
      <c r="B18" s="69"/>
      <c r="C18" s="69"/>
      <c r="D18" s="69"/>
      <c r="E18" s="70"/>
      <c r="F18" s="70"/>
      <c r="G18" s="70"/>
      <c r="H18" s="70"/>
      <c r="I18" s="70"/>
      <c r="J18" s="70"/>
      <c r="K18" s="70"/>
      <c r="L18" s="70"/>
      <c r="M18" s="70"/>
      <c r="N18" s="70"/>
      <c r="O18" s="17"/>
    </row>
    <row r="19" spans="1:15" s="11" customFormat="1" ht="17.100000000000001" customHeight="1">
      <c r="A19" s="12" t="s">
        <v>351</v>
      </c>
      <c r="B19" s="69"/>
      <c r="C19" s="69"/>
      <c r="D19" s="69"/>
      <c r="E19" s="70"/>
      <c r="F19" s="70"/>
      <c r="G19" s="70"/>
      <c r="H19" s="70"/>
      <c r="I19" s="70"/>
      <c r="J19" s="70"/>
      <c r="K19" s="70"/>
      <c r="L19" s="70"/>
      <c r="M19" s="70"/>
      <c r="N19" s="70"/>
      <c r="O19" s="17"/>
    </row>
    <row r="20" spans="1:15" s="11" customFormat="1" ht="12.95" customHeight="1">
      <c r="A20" s="12" t="s">
        <v>356</v>
      </c>
      <c r="B20" s="12"/>
      <c r="C20" s="12"/>
      <c r="D20" s="12"/>
      <c r="E20" s="12"/>
      <c r="F20" s="12"/>
      <c r="G20" s="12"/>
      <c r="H20" s="12"/>
      <c r="I20" s="12"/>
      <c r="J20" s="12"/>
      <c r="K20" s="12"/>
      <c r="L20" s="12"/>
      <c r="M20" s="12"/>
      <c r="N20" s="42" t="s">
        <v>107</v>
      </c>
      <c r="O20" s="22"/>
    </row>
    <row r="21" spans="1:15" s="9" customFormat="1" ht="15" customHeight="1">
      <c r="B21" s="7"/>
      <c r="C21" s="7"/>
      <c r="D21" s="7"/>
      <c r="E21" s="7"/>
    </row>
    <row r="22" spans="1:15" s="9" customFormat="1" ht="15" customHeight="1">
      <c r="B22" s="7"/>
      <c r="C22" s="7"/>
      <c r="D22" s="7"/>
      <c r="E22" s="7"/>
    </row>
  </sheetData>
  <mergeCells count="2">
    <mergeCell ref="A2:O2"/>
    <mergeCell ref="A3:D3"/>
  </mergeCells>
  <phoneticPr fontId="3" type="noConversion"/>
  <printOptions horizontalCentered="1"/>
  <pageMargins left="0.78740157480314965" right="0.78740157480314965" top="0.98425196850393704" bottom="0.98425196850393704" header="0" footer="0.59055118110236227"/>
  <pageSetup paperSize="9" scale="97" firstPageNumber="103" pageOrder="overThenDown"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3"/>
  <sheetViews>
    <sheetView view="pageBreakPreview" zoomScale="130" zoomScaleNormal="100" zoomScaleSheetLayoutView="130" workbookViewId="0">
      <selection activeCell="G21" sqref="G21"/>
    </sheetView>
  </sheetViews>
  <sheetFormatPr defaultRowHeight="13.5"/>
  <cols>
    <col min="1" max="1" width="13.77734375" customWidth="1"/>
    <col min="2" max="7" width="16.88671875" customWidth="1"/>
  </cols>
  <sheetData>
    <row r="1" spans="1:10" s="11" customFormat="1" ht="12" customHeight="1">
      <c r="A1" s="222" t="s">
        <v>102</v>
      </c>
      <c r="B1" s="222"/>
      <c r="C1" s="222"/>
      <c r="D1" s="222"/>
      <c r="E1" s="222"/>
      <c r="F1" s="222"/>
      <c r="G1" s="222"/>
      <c r="H1" s="222"/>
      <c r="I1" s="222"/>
      <c r="J1" s="222"/>
    </row>
    <row r="2" spans="1:10" s="15" customFormat="1" ht="30" customHeight="1">
      <c r="A2" s="416" t="s">
        <v>81</v>
      </c>
      <c r="B2" s="416"/>
      <c r="C2" s="416"/>
      <c r="D2" s="416"/>
      <c r="E2" s="416"/>
      <c r="F2" s="416"/>
      <c r="G2" s="416"/>
      <c r="H2" s="416"/>
      <c r="I2" s="16"/>
    </row>
    <row r="3" spans="1:10" s="11" customFormat="1" ht="17.100000000000001" customHeight="1">
      <c r="A3" s="417" t="s">
        <v>3</v>
      </c>
      <c r="B3" s="417"/>
      <c r="C3" s="417"/>
      <c r="D3" s="417"/>
      <c r="E3" s="87"/>
      <c r="F3" s="89"/>
      <c r="G3" s="90" t="s">
        <v>84</v>
      </c>
      <c r="H3" s="25"/>
      <c r="I3" s="10"/>
    </row>
    <row r="4" spans="1:10" s="3" customFormat="1" ht="40.5" customHeight="1" thickBot="1">
      <c r="A4" s="287" t="s">
        <v>261</v>
      </c>
      <c r="B4" s="73" t="s">
        <v>157</v>
      </c>
      <c r="C4" s="282" t="s">
        <v>96</v>
      </c>
      <c r="D4" s="91" t="s">
        <v>103</v>
      </c>
      <c r="E4" s="94" t="s">
        <v>98</v>
      </c>
      <c r="F4" s="282" t="s">
        <v>104</v>
      </c>
      <c r="G4" s="283" t="s">
        <v>105</v>
      </c>
      <c r="H4" s="41"/>
    </row>
    <row r="5" spans="1:10" s="3" customFormat="1" ht="17.100000000000001" hidden="1" customHeight="1" thickTop="1">
      <c r="A5" s="279">
        <v>2016</v>
      </c>
      <c r="B5" s="74">
        <v>45692</v>
      </c>
      <c r="C5" s="95">
        <v>24519</v>
      </c>
      <c r="D5" s="95">
        <v>19780</v>
      </c>
      <c r="E5" s="95">
        <v>479</v>
      </c>
      <c r="F5" s="95">
        <v>522</v>
      </c>
      <c r="G5" s="79">
        <v>392</v>
      </c>
      <c r="H5" s="46"/>
    </row>
    <row r="6" spans="1:10" s="3" customFormat="1" ht="17.100000000000001" hidden="1" customHeight="1">
      <c r="A6" s="279">
        <v>2017</v>
      </c>
      <c r="B6" s="74">
        <v>48326</v>
      </c>
      <c r="C6" s="65">
        <v>24589</v>
      </c>
      <c r="D6" s="65">
        <v>22308</v>
      </c>
      <c r="E6" s="65">
        <v>479</v>
      </c>
      <c r="F6" s="65">
        <v>522</v>
      </c>
      <c r="G6" s="79">
        <v>428</v>
      </c>
      <c r="H6" s="46"/>
    </row>
    <row r="7" spans="1:10" s="3" customFormat="1" ht="17.100000000000001" hidden="1" customHeight="1" thickTop="1">
      <c r="A7" s="279">
        <v>2018</v>
      </c>
      <c r="B7" s="74">
        <v>52942</v>
      </c>
      <c r="C7" s="65">
        <v>24531</v>
      </c>
      <c r="D7" s="65">
        <v>26977</v>
      </c>
      <c r="E7" s="65">
        <v>479</v>
      </c>
      <c r="F7" s="65">
        <v>52</v>
      </c>
      <c r="G7" s="79">
        <v>433</v>
      </c>
      <c r="H7" s="46"/>
    </row>
    <row r="8" spans="1:10" s="3" customFormat="1" ht="17.100000000000001" customHeight="1" thickTop="1">
      <c r="A8" s="279">
        <v>2019</v>
      </c>
      <c r="B8" s="74">
        <v>53024</v>
      </c>
      <c r="C8" s="65">
        <v>24423</v>
      </c>
      <c r="D8" s="65">
        <v>27149</v>
      </c>
      <c r="E8" s="65">
        <v>479</v>
      </c>
      <c r="F8" s="65">
        <v>522</v>
      </c>
      <c r="G8" s="79">
        <v>451</v>
      </c>
      <c r="H8" s="46"/>
    </row>
    <row r="9" spans="1:10" s="3" customFormat="1" ht="17.100000000000001" customHeight="1">
      <c r="A9" s="279">
        <v>2020</v>
      </c>
      <c r="B9" s="74">
        <v>54524</v>
      </c>
      <c r="C9" s="65">
        <v>24431</v>
      </c>
      <c r="D9" s="65">
        <v>28627</v>
      </c>
      <c r="E9" s="65">
        <v>479</v>
      </c>
      <c r="F9" s="65">
        <v>522</v>
      </c>
      <c r="G9" s="79">
        <v>465</v>
      </c>
      <c r="H9" s="46"/>
    </row>
    <row r="10" spans="1:10" s="3" customFormat="1" ht="17.100000000000001" customHeight="1">
      <c r="A10" s="279">
        <v>2021</v>
      </c>
      <c r="B10" s="74">
        <v>54339</v>
      </c>
      <c r="C10" s="65">
        <v>24253</v>
      </c>
      <c r="D10" s="65">
        <v>28626</v>
      </c>
      <c r="E10" s="65">
        <v>478</v>
      </c>
      <c r="F10" s="65">
        <v>512</v>
      </c>
      <c r="G10" s="79">
        <v>470</v>
      </c>
      <c r="H10" s="46"/>
    </row>
    <row r="11" spans="1:10" s="3" customFormat="1" ht="17.100000000000001" customHeight="1">
      <c r="A11" s="308">
        <v>2022</v>
      </c>
      <c r="B11" s="74">
        <v>54445</v>
      </c>
      <c r="C11" s="65">
        <v>24161</v>
      </c>
      <c r="D11" s="65">
        <v>28827</v>
      </c>
      <c r="E11" s="65">
        <v>461</v>
      </c>
      <c r="F11" s="65">
        <v>517</v>
      </c>
      <c r="G11" s="79">
        <v>479</v>
      </c>
      <c r="H11" s="309"/>
    </row>
    <row r="12" spans="1:10" s="3" customFormat="1" ht="17.100000000000001" customHeight="1">
      <c r="A12" s="77">
        <v>2023</v>
      </c>
      <c r="B12" s="75">
        <v>55771</v>
      </c>
      <c r="C12" s="96">
        <v>24102</v>
      </c>
      <c r="D12" s="96">
        <v>30207</v>
      </c>
      <c r="E12" s="96">
        <v>461</v>
      </c>
      <c r="F12" s="96">
        <v>517</v>
      </c>
      <c r="G12" s="97">
        <v>484</v>
      </c>
      <c r="H12" s="46"/>
    </row>
    <row r="13" spans="1:10" s="3" customFormat="1" ht="17.100000000000001" customHeight="1">
      <c r="A13" s="279" t="s">
        <v>252</v>
      </c>
      <c r="B13" s="74">
        <v>203</v>
      </c>
      <c r="C13" s="65">
        <v>146</v>
      </c>
      <c r="D13" s="65" t="s">
        <v>371</v>
      </c>
      <c r="E13" s="65" t="s">
        <v>371</v>
      </c>
      <c r="F13" s="65">
        <v>37</v>
      </c>
      <c r="G13" s="79">
        <v>16</v>
      </c>
      <c r="H13" s="46"/>
    </row>
    <row r="14" spans="1:10" s="3" customFormat="1" ht="17.100000000000001" customHeight="1">
      <c r="A14" s="279" t="s">
        <v>253</v>
      </c>
      <c r="B14" s="74">
        <v>5899</v>
      </c>
      <c r="C14" s="65">
        <v>3033</v>
      </c>
      <c r="D14" s="65">
        <v>2568</v>
      </c>
      <c r="E14" s="65">
        <v>42</v>
      </c>
      <c r="F14" s="65">
        <v>199</v>
      </c>
      <c r="G14" s="79">
        <v>57</v>
      </c>
      <c r="H14" s="46"/>
    </row>
    <row r="15" spans="1:10" s="3" customFormat="1" ht="17.100000000000001" customHeight="1">
      <c r="A15" s="279" t="s">
        <v>254</v>
      </c>
      <c r="B15" s="74">
        <v>16632</v>
      </c>
      <c r="C15" s="65">
        <v>7353</v>
      </c>
      <c r="D15" s="65">
        <v>8905</v>
      </c>
      <c r="E15" s="65">
        <v>194</v>
      </c>
      <c r="F15" s="65">
        <v>86</v>
      </c>
      <c r="G15" s="79">
        <v>94</v>
      </c>
      <c r="H15" s="46"/>
    </row>
    <row r="16" spans="1:10" s="3" customFormat="1" ht="17.100000000000001" customHeight="1">
      <c r="A16" s="92" t="s">
        <v>255</v>
      </c>
      <c r="B16" s="74">
        <v>25815</v>
      </c>
      <c r="C16" s="65">
        <v>7239</v>
      </c>
      <c r="D16" s="65">
        <v>18061</v>
      </c>
      <c r="E16" s="65">
        <v>221</v>
      </c>
      <c r="F16" s="65">
        <v>191</v>
      </c>
      <c r="G16" s="79">
        <v>103</v>
      </c>
      <c r="H16" s="12"/>
    </row>
    <row r="17" spans="1:15" s="3" customFormat="1" ht="17.100000000000001" customHeight="1">
      <c r="A17" s="279" t="s">
        <v>256</v>
      </c>
      <c r="B17" s="74">
        <v>3492</v>
      </c>
      <c r="C17" s="65">
        <v>3431</v>
      </c>
      <c r="D17" s="65" t="s">
        <v>371</v>
      </c>
      <c r="E17" s="65" t="s">
        <v>371</v>
      </c>
      <c r="F17" s="65" t="s">
        <v>371</v>
      </c>
      <c r="G17" s="79">
        <v>55</v>
      </c>
      <c r="H17" s="46"/>
    </row>
    <row r="18" spans="1:15" s="3" customFormat="1" ht="17.100000000000001" customHeight="1">
      <c r="A18" s="279" t="s">
        <v>257</v>
      </c>
      <c r="B18" s="74">
        <v>1884</v>
      </c>
      <c r="C18" s="65">
        <v>1158</v>
      </c>
      <c r="D18" s="65">
        <v>656</v>
      </c>
      <c r="E18" s="65" t="s">
        <v>371</v>
      </c>
      <c r="F18" s="65" t="s">
        <v>371</v>
      </c>
      <c r="G18" s="79">
        <v>69</v>
      </c>
      <c r="H18" s="46"/>
    </row>
    <row r="19" spans="1:15" s="3" customFormat="1" ht="17.100000000000001" customHeight="1">
      <c r="A19" s="279" t="s">
        <v>258</v>
      </c>
      <c r="B19" s="74">
        <v>815</v>
      </c>
      <c r="C19" s="65">
        <v>758</v>
      </c>
      <c r="D19" s="65">
        <v>7</v>
      </c>
      <c r="E19" s="65" t="s">
        <v>371</v>
      </c>
      <c r="F19" s="65" t="s">
        <v>371</v>
      </c>
      <c r="G19" s="79">
        <v>49</v>
      </c>
      <c r="H19" s="46"/>
    </row>
    <row r="20" spans="1:15" s="3" customFormat="1" ht="17.100000000000001" customHeight="1">
      <c r="A20" s="92" t="s">
        <v>259</v>
      </c>
      <c r="B20" s="74">
        <v>511</v>
      </c>
      <c r="C20" s="65">
        <v>473</v>
      </c>
      <c r="D20" s="65">
        <v>6</v>
      </c>
      <c r="E20" s="65" t="s">
        <v>371</v>
      </c>
      <c r="F20" s="65" t="s">
        <v>371</v>
      </c>
      <c r="G20" s="79">
        <v>32</v>
      </c>
      <c r="H20" s="12"/>
    </row>
    <row r="21" spans="1:15" s="3" customFormat="1" ht="17.100000000000001" customHeight="1">
      <c r="A21" s="93" t="s">
        <v>260</v>
      </c>
      <c r="B21" s="81">
        <v>520</v>
      </c>
      <c r="C21" s="86">
        <v>511</v>
      </c>
      <c r="D21" s="86" t="s">
        <v>371</v>
      </c>
      <c r="E21" s="86" t="s">
        <v>371</v>
      </c>
      <c r="F21" s="86" t="s">
        <v>371</v>
      </c>
      <c r="G21" s="82">
        <v>9</v>
      </c>
      <c r="H21" s="46"/>
    </row>
    <row r="22" spans="1:15" s="11" customFormat="1" ht="28.5" customHeight="1">
      <c r="A22" s="418" t="s">
        <v>350</v>
      </c>
      <c r="B22" s="418"/>
      <c r="C22" s="418"/>
      <c r="D22" s="418"/>
      <c r="E22" s="418"/>
      <c r="F22" s="418"/>
      <c r="G22" s="418"/>
      <c r="H22" s="70"/>
      <c r="I22" s="70"/>
      <c r="J22" s="70"/>
      <c r="K22" s="70"/>
      <c r="L22" s="70"/>
      <c r="M22" s="70"/>
      <c r="N22" s="17"/>
      <c r="O22" s="17"/>
    </row>
    <row r="23" spans="1:15" s="11" customFormat="1" ht="17.100000000000001" customHeight="1">
      <c r="A23" s="394" t="s">
        <v>356</v>
      </c>
      <c r="B23" s="394"/>
      <c r="C23" s="394"/>
      <c r="D23" s="394"/>
      <c r="E23" s="3"/>
      <c r="F23" s="12"/>
      <c r="G23" s="42" t="s">
        <v>107</v>
      </c>
      <c r="H23" s="25"/>
    </row>
  </sheetData>
  <mergeCells count="4">
    <mergeCell ref="A23:D23"/>
    <mergeCell ref="A2:H2"/>
    <mergeCell ref="A3:D3"/>
    <mergeCell ref="A22:G22"/>
  </mergeCells>
  <phoneticPr fontId="3"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25"/>
  <sheetViews>
    <sheetView view="pageBreakPreview" topLeftCell="G1" zoomScaleNormal="100" zoomScaleSheetLayoutView="100" workbookViewId="0">
      <selection activeCell="V18" sqref="V18"/>
    </sheetView>
  </sheetViews>
  <sheetFormatPr defaultColWidth="8.88671875" defaultRowHeight="13.5"/>
  <cols>
    <col min="1" max="2" width="8.77734375" style="5" customWidth="1"/>
    <col min="3" max="30" width="8.5546875" style="5" customWidth="1"/>
    <col min="31" max="16384" width="8.88671875" style="98"/>
  </cols>
  <sheetData>
    <row r="1" spans="1:30" s="11" customFormat="1" ht="12" customHeight="1">
      <c r="A1" s="222" t="s">
        <v>102</v>
      </c>
      <c r="B1" s="222"/>
      <c r="C1" s="222"/>
      <c r="D1" s="222"/>
      <c r="E1" s="222"/>
      <c r="F1" s="222"/>
      <c r="G1" s="222"/>
      <c r="H1" s="222"/>
      <c r="I1" s="222"/>
      <c r="J1" s="222"/>
    </row>
    <row r="2" spans="1:30" s="16" customFormat="1" ht="30" customHeight="1">
      <c r="A2" s="391" t="s">
        <v>82</v>
      </c>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row>
    <row r="3" spans="1:30" s="10" customFormat="1" ht="12.95" customHeight="1">
      <c r="A3" s="421" t="s">
        <v>6</v>
      </c>
      <c r="B3" s="421"/>
      <c r="C3" s="421"/>
      <c r="D3" s="421"/>
      <c r="E3" s="421"/>
      <c r="F3" s="421"/>
      <c r="G3" s="421"/>
      <c r="H3" s="421"/>
      <c r="I3" s="421"/>
      <c r="J3" s="421"/>
      <c r="K3" s="421"/>
      <c r="L3" s="421"/>
      <c r="M3" s="421"/>
      <c r="N3" s="421"/>
      <c r="O3" s="421"/>
      <c r="P3" s="421"/>
      <c r="Q3" s="3"/>
      <c r="R3" s="23"/>
      <c r="S3" s="23"/>
      <c r="T3" s="23"/>
      <c r="U3" s="23"/>
      <c r="V3" s="23"/>
      <c r="W3" s="23"/>
      <c r="X3" s="23"/>
      <c r="Y3" s="23"/>
      <c r="Z3" s="23"/>
      <c r="AA3" s="23"/>
      <c r="AB3" s="23"/>
      <c r="AC3" s="23"/>
      <c r="AD3" s="21" t="s">
        <v>85</v>
      </c>
    </row>
    <row r="4" spans="1:30" ht="24.95" customHeight="1">
      <c r="A4" s="423" t="s">
        <v>244</v>
      </c>
      <c r="B4" s="429" t="s">
        <v>266</v>
      </c>
      <c r="C4" s="425" t="s">
        <v>14</v>
      </c>
      <c r="D4" s="422"/>
      <c r="E4" s="422"/>
      <c r="F4" s="422"/>
      <c r="G4" s="422"/>
      <c r="H4" s="422"/>
      <c r="I4" s="422"/>
      <c r="J4" s="406" t="s">
        <v>158</v>
      </c>
      <c r="K4" s="422"/>
      <c r="L4" s="422"/>
      <c r="M4" s="422"/>
      <c r="N4" s="422"/>
      <c r="O4" s="422"/>
      <c r="P4" s="422"/>
      <c r="Q4" s="406" t="s">
        <v>36</v>
      </c>
      <c r="R4" s="422"/>
      <c r="S4" s="422"/>
      <c r="T4" s="422"/>
      <c r="U4" s="422"/>
      <c r="V4" s="422"/>
      <c r="W4" s="422"/>
      <c r="X4" s="406" t="s">
        <v>37</v>
      </c>
      <c r="Y4" s="422"/>
      <c r="Z4" s="422"/>
      <c r="AA4" s="422"/>
      <c r="AB4" s="422"/>
      <c r="AC4" s="422"/>
      <c r="AD4" s="422"/>
    </row>
    <row r="5" spans="1:30" ht="64.5" customHeight="1" thickBot="1">
      <c r="A5" s="424"/>
      <c r="B5" s="430"/>
      <c r="C5" s="318"/>
      <c r="D5" s="311" t="s">
        <v>142</v>
      </c>
      <c r="E5" s="310" t="s">
        <v>38</v>
      </c>
      <c r="F5" s="310" t="s">
        <v>139</v>
      </c>
      <c r="G5" s="310" t="s">
        <v>262</v>
      </c>
      <c r="H5" s="310" t="s">
        <v>138</v>
      </c>
      <c r="I5" s="94" t="s">
        <v>35</v>
      </c>
      <c r="J5" s="319"/>
      <c r="K5" s="311" t="s">
        <v>142</v>
      </c>
      <c r="L5" s="310" t="s">
        <v>38</v>
      </c>
      <c r="M5" s="310" t="s">
        <v>139</v>
      </c>
      <c r="N5" s="310" t="s">
        <v>262</v>
      </c>
      <c r="O5" s="310" t="s">
        <v>138</v>
      </c>
      <c r="P5" s="94" t="s">
        <v>35</v>
      </c>
      <c r="Q5" s="319"/>
      <c r="R5" s="311" t="s">
        <v>142</v>
      </c>
      <c r="S5" s="310" t="s">
        <v>38</v>
      </c>
      <c r="T5" s="310" t="s">
        <v>139</v>
      </c>
      <c r="U5" s="310" t="s">
        <v>262</v>
      </c>
      <c r="V5" s="310" t="s">
        <v>138</v>
      </c>
      <c r="W5" s="94" t="s">
        <v>35</v>
      </c>
      <c r="X5" s="319"/>
      <c r="Y5" s="311" t="s">
        <v>142</v>
      </c>
      <c r="Z5" s="310" t="s">
        <v>38</v>
      </c>
      <c r="AA5" s="310" t="s">
        <v>139</v>
      </c>
      <c r="AB5" s="310" t="s">
        <v>262</v>
      </c>
      <c r="AC5" s="310" t="s">
        <v>138</v>
      </c>
      <c r="AD5" s="310" t="s">
        <v>35</v>
      </c>
    </row>
    <row r="6" spans="1:30" ht="17.100000000000001" hidden="1" customHeight="1" thickTop="1">
      <c r="A6" s="426">
        <v>2016</v>
      </c>
      <c r="B6" s="104" t="s">
        <v>263</v>
      </c>
      <c r="C6" s="103">
        <v>695</v>
      </c>
      <c r="D6" s="103">
        <v>133</v>
      </c>
      <c r="E6" s="103">
        <v>449</v>
      </c>
      <c r="F6" s="103">
        <v>9</v>
      </c>
      <c r="G6" s="103">
        <v>10</v>
      </c>
      <c r="H6" s="103">
        <v>34</v>
      </c>
      <c r="I6" s="106">
        <v>60</v>
      </c>
      <c r="J6" s="103">
        <v>474</v>
      </c>
      <c r="K6" s="103">
        <v>87</v>
      </c>
      <c r="L6" s="103">
        <v>301</v>
      </c>
      <c r="M6" s="103">
        <v>5</v>
      </c>
      <c r="N6" s="103">
        <v>1</v>
      </c>
      <c r="O6" s="103">
        <v>27</v>
      </c>
      <c r="P6" s="109">
        <v>53</v>
      </c>
      <c r="Q6" s="103">
        <v>184</v>
      </c>
      <c r="R6" s="103">
        <v>21</v>
      </c>
      <c r="S6" s="103">
        <v>142</v>
      </c>
      <c r="T6" s="103">
        <v>3</v>
      </c>
      <c r="U6" s="103">
        <v>4</v>
      </c>
      <c r="V6" s="103">
        <v>7</v>
      </c>
      <c r="W6" s="109">
        <v>7</v>
      </c>
      <c r="X6" s="103">
        <v>37</v>
      </c>
      <c r="Y6" s="103">
        <v>25</v>
      </c>
      <c r="Z6" s="103">
        <v>6</v>
      </c>
      <c r="AA6" s="103">
        <v>1</v>
      </c>
      <c r="AB6" s="103">
        <v>5</v>
      </c>
      <c r="AC6" s="103">
        <v>0</v>
      </c>
      <c r="AD6" s="106">
        <v>0</v>
      </c>
    </row>
    <row r="7" spans="1:30" ht="17.100000000000001" hidden="1" customHeight="1">
      <c r="A7" s="427"/>
      <c r="B7" s="113" t="s">
        <v>264</v>
      </c>
      <c r="C7" s="114">
        <v>1609304</v>
      </c>
      <c r="D7" s="114">
        <v>643427</v>
      </c>
      <c r="E7" s="114">
        <v>763890</v>
      </c>
      <c r="F7" s="114">
        <v>1710</v>
      </c>
      <c r="G7" s="114">
        <v>118749</v>
      </c>
      <c r="H7" s="114">
        <v>7531</v>
      </c>
      <c r="I7" s="115">
        <v>73997</v>
      </c>
      <c r="J7" s="114">
        <v>345690</v>
      </c>
      <c r="K7" s="114">
        <v>82956</v>
      </c>
      <c r="L7" s="114">
        <v>187402</v>
      </c>
      <c r="M7" s="114">
        <v>703</v>
      </c>
      <c r="N7" s="114">
        <v>1333</v>
      </c>
      <c r="O7" s="114">
        <v>3418</v>
      </c>
      <c r="P7" s="116">
        <v>69878</v>
      </c>
      <c r="Q7" s="114">
        <v>726258</v>
      </c>
      <c r="R7" s="114">
        <v>155066</v>
      </c>
      <c r="S7" s="114">
        <v>551532</v>
      </c>
      <c r="T7" s="114">
        <v>926</v>
      </c>
      <c r="U7" s="114">
        <v>10502</v>
      </c>
      <c r="V7" s="114">
        <v>4113</v>
      </c>
      <c r="W7" s="116">
        <v>4119</v>
      </c>
      <c r="X7" s="114">
        <v>537356</v>
      </c>
      <c r="Y7" s="114">
        <v>405405</v>
      </c>
      <c r="Z7" s="114">
        <v>24956</v>
      </c>
      <c r="AA7" s="114">
        <v>81</v>
      </c>
      <c r="AB7" s="114">
        <v>106914</v>
      </c>
      <c r="AC7" s="114">
        <v>0</v>
      </c>
      <c r="AD7" s="115">
        <v>0</v>
      </c>
    </row>
    <row r="8" spans="1:30" ht="17.100000000000001" hidden="1" customHeight="1">
      <c r="A8" s="428">
        <v>2017</v>
      </c>
      <c r="B8" s="105" t="s">
        <v>265</v>
      </c>
      <c r="C8" s="100">
        <v>1382</v>
      </c>
      <c r="D8" s="100">
        <v>211</v>
      </c>
      <c r="E8" s="100">
        <v>1016</v>
      </c>
      <c r="F8" s="100">
        <v>37</v>
      </c>
      <c r="G8" s="100">
        <v>32</v>
      </c>
      <c r="H8" s="100">
        <v>67</v>
      </c>
      <c r="I8" s="107">
        <v>19</v>
      </c>
      <c r="J8" s="100">
        <v>773</v>
      </c>
      <c r="K8" s="100">
        <v>130</v>
      </c>
      <c r="L8" s="100">
        <v>588</v>
      </c>
      <c r="M8" s="100">
        <v>12</v>
      </c>
      <c r="N8" s="100">
        <v>2</v>
      </c>
      <c r="O8" s="100">
        <v>38</v>
      </c>
      <c r="P8" s="110">
        <v>3</v>
      </c>
      <c r="Q8" s="100">
        <v>546</v>
      </c>
      <c r="R8" s="100">
        <v>46</v>
      </c>
      <c r="S8" s="100">
        <v>418</v>
      </c>
      <c r="T8" s="100">
        <v>24</v>
      </c>
      <c r="U8" s="100">
        <v>14</v>
      </c>
      <c r="V8" s="100">
        <v>29</v>
      </c>
      <c r="W8" s="110">
        <v>15</v>
      </c>
      <c r="X8" s="100">
        <v>63</v>
      </c>
      <c r="Y8" s="100">
        <v>35</v>
      </c>
      <c r="Z8" s="100">
        <v>10</v>
      </c>
      <c r="AA8" s="100">
        <v>1</v>
      </c>
      <c r="AB8" s="100">
        <v>16</v>
      </c>
      <c r="AC8" s="100">
        <v>0</v>
      </c>
      <c r="AD8" s="107">
        <v>1</v>
      </c>
    </row>
    <row r="9" spans="1:30" ht="17.100000000000001" hidden="1" customHeight="1">
      <c r="A9" s="427"/>
      <c r="B9" s="105" t="s">
        <v>264</v>
      </c>
      <c r="C9" s="100">
        <v>588849</v>
      </c>
      <c r="D9" s="100">
        <v>149650</v>
      </c>
      <c r="E9" s="100">
        <v>413157</v>
      </c>
      <c r="F9" s="100">
        <v>1345</v>
      </c>
      <c r="G9" s="100">
        <v>19035</v>
      </c>
      <c r="H9" s="100">
        <v>5098</v>
      </c>
      <c r="I9" s="107">
        <v>564</v>
      </c>
      <c r="J9" s="100">
        <v>412846</v>
      </c>
      <c r="K9" s="100">
        <v>106203</v>
      </c>
      <c r="L9" s="100">
        <v>299045</v>
      </c>
      <c r="M9" s="100">
        <v>975</v>
      </c>
      <c r="N9" s="100">
        <v>1464</v>
      </c>
      <c r="O9" s="100">
        <v>4919</v>
      </c>
      <c r="P9" s="110">
        <v>240</v>
      </c>
      <c r="Q9" s="100">
        <v>130836</v>
      </c>
      <c r="R9" s="100">
        <v>14407</v>
      </c>
      <c r="S9" s="100">
        <v>109274</v>
      </c>
      <c r="T9" s="100">
        <v>260</v>
      </c>
      <c r="U9" s="100">
        <v>6481</v>
      </c>
      <c r="V9" s="100">
        <v>175</v>
      </c>
      <c r="W9" s="110">
        <v>235</v>
      </c>
      <c r="X9" s="100">
        <v>45167</v>
      </c>
      <c r="Y9" s="100">
        <v>29040</v>
      </c>
      <c r="Z9" s="100">
        <v>4838</v>
      </c>
      <c r="AA9" s="100">
        <v>110</v>
      </c>
      <c r="AB9" s="100">
        <v>11090</v>
      </c>
      <c r="AC9" s="100">
        <v>0</v>
      </c>
      <c r="AD9" s="107">
        <v>89</v>
      </c>
    </row>
    <row r="10" spans="1:30" ht="18" hidden="1" customHeight="1" thickTop="1">
      <c r="A10" s="428">
        <v>2018</v>
      </c>
      <c r="B10" s="227" t="s">
        <v>265</v>
      </c>
      <c r="C10" s="228">
        <v>110</v>
      </c>
      <c r="D10" s="228">
        <v>11</v>
      </c>
      <c r="E10" s="228">
        <v>82</v>
      </c>
      <c r="F10" s="228">
        <v>8</v>
      </c>
      <c r="G10" s="228">
        <v>0</v>
      </c>
      <c r="H10" s="228">
        <v>5</v>
      </c>
      <c r="I10" s="229">
        <v>4</v>
      </c>
      <c r="J10" s="228">
        <v>35</v>
      </c>
      <c r="K10" s="228">
        <v>5</v>
      </c>
      <c r="L10" s="228">
        <v>23</v>
      </c>
      <c r="M10" s="228">
        <v>1</v>
      </c>
      <c r="N10" s="228">
        <v>0</v>
      </c>
      <c r="O10" s="228">
        <v>3</v>
      </c>
      <c r="P10" s="230">
        <v>3</v>
      </c>
      <c r="Q10" s="228">
        <v>72</v>
      </c>
      <c r="R10" s="228">
        <v>4</v>
      </c>
      <c r="S10" s="228">
        <v>58</v>
      </c>
      <c r="T10" s="228">
        <v>7</v>
      </c>
      <c r="U10" s="228">
        <v>0</v>
      </c>
      <c r="V10" s="228">
        <v>2</v>
      </c>
      <c r="W10" s="230">
        <v>1</v>
      </c>
      <c r="X10" s="228">
        <v>3</v>
      </c>
      <c r="Y10" s="228">
        <v>2</v>
      </c>
      <c r="Z10" s="228">
        <v>1</v>
      </c>
      <c r="AA10" s="228">
        <v>0</v>
      </c>
      <c r="AB10" s="228">
        <v>0</v>
      </c>
      <c r="AC10" s="228">
        <v>0</v>
      </c>
      <c r="AD10" s="229">
        <v>0</v>
      </c>
    </row>
    <row r="11" spans="1:30" ht="18" hidden="1" customHeight="1">
      <c r="A11" s="427"/>
      <c r="B11" s="113" t="s">
        <v>264</v>
      </c>
      <c r="C11" s="117">
        <v>49624</v>
      </c>
      <c r="D11" s="117">
        <v>2242</v>
      </c>
      <c r="E11" s="117">
        <v>46441</v>
      </c>
      <c r="F11" s="117">
        <v>321</v>
      </c>
      <c r="G11" s="117">
        <v>0</v>
      </c>
      <c r="H11" s="117">
        <v>482</v>
      </c>
      <c r="I11" s="118">
        <v>138</v>
      </c>
      <c r="J11" s="117">
        <v>32373</v>
      </c>
      <c r="K11" s="117">
        <v>658</v>
      </c>
      <c r="L11" s="117">
        <v>31043</v>
      </c>
      <c r="M11" s="117">
        <v>86</v>
      </c>
      <c r="N11" s="117">
        <v>0</v>
      </c>
      <c r="O11" s="117">
        <v>448</v>
      </c>
      <c r="P11" s="119">
        <v>138</v>
      </c>
      <c r="Q11" s="117">
        <v>14549</v>
      </c>
      <c r="R11" s="117">
        <v>493</v>
      </c>
      <c r="S11" s="117">
        <v>13787</v>
      </c>
      <c r="T11" s="117">
        <v>235</v>
      </c>
      <c r="U11" s="117">
        <v>0</v>
      </c>
      <c r="V11" s="117">
        <v>34</v>
      </c>
      <c r="W11" s="119">
        <v>0</v>
      </c>
      <c r="X11" s="117">
        <v>2702</v>
      </c>
      <c r="Y11" s="117">
        <v>1091</v>
      </c>
      <c r="Z11" s="117">
        <v>1611</v>
      </c>
      <c r="AA11" s="117">
        <v>0</v>
      </c>
      <c r="AB11" s="117">
        <v>0</v>
      </c>
      <c r="AC11" s="117">
        <v>0</v>
      </c>
      <c r="AD11" s="118">
        <v>0</v>
      </c>
    </row>
    <row r="12" spans="1:30" ht="18" customHeight="1" thickTop="1">
      <c r="A12" s="428">
        <v>2019</v>
      </c>
      <c r="B12" s="105" t="s">
        <v>265</v>
      </c>
      <c r="C12" s="101">
        <v>1657</v>
      </c>
      <c r="D12" s="101">
        <v>213</v>
      </c>
      <c r="E12" s="101">
        <v>1246</v>
      </c>
      <c r="F12" s="101">
        <v>49</v>
      </c>
      <c r="G12" s="101">
        <v>18</v>
      </c>
      <c r="H12" s="101">
        <v>65</v>
      </c>
      <c r="I12" s="108">
        <v>66</v>
      </c>
      <c r="J12" s="101">
        <v>759</v>
      </c>
      <c r="K12" s="101">
        <v>169</v>
      </c>
      <c r="L12" s="101">
        <v>521</v>
      </c>
      <c r="M12" s="101">
        <v>9</v>
      </c>
      <c r="N12" s="101">
        <v>1</v>
      </c>
      <c r="O12" s="101">
        <v>50</v>
      </c>
      <c r="P12" s="101">
        <v>9</v>
      </c>
      <c r="Q12" s="381">
        <v>886</v>
      </c>
      <c r="R12" s="382">
        <v>34</v>
      </c>
      <c r="S12" s="382">
        <v>708</v>
      </c>
      <c r="T12" s="382">
        <v>38</v>
      </c>
      <c r="U12" s="382">
        <v>16</v>
      </c>
      <c r="V12" s="382">
        <v>13</v>
      </c>
      <c r="W12" s="383">
        <v>57</v>
      </c>
      <c r="X12" s="101">
        <v>32</v>
      </c>
      <c r="Y12" s="101">
        <v>10</v>
      </c>
      <c r="Z12" s="101">
        <v>17</v>
      </c>
      <c r="AA12" s="101">
        <v>2</v>
      </c>
      <c r="AB12" s="101">
        <v>1</v>
      </c>
      <c r="AC12" s="101">
        <v>2</v>
      </c>
      <c r="AD12" s="108">
        <v>0</v>
      </c>
    </row>
    <row r="13" spans="1:30" ht="18" customHeight="1">
      <c r="A13" s="427"/>
      <c r="B13" s="113" t="s">
        <v>264</v>
      </c>
      <c r="C13" s="117">
        <v>729540</v>
      </c>
      <c r="D13" s="117">
        <v>353634</v>
      </c>
      <c r="E13" s="117">
        <v>360937</v>
      </c>
      <c r="F13" s="117">
        <v>1214</v>
      </c>
      <c r="G13" s="117">
        <v>2343</v>
      </c>
      <c r="H13" s="117">
        <v>8728</v>
      </c>
      <c r="I13" s="118">
        <v>2684</v>
      </c>
      <c r="J13" s="117">
        <v>546558</v>
      </c>
      <c r="K13" s="117">
        <v>337047</v>
      </c>
      <c r="L13" s="117">
        <v>200080</v>
      </c>
      <c r="M13" s="117">
        <v>871</v>
      </c>
      <c r="N13" s="117">
        <v>111</v>
      </c>
      <c r="O13" s="117">
        <v>8234</v>
      </c>
      <c r="P13" s="117">
        <v>215</v>
      </c>
      <c r="Q13" s="384">
        <v>175110</v>
      </c>
      <c r="R13" s="117">
        <v>12465</v>
      </c>
      <c r="S13" s="117">
        <v>157504</v>
      </c>
      <c r="T13" s="117">
        <v>18</v>
      </c>
      <c r="U13" s="117">
        <v>2232</v>
      </c>
      <c r="V13" s="117">
        <v>422</v>
      </c>
      <c r="W13" s="118">
        <v>2469</v>
      </c>
      <c r="X13" s="117">
        <v>7872</v>
      </c>
      <c r="Y13" s="117">
        <v>4122</v>
      </c>
      <c r="Z13" s="117">
        <v>3353</v>
      </c>
      <c r="AA13" s="117">
        <v>325</v>
      </c>
      <c r="AB13" s="117">
        <v>0</v>
      </c>
      <c r="AC13" s="117">
        <v>72</v>
      </c>
      <c r="AD13" s="118">
        <v>0</v>
      </c>
    </row>
    <row r="14" spans="1:30" ht="18" customHeight="1">
      <c r="A14" s="428">
        <v>2020</v>
      </c>
      <c r="B14" s="105" t="s">
        <v>265</v>
      </c>
      <c r="C14" s="101">
        <v>1287</v>
      </c>
      <c r="D14" s="101">
        <v>177</v>
      </c>
      <c r="E14" s="101">
        <v>952</v>
      </c>
      <c r="F14" s="101">
        <v>46</v>
      </c>
      <c r="G14" s="101">
        <v>9</v>
      </c>
      <c r="H14" s="101">
        <v>49</v>
      </c>
      <c r="I14" s="108">
        <v>54</v>
      </c>
      <c r="J14" s="101">
        <v>655</v>
      </c>
      <c r="K14" s="101">
        <v>155</v>
      </c>
      <c r="L14" s="101">
        <v>457</v>
      </c>
      <c r="M14" s="101">
        <v>2</v>
      </c>
      <c r="N14" s="101">
        <v>2</v>
      </c>
      <c r="O14" s="101">
        <v>36</v>
      </c>
      <c r="P14" s="101">
        <v>23</v>
      </c>
      <c r="Q14" s="385">
        <v>587</v>
      </c>
      <c r="R14" s="101">
        <v>36</v>
      </c>
      <c r="S14" s="101">
        <v>471</v>
      </c>
      <c r="T14" s="101">
        <v>33</v>
      </c>
      <c r="U14" s="101">
        <v>5</v>
      </c>
      <c r="V14" s="101">
        <v>12</v>
      </c>
      <c r="W14" s="108">
        <v>30</v>
      </c>
      <c r="X14" s="101">
        <v>45</v>
      </c>
      <c r="Y14" s="101">
        <v>6</v>
      </c>
      <c r="Z14" s="101">
        <v>24</v>
      </c>
      <c r="AA14" s="101">
        <v>11</v>
      </c>
      <c r="AB14" s="101">
        <v>2</v>
      </c>
      <c r="AC14" s="101">
        <v>1</v>
      </c>
      <c r="AD14" s="108">
        <v>1</v>
      </c>
    </row>
    <row r="15" spans="1:30" ht="18" customHeight="1">
      <c r="A15" s="427"/>
      <c r="B15" s="113" t="s">
        <v>264</v>
      </c>
      <c r="C15" s="117">
        <v>420218</v>
      </c>
      <c r="D15" s="117">
        <v>98717</v>
      </c>
      <c r="E15" s="117">
        <v>309198</v>
      </c>
      <c r="F15" s="117">
        <v>1276</v>
      </c>
      <c r="G15" s="117">
        <v>1116</v>
      </c>
      <c r="H15" s="117">
        <v>4472</v>
      </c>
      <c r="I15" s="118">
        <v>5439</v>
      </c>
      <c r="J15" s="117">
        <v>288512</v>
      </c>
      <c r="K15" s="117">
        <v>87336</v>
      </c>
      <c r="L15" s="117">
        <v>184855</v>
      </c>
      <c r="M15" s="117">
        <v>56</v>
      </c>
      <c r="N15" s="117">
        <v>284</v>
      </c>
      <c r="O15" s="117">
        <v>4246</v>
      </c>
      <c r="P15" s="117">
        <v>1735</v>
      </c>
      <c r="Q15" s="384">
        <v>122147</v>
      </c>
      <c r="R15" s="117">
        <v>10714</v>
      </c>
      <c r="S15" s="117">
        <v>107299</v>
      </c>
      <c r="T15" s="117">
        <v>360</v>
      </c>
      <c r="U15" s="117">
        <v>-72</v>
      </c>
      <c r="V15" s="117">
        <v>226</v>
      </c>
      <c r="W15" s="118">
        <v>3620</v>
      </c>
      <c r="X15" s="117">
        <v>9559</v>
      </c>
      <c r="Y15" s="117">
        <v>667</v>
      </c>
      <c r="Z15" s="117">
        <v>7044</v>
      </c>
      <c r="AA15" s="117">
        <v>860</v>
      </c>
      <c r="AB15" s="117">
        <v>904</v>
      </c>
      <c r="AC15" s="117">
        <v>0</v>
      </c>
      <c r="AD15" s="118">
        <v>84</v>
      </c>
    </row>
    <row r="16" spans="1:30" ht="18" customHeight="1">
      <c r="A16" s="428">
        <v>2021</v>
      </c>
      <c r="B16" s="105" t="s">
        <v>265</v>
      </c>
      <c r="C16" s="101">
        <v>1401</v>
      </c>
      <c r="D16" s="101">
        <v>204</v>
      </c>
      <c r="E16" s="101">
        <v>847</v>
      </c>
      <c r="F16" s="101">
        <v>37</v>
      </c>
      <c r="G16" s="101">
        <v>44</v>
      </c>
      <c r="H16" s="101">
        <v>32</v>
      </c>
      <c r="I16" s="108">
        <v>237</v>
      </c>
      <c r="J16" s="101">
        <v>437</v>
      </c>
      <c r="K16" s="101">
        <v>141</v>
      </c>
      <c r="L16" s="101">
        <v>222</v>
      </c>
      <c r="M16" s="101">
        <v>2</v>
      </c>
      <c r="N16" s="101">
        <v>2</v>
      </c>
      <c r="O16" s="101">
        <v>18</v>
      </c>
      <c r="P16" s="101">
        <v>52</v>
      </c>
      <c r="Q16" s="385">
        <v>873</v>
      </c>
      <c r="R16" s="101">
        <v>51</v>
      </c>
      <c r="S16" s="101">
        <v>576</v>
      </c>
      <c r="T16" s="101">
        <v>25</v>
      </c>
      <c r="U16" s="101">
        <v>42</v>
      </c>
      <c r="V16" s="101">
        <v>10</v>
      </c>
      <c r="W16" s="108">
        <v>169</v>
      </c>
      <c r="X16" s="101">
        <v>91</v>
      </c>
      <c r="Y16" s="101">
        <v>12</v>
      </c>
      <c r="Z16" s="101">
        <v>49</v>
      </c>
      <c r="AA16" s="101">
        <v>10</v>
      </c>
      <c r="AB16" s="101">
        <v>0</v>
      </c>
      <c r="AC16" s="101">
        <v>4</v>
      </c>
      <c r="AD16" s="108">
        <v>16</v>
      </c>
    </row>
    <row r="17" spans="1:30" ht="18" customHeight="1">
      <c r="A17" s="427"/>
      <c r="B17" s="113" t="s">
        <v>264</v>
      </c>
      <c r="C17" s="117">
        <v>674612.76500000001</v>
      </c>
      <c r="D17" s="117">
        <v>290040.435</v>
      </c>
      <c r="E17" s="117">
        <v>237350.09</v>
      </c>
      <c r="F17" s="117">
        <v>2174.5299999999997</v>
      </c>
      <c r="G17" s="117">
        <v>17912.780000000002</v>
      </c>
      <c r="H17" s="117">
        <v>2476.8450000000003</v>
      </c>
      <c r="I17" s="118">
        <v>124658.08499999999</v>
      </c>
      <c r="J17" s="117">
        <v>348045.64499999996</v>
      </c>
      <c r="K17" s="117">
        <v>180655.47499999998</v>
      </c>
      <c r="L17" s="117">
        <v>124837.31</v>
      </c>
      <c r="M17" s="117">
        <v>212.2</v>
      </c>
      <c r="N17" s="117">
        <v>1307.99</v>
      </c>
      <c r="O17" s="117">
        <v>1824.1849999999999</v>
      </c>
      <c r="P17" s="117">
        <v>39208.485000000001</v>
      </c>
      <c r="Q17" s="384">
        <v>141564</v>
      </c>
      <c r="R17" s="117">
        <v>21470.020000000004</v>
      </c>
      <c r="S17" s="117">
        <v>71361.63</v>
      </c>
      <c r="T17" s="117">
        <v>921.68</v>
      </c>
      <c r="U17" s="117">
        <v>16604.79</v>
      </c>
      <c r="V17" s="117">
        <v>198.89999999999998</v>
      </c>
      <c r="W17" s="118">
        <v>31006.979999999996</v>
      </c>
      <c r="X17" s="117">
        <v>185003.12</v>
      </c>
      <c r="Y17" s="117">
        <v>87914.94</v>
      </c>
      <c r="Z17" s="117">
        <v>41151.149999999994</v>
      </c>
      <c r="AA17" s="117">
        <v>1040.6500000000001</v>
      </c>
      <c r="AB17" s="117">
        <v>0</v>
      </c>
      <c r="AC17" s="117">
        <v>453.76</v>
      </c>
      <c r="AD17" s="118">
        <v>54442.62</v>
      </c>
    </row>
    <row r="18" spans="1:30" ht="18" customHeight="1">
      <c r="A18" s="428">
        <v>2022</v>
      </c>
      <c r="B18" s="105" t="s">
        <v>265</v>
      </c>
      <c r="C18" s="101">
        <v>446</v>
      </c>
      <c r="D18" s="101">
        <v>110</v>
      </c>
      <c r="E18" s="101">
        <v>101</v>
      </c>
      <c r="F18" s="101">
        <v>3</v>
      </c>
      <c r="G18" s="101">
        <v>2</v>
      </c>
      <c r="H18" s="101">
        <v>16</v>
      </c>
      <c r="I18" s="108">
        <v>25</v>
      </c>
      <c r="J18" s="101">
        <v>189</v>
      </c>
      <c r="K18" s="101">
        <v>98</v>
      </c>
      <c r="L18" s="101">
        <v>61</v>
      </c>
      <c r="M18" s="101" t="s">
        <v>250</v>
      </c>
      <c r="N18" s="101">
        <v>2</v>
      </c>
      <c r="O18" s="101">
        <v>14</v>
      </c>
      <c r="P18" s="101">
        <v>14</v>
      </c>
      <c r="Q18" s="385">
        <v>55</v>
      </c>
      <c r="R18" s="101">
        <v>9</v>
      </c>
      <c r="S18" s="101">
        <v>37</v>
      </c>
      <c r="T18" s="101" t="s">
        <v>250</v>
      </c>
      <c r="U18" s="101" t="s">
        <v>250</v>
      </c>
      <c r="V18" s="101" t="s">
        <v>250</v>
      </c>
      <c r="W18" s="108">
        <v>9</v>
      </c>
      <c r="X18" s="101">
        <v>13</v>
      </c>
      <c r="Y18" s="101">
        <v>3</v>
      </c>
      <c r="Z18" s="101">
        <v>3</v>
      </c>
      <c r="AA18" s="101">
        <v>3</v>
      </c>
      <c r="AB18" s="101" t="s">
        <v>250</v>
      </c>
      <c r="AC18" s="101">
        <v>2</v>
      </c>
      <c r="AD18" s="108">
        <v>2</v>
      </c>
    </row>
    <row r="19" spans="1:30" ht="18" customHeight="1">
      <c r="A19" s="428"/>
      <c r="B19" s="105" t="s">
        <v>264</v>
      </c>
      <c r="C19" s="101">
        <v>285177</v>
      </c>
      <c r="D19" s="101">
        <v>211495</v>
      </c>
      <c r="E19" s="101">
        <v>10078</v>
      </c>
      <c r="F19" s="101">
        <v>198</v>
      </c>
      <c r="G19" s="101">
        <v>3155</v>
      </c>
      <c r="H19" s="101">
        <v>3087</v>
      </c>
      <c r="I19" s="108">
        <v>57164</v>
      </c>
      <c r="J19" s="101">
        <v>294332.62</v>
      </c>
      <c r="K19" s="101">
        <v>199173</v>
      </c>
      <c r="L19" s="101">
        <v>66638</v>
      </c>
      <c r="M19" s="101" t="s">
        <v>250</v>
      </c>
      <c r="N19" s="101">
        <v>3154.56</v>
      </c>
      <c r="O19" s="101">
        <v>2664.06</v>
      </c>
      <c r="P19" s="101">
        <v>22703</v>
      </c>
      <c r="Q19" s="385">
        <v>49015.812000000005</v>
      </c>
      <c r="R19" s="101">
        <v>9213.1720000000005</v>
      </c>
      <c r="S19" s="101">
        <v>31389.05</v>
      </c>
      <c r="T19" s="101">
        <v>0</v>
      </c>
      <c r="U19" s="101">
        <v>0</v>
      </c>
      <c r="V19" s="101">
        <v>0</v>
      </c>
      <c r="W19" s="108">
        <v>8413.59</v>
      </c>
      <c r="X19" s="101">
        <v>32458.769999999997</v>
      </c>
      <c r="Y19" s="101">
        <v>3108.95</v>
      </c>
      <c r="Z19" s="101">
        <v>2681.31</v>
      </c>
      <c r="AA19" s="101">
        <v>197.96</v>
      </c>
      <c r="AB19" s="101">
        <v>0</v>
      </c>
      <c r="AC19" s="101">
        <v>423.04</v>
      </c>
      <c r="AD19" s="108">
        <v>26047.51</v>
      </c>
    </row>
    <row r="20" spans="1:30" s="111" customFormat="1" ht="18" customHeight="1">
      <c r="A20" s="419">
        <v>2023</v>
      </c>
      <c r="B20" s="112" t="s">
        <v>265</v>
      </c>
      <c r="C20" s="374">
        <v>732</v>
      </c>
      <c r="D20" s="374">
        <v>155</v>
      </c>
      <c r="E20" s="374">
        <v>466</v>
      </c>
      <c r="F20" s="374">
        <v>10</v>
      </c>
      <c r="G20" s="374">
        <v>13</v>
      </c>
      <c r="H20" s="374">
        <v>42</v>
      </c>
      <c r="I20" s="375">
        <v>46</v>
      </c>
      <c r="J20" s="377">
        <v>425</v>
      </c>
      <c r="K20" s="374">
        <v>98</v>
      </c>
      <c r="L20" s="374">
        <v>277</v>
      </c>
      <c r="M20" s="374">
        <v>4</v>
      </c>
      <c r="N20" s="374">
        <v>3</v>
      </c>
      <c r="O20" s="374">
        <v>23</v>
      </c>
      <c r="P20" s="375">
        <v>20</v>
      </c>
      <c r="Q20" s="386">
        <v>288</v>
      </c>
      <c r="R20" s="374">
        <v>48</v>
      </c>
      <c r="S20" s="374">
        <v>184</v>
      </c>
      <c r="T20" s="374">
        <v>4</v>
      </c>
      <c r="U20" s="374">
        <v>10</v>
      </c>
      <c r="V20" s="374">
        <v>16</v>
      </c>
      <c r="W20" s="387">
        <v>26</v>
      </c>
      <c r="X20" s="379">
        <v>19</v>
      </c>
      <c r="Y20" s="374">
        <v>9</v>
      </c>
      <c r="Z20" s="374">
        <v>5</v>
      </c>
      <c r="AA20" s="374">
        <v>2</v>
      </c>
      <c r="AB20" s="374">
        <v>0</v>
      </c>
      <c r="AC20" s="374">
        <v>3</v>
      </c>
      <c r="AD20" s="374">
        <v>0</v>
      </c>
    </row>
    <row r="21" spans="1:30" s="111" customFormat="1" ht="18" customHeight="1">
      <c r="A21" s="420"/>
      <c r="B21" s="231" t="s">
        <v>264</v>
      </c>
      <c r="C21" s="373">
        <v>225012.0062</v>
      </c>
      <c r="D21" s="373">
        <v>99978.426200000002</v>
      </c>
      <c r="E21" s="373">
        <v>115393.86</v>
      </c>
      <c r="F21" s="373">
        <v>4896.6899999999996</v>
      </c>
      <c r="G21" s="373">
        <v>451.81</v>
      </c>
      <c r="H21" s="373">
        <v>3293.72</v>
      </c>
      <c r="I21" s="376">
        <v>997.5</v>
      </c>
      <c r="J21" s="378">
        <v>133013.04120000001</v>
      </c>
      <c r="K21" s="373">
        <v>46632.4162</v>
      </c>
      <c r="L21" s="373">
        <v>81586.445000000007</v>
      </c>
      <c r="M21" s="373">
        <v>2164.8000000000002</v>
      </c>
      <c r="N21" s="373">
        <v>299.02999999999997</v>
      </c>
      <c r="O21" s="373">
        <v>1747.52</v>
      </c>
      <c r="P21" s="376">
        <v>582.83000000000004</v>
      </c>
      <c r="Q21" s="388">
        <v>65830.205000000002</v>
      </c>
      <c r="R21" s="373">
        <v>28930.1</v>
      </c>
      <c r="S21" s="373">
        <v>33326.584999999999</v>
      </c>
      <c r="T21" s="373">
        <v>2200.7600000000002</v>
      </c>
      <c r="U21" s="373">
        <v>152.78</v>
      </c>
      <c r="V21" s="373">
        <v>805.31</v>
      </c>
      <c r="W21" s="389">
        <v>414.67</v>
      </c>
      <c r="X21" s="380">
        <v>26168.76</v>
      </c>
      <c r="Y21" s="373">
        <v>24415.91</v>
      </c>
      <c r="Z21" s="373">
        <v>480.83</v>
      </c>
      <c r="AA21" s="373">
        <v>531.13</v>
      </c>
      <c r="AB21" s="373">
        <v>0</v>
      </c>
      <c r="AC21" s="373">
        <v>740.89</v>
      </c>
      <c r="AD21" s="373">
        <v>0</v>
      </c>
    </row>
    <row r="22" spans="1:30" s="10" customFormat="1" ht="12.95" customHeight="1">
      <c r="A22" s="12" t="s">
        <v>106</v>
      </c>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row>
    <row r="23" spans="1:30" s="10" customFormat="1" ht="12.95" customHeight="1">
      <c r="A23" s="394" t="s">
        <v>231</v>
      </c>
      <c r="B23" s="394"/>
      <c r="C23" s="394"/>
      <c r="D23" s="394"/>
      <c r="E23" s="394"/>
      <c r="F23" s="394"/>
      <c r="G23" s="394"/>
      <c r="H23" s="394"/>
      <c r="I23" s="394"/>
      <c r="J23" s="394"/>
      <c r="K23" s="394"/>
      <c r="L23" s="394"/>
      <c r="M23" s="394"/>
      <c r="N23" s="394"/>
      <c r="O23" s="394"/>
      <c r="P23" s="394"/>
      <c r="Q23" s="99"/>
      <c r="R23" s="12"/>
      <c r="S23" s="12"/>
      <c r="T23" s="12"/>
      <c r="U23" s="12"/>
      <c r="V23" s="12"/>
      <c r="W23" s="12"/>
      <c r="X23" s="12"/>
      <c r="Y23" s="12"/>
      <c r="Z23" s="12"/>
      <c r="AA23" s="12"/>
      <c r="AB23" s="12"/>
      <c r="AC23" s="12"/>
      <c r="AD23" s="42" t="s">
        <v>352</v>
      </c>
    </row>
    <row r="24" spans="1:30" s="7" customFormat="1" ht="15" customHeight="1">
      <c r="A24" s="9"/>
      <c r="B24" s="9"/>
      <c r="T24" s="6"/>
      <c r="U24" s="9"/>
      <c r="V24" s="9"/>
      <c r="W24" s="9"/>
      <c r="X24" s="9"/>
      <c r="Y24" s="9"/>
      <c r="Z24" s="9"/>
      <c r="AA24" s="9"/>
      <c r="AB24" s="9"/>
      <c r="AC24" s="9"/>
      <c r="AD24" s="9"/>
    </row>
    <row r="25" spans="1:30" s="7" customFormat="1" ht="15" customHeight="1">
      <c r="A25" s="9"/>
      <c r="B25" s="9"/>
      <c r="T25" s="9"/>
      <c r="U25" s="9"/>
      <c r="V25" s="9"/>
      <c r="W25" s="9"/>
      <c r="X25" s="9"/>
      <c r="Y25" s="9"/>
      <c r="Z25" s="9"/>
      <c r="AA25" s="9"/>
      <c r="AB25" s="9"/>
      <c r="AC25" s="9"/>
      <c r="AD25" s="9"/>
    </row>
  </sheetData>
  <mergeCells count="17">
    <mergeCell ref="A18:A19"/>
    <mergeCell ref="A20:A21"/>
    <mergeCell ref="A2:AD2"/>
    <mergeCell ref="A3:P3"/>
    <mergeCell ref="X4:AD4"/>
    <mergeCell ref="A23:P23"/>
    <mergeCell ref="A4:A5"/>
    <mergeCell ref="C4:I4"/>
    <mergeCell ref="J4:P4"/>
    <mergeCell ref="Q4:W4"/>
    <mergeCell ref="A6:A7"/>
    <mergeCell ref="A8:A9"/>
    <mergeCell ref="A10:A11"/>
    <mergeCell ref="A12:A13"/>
    <mergeCell ref="A14:A15"/>
    <mergeCell ref="A16:A17"/>
    <mergeCell ref="B4:B5"/>
  </mergeCells>
  <phoneticPr fontId="3" type="noConversion"/>
  <printOptions horizontalCentered="1"/>
  <pageMargins left="0.78740157480314965" right="0.78740157480314965" top="0.98425196850393704" bottom="0.98425196850393704" header="0" footer="0.59055118110236227"/>
  <pageSetup paperSize="9" firstPageNumber="103" fitToWidth="0" pageOrder="overThenDown"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5"/>
  <sheetViews>
    <sheetView view="pageBreakPreview" topLeftCell="A5" zoomScaleNormal="100" zoomScaleSheetLayoutView="100" workbookViewId="0">
      <selection activeCell="D16" sqref="D16"/>
    </sheetView>
  </sheetViews>
  <sheetFormatPr defaultColWidth="8.88671875" defaultRowHeight="13.5"/>
  <cols>
    <col min="1" max="1" width="8.77734375" style="5" customWidth="1"/>
    <col min="2" max="5" width="15.77734375" style="5" customWidth="1"/>
    <col min="6" max="16384" width="8.88671875" style="5"/>
  </cols>
  <sheetData>
    <row r="1" spans="1:10" s="11" customFormat="1" ht="12" customHeight="1">
      <c r="A1" s="222" t="s">
        <v>102</v>
      </c>
      <c r="B1" s="222"/>
      <c r="C1" s="222"/>
      <c r="D1" s="222"/>
      <c r="E1" s="222"/>
      <c r="F1" s="222"/>
      <c r="G1" s="222"/>
      <c r="H1" s="222"/>
      <c r="I1" s="222"/>
      <c r="J1" s="222"/>
    </row>
    <row r="2" spans="1:10" s="15" customFormat="1" ht="30" customHeight="1">
      <c r="A2" s="391" t="s">
        <v>286</v>
      </c>
      <c r="B2" s="391"/>
      <c r="C2" s="391"/>
      <c r="D2" s="391"/>
      <c r="E2" s="391"/>
      <c r="F2" s="16"/>
    </row>
    <row r="3" spans="1:10" s="9" customFormat="1" ht="15" customHeight="1">
      <c r="A3" s="392" t="s">
        <v>285</v>
      </c>
      <c r="B3" s="392"/>
      <c r="C3" s="392"/>
      <c r="E3" s="102" t="s">
        <v>284</v>
      </c>
      <c r="F3" s="7"/>
    </row>
    <row r="4" spans="1:10" ht="24.95" customHeight="1">
      <c r="A4" s="431" t="s">
        <v>337</v>
      </c>
      <c r="B4" s="432" t="s">
        <v>283</v>
      </c>
      <c r="C4" s="422"/>
      <c r="D4" s="433" t="s">
        <v>282</v>
      </c>
      <c r="E4" s="422"/>
    </row>
    <row r="5" spans="1:10" ht="60" customHeight="1" thickBot="1">
      <c r="A5" s="399"/>
      <c r="B5" s="193" t="s">
        <v>16</v>
      </c>
      <c r="C5" s="194" t="s">
        <v>281</v>
      </c>
      <c r="D5" s="194" t="s">
        <v>16</v>
      </c>
      <c r="E5" s="195" t="s">
        <v>280</v>
      </c>
    </row>
    <row r="6" spans="1:10" s="128" customFormat="1" ht="24.75" hidden="1" customHeight="1" thickTop="1">
      <c r="A6" s="191">
        <v>2016</v>
      </c>
      <c r="B6" s="296">
        <v>91.3</v>
      </c>
      <c r="C6" s="296">
        <v>105</v>
      </c>
      <c r="D6" s="296">
        <v>100</v>
      </c>
      <c r="E6" s="297">
        <v>100.6</v>
      </c>
    </row>
    <row r="7" spans="1:10" s="128" customFormat="1" ht="25.5" hidden="1" customHeight="1">
      <c r="A7" s="191">
        <v>2017</v>
      </c>
      <c r="B7" s="296">
        <v>92.3</v>
      </c>
      <c r="C7" s="296">
        <v>104.1</v>
      </c>
      <c r="D7" s="296">
        <v>99.8</v>
      </c>
      <c r="E7" s="297">
        <v>99.3</v>
      </c>
    </row>
    <row r="8" spans="1:10" s="128" customFormat="1" ht="25.5" hidden="1" customHeight="1" thickTop="1">
      <c r="A8" s="191">
        <v>2018</v>
      </c>
      <c r="B8" s="296">
        <v>95</v>
      </c>
      <c r="C8" s="238">
        <v>105.9</v>
      </c>
      <c r="D8" s="296">
        <v>100.1</v>
      </c>
      <c r="E8" s="297">
        <v>99.6</v>
      </c>
    </row>
    <row r="9" spans="1:10" s="121" customFormat="1" ht="25.5" customHeight="1" thickTop="1">
      <c r="A9" s="191">
        <v>2019</v>
      </c>
      <c r="B9" s="296">
        <v>98.2</v>
      </c>
      <c r="C9" s="238">
        <v>105.7</v>
      </c>
      <c r="D9" s="296">
        <v>99.9</v>
      </c>
      <c r="E9" s="297">
        <v>98.8</v>
      </c>
    </row>
    <row r="10" spans="1:10" s="127" customFormat="1" ht="25.5" customHeight="1">
      <c r="A10" s="191">
        <v>2020</v>
      </c>
      <c r="B10" s="296">
        <v>98.8</v>
      </c>
      <c r="C10" s="238">
        <v>101.4</v>
      </c>
      <c r="D10" s="296">
        <v>99.6</v>
      </c>
      <c r="E10" s="297">
        <v>98.4</v>
      </c>
    </row>
    <row r="11" spans="1:10" s="127" customFormat="1" ht="25.5" customHeight="1">
      <c r="A11" s="191">
        <v>2021</v>
      </c>
      <c r="B11" s="296">
        <v>103.4</v>
      </c>
      <c r="C11" s="238">
        <v>105.6</v>
      </c>
      <c r="D11" s="296">
        <v>101.5</v>
      </c>
      <c r="E11" s="297">
        <v>103.9</v>
      </c>
    </row>
    <row r="12" spans="1:10" s="323" customFormat="1" ht="25.5" customHeight="1">
      <c r="A12" s="308">
        <v>2022</v>
      </c>
      <c r="B12" s="320">
        <v>102.5</v>
      </c>
      <c r="C12" s="321">
        <v>101.6</v>
      </c>
      <c r="D12" s="320">
        <v>102.5</v>
      </c>
      <c r="E12" s="322">
        <v>101.6</v>
      </c>
    </row>
    <row r="13" spans="1:10" s="126" customFormat="1" ht="25.5" customHeight="1">
      <c r="A13" s="77">
        <v>2023</v>
      </c>
      <c r="B13" s="241">
        <v>99.1</v>
      </c>
      <c r="C13" s="243">
        <v>95</v>
      </c>
      <c r="D13" s="241">
        <v>95.3</v>
      </c>
      <c r="E13" s="298">
        <v>93</v>
      </c>
    </row>
    <row r="14" spans="1:10" s="121" customFormat="1" ht="25.5" customHeight="1">
      <c r="A14" s="191" t="s">
        <v>279</v>
      </c>
      <c r="B14" s="242">
        <v>101.7</v>
      </c>
      <c r="C14" s="239">
        <v>100</v>
      </c>
      <c r="D14" s="244">
        <v>98.2</v>
      </c>
      <c r="E14" s="124">
        <v>98.1</v>
      </c>
    </row>
    <row r="15" spans="1:10" s="121" customFormat="1" ht="25.5" customHeight="1">
      <c r="A15" s="191" t="s">
        <v>278</v>
      </c>
      <c r="B15" s="125">
        <v>101.1</v>
      </c>
      <c r="C15" s="239">
        <v>99</v>
      </c>
      <c r="D15" s="125">
        <v>97.5</v>
      </c>
      <c r="E15" s="124">
        <v>97</v>
      </c>
    </row>
    <row r="16" spans="1:10" s="121" customFormat="1" ht="25.5" customHeight="1">
      <c r="A16" s="191" t="s">
        <v>277</v>
      </c>
      <c r="B16" s="125">
        <v>100.6</v>
      </c>
      <c r="C16" s="239">
        <v>98</v>
      </c>
      <c r="D16" s="125">
        <v>97</v>
      </c>
      <c r="E16" s="124">
        <v>95.9</v>
      </c>
    </row>
    <row r="17" spans="1:6" s="121" customFormat="1" ht="25.5" customHeight="1">
      <c r="A17" s="191" t="s">
        <v>276</v>
      </c>
      <c r="B17" s="125">
        <v>100.1</v>
      </c>
      <c r="C17" s="239">
        <v>97.1</v>
      </c>
      <c r="D17" s="125">
        <v>96.4</v>
      </c>
      <c r="E17" s="124">
        <v>94.9</v>
      </c>
    </row>
    <row r="18" spans="1:6" s="121" customFormat="1" ht="25.5" customHeight="1">
      <c r="A18" s="191" t="s">
        <v>275</v>
      </c>
      <c r="B18" s="125">
        <v>99.6</v>
      </c>
      <c r="C18" s="239">
        <v>96.2</v>
      </c>
      <c r="D18" s="125">
        <v>95.9</v>
      </c>
      <c r="E18" s="124">
        <v>93.9</v>
      </c>
    </row>
    <row r="19" spans="1:6" s="121" customFormat="1" ht="24" customHeight="1">
      <c r="A19" s="191" t="s">
        <v>274</v>
      </c>
      <c r="B19" s="125">
        <v>99.2</v>
      </c>
      <c r="C19" s="239">
        <v>95.6</v>
      </c>
      <c r="D19" s="125">
        <v>95.5</v>
      </c>
      <c r="E19" s="124">
        <v>93.3</v>
      </c>
    </row>
    <row r="20" spans="1:6" s="121" customFormat="1" ht="24" customHeight="1">
      <c r="A20" s="191" t="s">
        <v>273</v>
      </c>
      <c r="B20" s="125">
        <v>99.1</v>
      </c>
      <c r="C20" s="239">
        <v>95.3</v>
      </c>
      <c r="D20" s="125">
        <v>95.3</v>
      </c>
      <c r="E20" s="124">
        <v>93</v>
      </c>
    </row>
    <row r="21" spans="1:6" s="121" customFormat="1" ht="24" customHeight="1">
      <c r="A21" s="191" t="s">
        <v>272</v>
      </c>
      <c r="B21" s="125">
        <v>99</v>
      </c>
      <c r="C21" s="239">
        <v>95.1</v>
      </c>
      <c r="D21" s="125">
        <v>95.3</v>
      </c>
      <c r="E21" s="124">
        <v>92.9</v>
      </c>
    </row>
    <row r="22" spans="1:6" s="121" customFormat="1" ht="24" customHeight="1">
      <c r="A22" s="191" t="s">
        <v>271</v>
      </c>
      <c r="B22" s="125">
        <v>99</v>
      </c>
      <c r="C22" s="239">
        <v>95.1</v>
      </c>
      <c r="D22" s="125">
        <v>95.2</v>
      </c>
      <c r="E22" s="124">
        <v>92.9</v>
      </c>
    </row>
    <row r="23" spans="1:6" s="121" customFormat="1" ht="24" customHeight="1">
      <c r="A23" s="191" t="s">
        <v>270</v>
      </c>
      <c r="B23" s="125">
        <v>99.1</v>
      </c>
      <c r="C23" s="239">
        <v>95.1</v>
      </c>
      <c r="D23" s="125">
        <v>95.3</v>
      </c>
      <c r="E23" s="124">
        <v>92.9</v>
      </c>
    </row>
    <row r="24" spans="1:6" s="121" customFormat="1" ht="24" customHeight="1">
      <c r="A24" s="191" t="s">
        <v>269</v>
      </c>
      <c r="B24" s="125">
        <v>99.1</v>
      </c>
      <c r="C24" s="239">
        <v>95</v>
      </c>
      <c r="D24" s="125">
        <v>95.3</v>
      </c>
      <c r="E24" s="124">
        <v>92.9</v>
      </c>
    </row>
    <row r="25" spans="1:6" s="121" customFormat="1" ht="24" customHeight="1">
      <c r="A25" s="192" t="s">
        <v>268</v>
      </c>
      <c r="B25" s="123">
        <v>99.1</v>
      </c>
      <c r="C25" s="240">
        <v>95</v>
      </c>
      <c r="D25" s="123">
        <v>95.3</v>
      </c>
      <c r="E25" s="122">
        <v>93</v>
      </c>
    </row>
    <row r="26" spans="1:6" ht="13.5" customHeight="1">
      <c r="A26" s="120" t="s">
        <v>377</v>
      </c>
      <c r="B26" s="120"/>
      <c r="C26" s="120"/>
      <c r="D26" s="120"/>
      <c r="E26" s="22" t="s">
        <v>267</v>
      </c>
    </row>
    <row r="27" spans="1:6" s="9" customFormat="1" ht="38.25" customHeight="1">
      <c r="A27" s="5"/>
      <c r="B27" s="5"/>
      <c r="C27" s="5"/>
      <c r="D27" s="5"/>
      <c r="E27" s="5"/>
    </row>
    <row r="28" spans="1:6" s="9" customFormat="1" ht="15" customHeight="1">
      <c r="A28" s="5"/>
      <c r="B28" s="5"/>
      <c r="C28" s="5"/>
      <c r="D28" s="5"/>
      <c r="E28" s="5"/>
    </row>
    <row r="29" spans="1:6" s="14" customFormat="1" ht="55.5" customHeight="1">
      <c r="A29" s="5"/>
      <c r="B29" s="5"/>
      <c r="C29" s="5"/>
      <c r="D29" s="5"/>
      <c r="E29" s="5"/>
    </row>
    <row r="30" spans="1:6" s="15" customFormat="1" ht="30" customHeight="1">
      <c r="A30" s="5"/>
      <c r="B30" s="5"/>
      <c r="C30" s="5"/>
      <c r="D30" s="5"/>
      <c r="E30" s="5"/>
      <c r="F30" s="16"/>
    </row>
    <row r="31" spans="1:6" s="9" customFormat="1" ht="15" customHeight="1">
      <c r="A31" s="5"/>
      <c r="B31" s="5"/>
      <c r="C31" s="5"/>
      <c r="D31" s="5"/>
      <c r="E31" s="5"/>
    </row>
    <row r="32" spans="1:6" ht="30" customHeight="1"/>
    <row r="33" spans="1:5" ht="30" customHeight="1"/>
    <row r="34" spans="1:5" ht="50.1" customHeight="1"/>
    <row r="35" spans="1:5" s="9" customFormat="1" ht="15" customHeight="1">
      <c r="A35" s="5"/>
      <c r="B35" s="5"/>
      <c r="C35" s="5"/>
      <c r="D35" s="5"/>
      <c r="E35" s="5"/>
    </row>
  </sheetData>
  <mergeCells count="5">
    <mergeCell ref="A3:C3"/>
    <mergeCell ref="A2:E2"/>
    <mergeCell ref="A4:A5"/>
    <mergeCell ref="B4:C4"/>
    <mergeCell ref="D4:E4"/>
  </mergeCells>
  <phoneticPr fontId="3" type="noConversion"/>
  <printOptions horizontalCentered="1"/>
  <pageMargins left="0.78740157480314965" right="0.78740157480314965" top="0.98425196850393704" bottom="0.98425196850393704" header="0" footer="0.59055118110236227"/>
  <pageSetup paperSize="9" scale="98" firstPageNumber="103" pageOrder="overThenDown" orientation="landscape"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5"/>
  <sheetViews>
    <sheetView view="pageBreakPreview" zoomScaleNormal="100" zoomScaleSheetLayoutView="100" workbookViewId="0">
      <selection activeCell="H13" sqref="H13"/>
    </sheetView>
  </sheetViews>
  <sheetFormatPr defaultColWidth="8.88671875" defaultRowHeight="13.5"/>
  <cols>
    <col min="1" max="1" width="8.77734375" style="5" customWidth="1"/>
    <col min="2" max="11" width="11.77734375" style="5" customWidth="1"/>
    <col min="12" max="16384" width="8.88671875" style="5"/>
  </cols>
  <sheetData>
    <row r="1" spans="1:12" s="11" customFormat="1" ht="12" customHeight="1">
      <c r="A1" s="222" t="s">
        <v>102</v>
      </c>
      <c r="B1" s="222"/>
      <c r="C1" s="222"/>
      <c r="D1" s="222"/>
      <c r="E1" s="222"/>
      <c r="F1" s="222"/>
      <c r="G1" s="222"/>
      <c r="H1" s="222"/>
      <c r="I1" s="222"/>
      <c r="J1" s="222"/>
    </row>
    <row r="2" spans="1:12" s="15" customFormat="1" ht="30" customHeight="1">
      <c r="A2" s="391" t="s">
        <v>312</v>
      </c>
      <c r="B2" s="391"/>
      <c r="C2" s="391"/>
      <c r="D2" s="391"/>
      <c r="E2" s="391"/>
      <c r="F2" s="391"/>
      <c r="G2" s="391"/>
      <c r="H2" s="391"/>
      <c r="I2" s="391"/>
      <c r="J2" s="391"/>
      <c r="K2" s="391"/>
      <c r="L2" s="16"/>
    </row>
    <row r="3" spans="1:12" s="9" customFormat="1" ht="15" customHeight="1">
      <c r="A3" s="421" t="s">
        <v>292</v>
      </c>
      <c r="B3" s="421"/>
      <c r="C3" s="421"/>
      <c r="D3" s="421"/>
      <c r="E3" s="421"/>
      <c r="F3" s="3"/>
      <c r="G3" s="23"/>
      <c r="H3" s="23"/>
      <c r="I3" s="23"/>
      <c r="J3" s="23"/>
      <c r="K3" s="21" t="s">
        <v>291</v>
      </c>
    </row>
    <row r="4" spans="1:12" ht="24.95" customHeight="1">
      <c r="A4" s="436" t="s">
        <v>336</v>
      </c>
      <c r="B4" s="432" t="s">
        <v>159</v>
      </c>
      <c r="C4" s="433"/>
      <c r="D4" s="403" t="s">
        <v>290</v>
      </c>
      <c r="E4" s="400"/>
      <c r="F4" s="433" t="s">
        <v>160</v>
      </c>
      <c r="G4" s="422"/>
      <c r="H4" s="422"/>
      <c r="I4" s="422"/>
      <c r="J4" s="422"/>
      <c r="K4" s="422"/>
    </row>
    <row r="5" spans="1:12" ht="24.95" customHeight="1">
      <c r="A5" s="437"/>
      <c r="B5" s="432"/>
      <c r="C5" s="433"/>
      <c r="D5" s="439"/>
      <c r="E5" s="440"/>
      <c r="F5" s="433" t="s">
        <v>289</v>
      </c>
      <c r="G5" s="433"/>
      <c r="H5" s="434" t="s">
        <v>288</v>
      </c>
      <c r="I5" s="435"/>
      <c r="J5" s="433" t="s">
        <v>35</v>
      </c>
      <c r="K5" s="433"/>
    </row>
    <row r="6" spans="1:12" ht="30" customHeight="1" thickBot="1">
      <c r="A6" s="438"/>
      <c r="B6" s="283" t="s">
        <v>183</v>
      </c>
      <c r="C6" s="282" t="s">
        <v>32</v>
      </c>
      <c r="D6" s="282" t="s">
        <v>183</v>
      </c>
      <c r="E6" s="282" t="s">
        <v>32</v>
      </c>
      <c r="F6" s="282" t="s">
        <v>183</v>
      </c>
      <c r="G6" s="282" t="s">
        <v>32</v>
      </c>
      <c r="H6" s="282" t="s">
        <v>183</v>
      </c>
      <c r="I6" s="282" t="s">
        <v>32</v>
      </c>
      <c r="J6" s="282" t="s">
        <v>183</v>
      </c>
      <c r="K6" s="282" t="s">
        <v>287</v>
      </c>
    </row>
    <row r="7" spans="1:12" s="131" customFormat="1" ht="23.25" hidden="1" customHeight="1">
      <c r="A7" s="189">
        <v>2016</v>
      </c>
      <c r="B7" s="175">
        <v>0</v>
      </c>
      <c r="C7" s="175">
        <v>0</v>
      </c>
      <c r="D7" s="175">
        <v>0</v>
      </c>
      <c r="E7" s="175">
        <v>0</v>
      </c>
      <c r="F7" s="175">
        <v>0</v>
      </c>
      <c r="G7" s="175">
        <v>0</v>
      </c>
      <c r="H7" s="175">
        <v>0</v>
      </c>
      <c r="I7" s="175">
        <v>0</v>
      </c>
      <c r="J7" s="175">
        <v>0</v>
      </c>
      <c r="K7" s="176">
        <v>0</v>
      </c>
    </row>
    <row r="8" spans="1:12" s="131" customFormat="1" ht="23.25" hidden="1" customHeight="1">
      <c r="A8" s="189">
        <v>2017</v>
      </c>
      <c r="B8" s="175">
        <v>0</v>
      </c>
      <c r="C8" s="175">
        <v>0</v>
      </c>
      <c r="D8" s="175">
        <v>0</v>
      </c>
      <c r="E8" s="175">
        <v>0</v>
      </c>
      <c r="F8" s="175">
        <v>0</v>
      </c>
      <c r="G8" s="175">
        <v>0</v>
      </c>
      <c r="H8" s="175">
        <v>0</v>
      </c>
      <c r="I8" s="175">
        <v>0</v>
      </c>
      <c r="J8" s="175">
        <v>0</v>
      </c>
      <c r="K8" s="176">
        <v>0</v>
      </c>
    </row>
    <row r="9" spans="1:12" s="131" customFormat="1" ht="23.25" hidden="1" customHeight="1" thickTop="1">
      <c r="A9" s="189">
        <v>2018</v>
      </c>
      <c r="B9" s="175" t="s">
        <v>250</v>
      </c>
      <c r="C9" s="176" t="s">
        <v>250</v>
      </c>
      <c r="D9" s="175" t="s">
        <v>250</v>
      </c>
      <c r="E9" s="245" t="s">
        <v>250</v>
      </c>
      <c r="F9" s="175" t="s">
        <v>250</v>
      </c>
      <c r="G9" s="175" t="s">
        <v>250</v>
      </c>
      <c r="H9" s="175" t="s">
        <v>250</v>
      </c>
      <c r="I9" s="175" t="s">
        <v>250</v>
      </c>
      <c r="J9" s="175" t="s">
        <v>250</v>
      </c>
      <c r="K9" s="176" t="s">
        <v>250</v>
      </c>
    </row>
    <row r="10" spans="1:12" s="130" customFormat="1" ht="23.25" customHeight="1" thickTop="1">
      <c r="A10" s="189">
        <v>2019</v>
      </c>
      <c r="B10" s="177">
        <v>14</v>
      </c>
      <c r="C10" s="178">
        <v>29</v>
      </c>
      <c r="D10" s="177">
        <v>14</v>
      </c>
      <c r="E10" s="246">
        <v>29</v>
      </c>
      <c r="F10" s="177">
        <v>0</v>
      </c>
      <c r="G10" s="177">
        <v>0</v>
      </c>
      <c r="H10" s="177">
        <v>0</v>
      </c>
      <c r="I10" s="177">
        <v>0</v>
      </c>
      <c r="J10" s="177">
        <v>0</v>
      </c>
      <c r="K10" s="178">
        <v>0</v>
      </c>
    </row>
    <row r="11" spans="1:12" s="129" customFormat="1" ht="23.25" customHeight="1">
      <c r="A11" s="189">
        <v>2020</v>
      </c>
      <c r="B11" s="177">
        <v>4</v>
      </c>
      <c r="C11" s="178">
        <v>5</v>
      </c>
      <c r="D11" s="177">
        <v>4</v>
      </c>
      <c r="E11" s="246">
        <v>5</v>
      </c>
      <c r="F11" s="177">
        <v>0</v>
      </c>
      <c r="G11" s="177">
        <v>0</v>
      </c>
      <c r="H11" s="177">
        <v>0</v>
      </c>
      <c r="I11" s="177">
        <v>0</v>
      </c>
      <c r="J11" s="177">
        <v>0</v>
      </c>
      <c r="K11" s="178">
        <v>0</v>
      </c>
    </row>
    <row r="12" spans="1:12" s="129" customFormat="1" ht="23.25" customHeight="1">
      <c r="A12" s="189">
        <v>2021</v>
      </c>
      <c r="B12" s="177">
        <v>23</v>
      </c>
      <c r="C12" s="178">
        <v>50</v>
      </c>
      <c r="D12" s="177">
        <v>23</v>
      </c>
      <c r="E12" s="246">
        <v>50</v>
      </c>
      <c r="F12" s="177">
        <v>0</v>
      </c>
      <c r="G12" s="177">
        <v>0</v>
      </c>
      <c r="H12" s="177">
        <v>0</v>
      </c>
      <c r="I12" s="177">
        <v>0</v>
      </c>
      <c r="J12" s="177">
        <v>0</v>
      </c>
      <c r="K12" s="178">
        <v>0</v>
      </c>
    </row>
    <row r="13" spans="1:12" s="129" customFormat="1" ht="23.25" customHeight="1">
      <c r="A13" s="189">
        <v>2022</v>
      </c>
      <c r="B13" s="177">
        <v>14</v>
      </c>
      <c r="C13" s="178">
        <v>12</v>
      </c>
      <c r="D13" s="177">
        <v>14</v>
      </c>
      <c r="E13" s="246">
        <v>12</v>
      </c>
      <c r="F13" s="177">
        <v>0</v>
      </c>
      <c r="G13" s="177">
        <v>0</v>
      </c>
      <c r="H13" s="177">
        <v>0</v>
      </c>
      <c r="I13" s="177">
        <v>0</v>
      </c>
      <c r="J13" s="177">
        <v>0</v>
      </c>
      <c r="K13" s="178">
        <v>0</v>
      </c>
    </row>
    <row r="14" spans="1:12" s="68" customFormat="1" ht="24.95" customHeight="1">
      <c r="A14" s="190">
        <v>2023</v>
      </c>
      <c r="B14" s="160">
        <v>2</v>
      </c>
      <c r="C14" s="161">
        <v>17</v>
      </c>
      <c r="D14" s="160">
        <v>2</v>
      </c>
      <c r="E14" s="174">
        <v>17</v>
      </c>
      <c r="F14" s="179">
        <v>0</v>
      </c>
      <c r="G14" s="179">
        <v>0</v>
      </c>
      <c r="H14" s="179">
        <v>0</v>
      </c>
      <c r="I14" s="179">
        <v>0</v>
      </c>
      <c r="J14" s="179">
        <v>0</v>
      </c>
      <c r="K14" s="180">
        <v>0</v>
      </c>
    </row>
    <row r="15" spans="1:12" s="9" customFormat="1" ht="15" customHeight="1">
      <c r="A15" s="12" t="s">
        <v>339</v>
      </c>
      <c r="B15" s="12"/>
      <c r="C15" s="12"/>
      <c r="D15" s="12"/>
      <c r="E15" s="12"/>
      <c r="F15" s="3"/>
      <c r="G15" s="12"/>
      <c r="H15" s="12"/>
      <c r="I15" s="3"/>
      <c r="J15" s="12"/>
      <c r="K15" s="42" t="s">
        <v>340</v>
      </c>
    </row>
  </sheetData>
  <mergeCells count="9">
    <mergeCell ref="J5:K5"/>
    <mergeCell ref="A2:K2"/>
    <mergeCell ref="A3:E3"/>
    <mergeCell ref="F4:K4"/>
    <mergeCell ref="F5:G5"/>
    <mergeCell ref="H5:I5"/>
    <mergeCell ref="A4:A6"/>
    <mergeCell ref="B4:C5"/>
    <mergeCell ref="D4:E5"/>
  </mergeCells>
  <phoneticPr fontId="3" type="noConversion"/>
  <printOptions horizontalCentered="1"/>
  <pageMargins left="0.78740157480314965" right="0.78740157480314965" top="0.98425196850393704" bottom="0.98425196850393704" header="0" footer="0.59055118110236227"/>
  <pageSetup paperSize="9" scale="88" firstPageNumber="103" pageOrder="overThenDown" orientation="landscape"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100"/>
  <sheetViews>
    <sheetView view="pageBreakPreview" zoomScale="115" zoomScaleNormal="100" zoomScaleSheetLayoutView="115" workbookViewId="0">
      <selection activeCell="H95" sqref="H95"/>
    </sheetView>
  </sheetViews>
  <sheetFormatPr defaultColWidth="8.88671875" defaultRowHeight="13.5"/>
  <cols>
    <col min="1" max="1" width="8.77734375" style="5" customWidth="1"/>
    <col min="2" max="2" width="6.77734375" style="5" customWidth="1"/>
    <col min="3" max="18" width="8.77734375" style="5" customWidth="1"/>
    <col min="19" max="16384" width="8.88671875" style="5"/>
  </cols>
  <sheetData>
    <row r="1" spans="1:19" s="11" customFormat="1" ht="12" customHeight="1">
      <c r="A1" s="222" t="s">
        <v>102</v>
      </c>
      <c r="B1" s="222"/>
      <c r="C1" s="222"/>
      <c r="D1" s="222"/>
      <c r="E1" s="222"/>
      <c r="F1" s="222"/>
      <c r="G1" s="222"/>
      <c r="H1" s="222"/>
      <c r="I1" s="222"/>
      <c r="J1" s="222"/>
    </row>
    <row r="2" spans="1:19" s="15" customFormat="1" ht="30" customHeight="1">
      <c r="A2" s="391" t="s">
        <v>313</v>
      </c>
      <c r="B2" s="391"/>
      <c r="C2" s="391"/>
      <c r="D2" s="391"/>
      <c r="E2" s="391"/>
      <c r="F2" s="391"/>
      <c r="G2" s="391"/>
      <c r="H2" s="391"/>
      <c r="I2" s="391"/>
      <c r="J2" s="391"/>
      <c r="K2" s="391"/>
      <c r="L2" s="391"/>
      <c r="M2" s="391"/>
      <c r="N2" s="391"/>
      <c r="O2" s="391"/>
      <c r="P2" s="391"/>
      <c r="Q2" s="391"/>
      <c r="R2" s="391"/>
      <c r="S2" s="16"/>
    </row>
    <row r="3" spans="1:19" s="9" customFormat="1" ht="15" customHeight="1">
      <c r="A3" s="392" t="s">
        <v>311</v>
      </c>
      <c r="B3" s="392"/>
      <c r="C3" s="392"/>
      <c r="D3" s="392"/>
      <c r="E3" s="392"/>
      <c r="F3" s="392"/>
      <c r="G3" s="392"/>
      <c r="H3" s="392"/>
      <c r="I3" s="392"/>
      <c r="J3" s="392"/>
      <c r="K3" s="392"/>
      <c r="L3" s="443" t="s">
        <v>310</v>
      </c>
      <c r="M3" s="443"/>
      <c r="N3" s="443"/>
      <c r="O3" s="443"/>
      <c r="P3" s="443"/>
      <c r="Q3" s="443"/>
      <c r="R3" s="443"/>
    </row>
    <row r="4" spans="1:19" ht="24.95" customHeight="1">
      <c r="A4" s="444" t="s">
        <v>314</v>
      </c>
      <c r="B4" s="432" t="s">
        <v>309</v>
      </c>
      <c r="C4" s="433" t="s">
        <v>308</v>
      </c>
      <c r="D4" s="433"/>
      <c r="E4" s="433"/>
      <c r="F4" s="433"/>
      <c r="G4" s="433"/>
      <c r="H4" s="433"/>
      <c r="I4" s="433"/>
      <c r="J4" s="433"/>
      <c r="K4" s="433"/>
      <c r="L4" s="433" t="s">
        <v>145</v>
      </c>
      <c r="M4" s="433"/>
      <c r="N4" s="433"/>
      <c r="O4" s="433"/>
      <c r="P4" s="433"/>
      <c r="Q4" s="433"/>
      <c r="R4" s="433"/>
    </row>
    <row r="5" spans="1:19" ht="24.95" customHeight="1">
      <c r="A5" s="445"/>
      <c r="B5" s="432"/>
      <c r="C5" s="433" t="s">
        <v>307</v>
      </c>
      <c r="D5" s="433" t="s">
        <v>306</v>
      </c>
      <c r="E5" s="433" t="s">
        <v>305</v>
      </c>
      <c r="F5" s="433" t="s">
        <v>143</v>
      </c>
      <c r="G5" s="433" t="s">
        <v>108</v>
      </c>
      <c r="H5" s="433" t="s">
        <v>304</v>
      </c>
      <c r="I5" s="433" t="s">
        <v>109</v>
      </c>
      <c r="J5" s="433" t="s">
        <v>110</v>
      </c>
      <c r="K5" s="433" t="s">
        <v>303</v>
      </c>
      <c r="L5" s="433" t="s">
        <v>302</v>
      </c>
      <c r="M5" s="433" t="s">
        <v>301</v>
      </c>
      <c r="N5" s="433" t="s">
        <v>146</v>
      </c>
      <c r="O5" s="433"/>
      <c r="P5" s="433" t="s">
        <v>300</v>
      </c>
      <c r="Q5" s="433" t="s">
        <v>299</v>
      </c>
      <c r="R5" s="433" t="s">
        <v>298</v>
      </c>
    </row>
    <row r="6" spans="1:19" ht="54.95" customHeight="1" thickBot="1">
      <c r="A6" s="446"/>
      <c r="B6" s="447"/>
      <c r="C6" s="442"/>
      <c r="D6" s="442"/>
      <c r="E6" s="442"/>
      <c r="F6" s="442"/>
      <c r="G6" s="442"/>
      <c r="H6" s="442"/>
      <c r="I6" s="442"/>
      <c r="J6" s="442"/>
      <c r="K6" s="442"/>
      <c r="L6" s="442"/>
      <c r="M6" s="442"/>
      <c r="N6" s="282" t="s">
        <v>68</v>
      </c>
      <c r="O6" s="282" t="s">
        <v>69</v>
      </c>
      <c r="P6" s="442"/>
      <c r="Q6" s="442"/>
      <c r="R6" s="442"/>
    </row>
    <row r="7" spans="1:19" s="138" customFormat="1" ht="15" hidden="1" customHeight="1">
      <c r="A7" s="196">
        <v>2016</v>
      </c>
      <c r="B7" s="197">
        <v>3.0300000000000002</v>
      </c>
      <c r="C7" s="198">
        <v>4.3740000000000006</v>
      </c>
      <c r="D7" s="198">
        <v>1.0309999999999999</v>
      </c>
      <c r="E7" s="198">
        <v>1.6360000000000001</v>
      </c>
      <c r="F7" s="198">
        <v>2.4839999999999991</v>
      </c>
      <c r="G7" s="198">
        <v>1.6309999999999998</v>
      </c>
      <c r="H7" s="199">
        <v>0</v>
      </c>
      <c r="I7" s="198">
        <v>1.375</v>
      </c>
      <c r="J7" s="198">
        <v>5.4169999999999998</v>
      </c>
      <c r="K7" s="197">
        <v>3.6440000000000001</v>
      </c>
      <c r="L7" s="198">
        <v>3.4280000000000004</v>
      </c>
      <c r="M7" s="198">
        <v>2.1590000000000003</v>
      </c>
      <c r="N7" s="198">
        <v>4.3619999999999992</v>
      </c>
      <c r="O7" s="198">
        <v>2.1200000000000006</v>
      </c>
      <c r="P7" s="198">
        <v>2.8379999999999996</v>
      </c>
      <c r="Q7" s="198">
        <v>2.0340000000000003</v>
      </c>
      <c r="R7" s="197">
        <v>3.8319999999999999</v>
      </c>
    </row>
    <row r="8" spans="1:19" s="138" customFormat="1" ht="15" hidden="1" customHeight="1">
      <c r="A8" s="196" t="s">
        <v>293</v>
      </c>
      <c r="B8" s="197">
        <v>0.21099999999999999</v>
      </c>
      <c r="C8" s="198">
        <v>0.51200000000000001</v>
      </c>
      <c r="D8" s="198">
        <v>-0.01</v>
      </c>
      <c r="E8" s="198">
        <v>-3.1E-2</v>
      </c>
      <c r="F8" s="198">
        <v>6.4000000000000001E-2</v>
      </c>
      <c r="G8" s="198">
        <v>-4.0000000000000001E-3</v>
      </c>
      <c r="H8" s="199">
        <v>0</v>
      </c>
      <c r="I8" s="198">
        <v>2.1999999999999999E-2</v>
      </c>
      <c r="J8" s="198">
        <v>-1.7000000000000001E-2</v>
      </c>
      <c r="K8" s="197">
        <v>0.254</v>
      </c>
      <c r="L8" s="198">
        <v>9.9000000000000005E-2</v>
      </c>
      <c r="M8" s="198">
        <v>3.0000000000000001E-3</v>
      </c>
      <c r="N8" s="198">
        <v>0.245</v>
      </c>
      <c r="O8" s="198">
        <v>0.54100000000000004</v>
      </c>
      <c r="P8" s="198">
        <v>7.8E-2</v>
      </c>
      <c r="Q8" s="198">
        <v>-2.5999999999999999E-2</v>
      </c>
      <c r="R8" s="197">
        <v>0</v>
      </c>
    </row>
    <row r="9" spans="1:19" s="137" customFormat="1" ht="15" hidden="1" customHeight="1">
      <c r="A9" s="200" t="s">
        <v>278</v>
      </c>
      <c r="B9" s="201">
        <v>0.24399999999999999</v>
      </c>
      <c r="C9" s="198">
        <v>0.376</v>
      </c>
      <c r="D9" s="198">
        <v>0.46500000000000002</v>
      </c>
      <c r="E9" s="198">
        <v>0</v>
      </c>
      <c r="F9" s="198">
        <v>6.2E-2</v>
      </c>
      <c r="G9" s="198">
        <v>8.8999999999999996E-2</v>
      </c>
      <c r="H9" s="199">
        <v>0</v>
      </c>
      <c r="I9" s="198">
        <v>0.13200000000000001</v>
      </c>
      <c r="J9" s="198">
        <v>1.4E-2</v>
      </c>
      <c r="K9" s="197">
        <v>0.307</v>
      </c>
      <c r="L9" s="198">
        <v>0.1</v>
      </c>
      <c r="M9" s="198">
        <v>0.06</v>
      </c>
      <c r="N9" s="198">
        <v>0.36899999999999999</v>
      </c>
      <c r="O9" s="198">
        <v>0.496</v>
      </c>
      <c r="P9" s="198">
        <v>0.55600000000000005</v>
      </c>
      <c r="Q9" s="198">
        <v>0</v>
      </c>
      <c r="R9" s="197">
        <v>0</v>
      </c>
    </row>
    <row r="10" spans="1:19" s="137" customFormat="1" ht="15" hidden="1" customHeight="1">
      <c r="A10" s="200" t="s">
        <v>277</v>
      </c>
      <c r="B10" s="197">
        <v>0.30299999999999999</v>
      </c>
      <c r="C10" s="198">
        <v>0.72599999999999998</v>
      </c>
      <c r="D10" s="198">
        <v>0.02</v>
      </c>
      <c r="E10" s="198">
        <v>0</v>
      </c>
      <c r="F10" s="198">
        <v>0.1</v>
      </c>
      <c r="G10" s="198">
        <v>-7.9000000000000001E-2</v>
      </c>
      <c r="H10" s="199">
        <v>0</v>
      </c>
      <c r="I10" s="198">
        <v>-0.29099999999999998</v>
      </c>
      <c r="J10" s="198">
        <v>1.1220000000000001</v>
      </c>
      <c r="K10" s="197">
        <v>9.0999999999999998E-2</v>
      </c>
      <c r="L10" s="198">
        <v>0.26900000000000002</v>
      </c>
      <c r="M10" s="198">
        <v>0.06</v>
      </c>
      <c r="N10" s="198">
        <v>0.58399999999999996</v>
      </c>
      <c r="O10" s="198">
        <v>4.2000000000000003E-2</v>
      </c>
      <c r="P10" s="198">
        <v>3.7999999999999999E-2</v>
      </c>
      <c r="Q10" s="198">
        <v>0</v>
      </c>
      <c r="R10" s="197">
        <v>0</v>
      </c>
    </row>
    <row r="11" spans="1:19" s="136" customFormat="1" ht="15" hidden="1" customHeight="1">
      <c r="A11" s="200" t="s">
        <v>276</v>
      </c>
      <c r="B11" s="197">
        <v>0.23100000000000001</v>
      </c>
      <c r="C11" s="198">
        <v>0.39700000000000002</v>
      </c>
      <c r="D11" s="198">
        <v>-0.31</v>
      </c>
      <c r="E11" s="198">
        <v>5.6000000000000001E-2</v>
      </c>
      <c r="F11" s="198">
        <v>0.38600000000000001</v>
      </c>
      <c r="G11" s="198">
        <v>0.22600000000000001</v>
      </c>
      <c r="H11" s="199">
        <v>0</v>
      </c>
      <c r="I11" s="198">
        <v>0.222</v>
      </c>
      <c r="J11" s="198">
        <v>0.114</v>
      </c>
      <c r="K11" s="197">
        <v>0.14399999999999999</v>
      </c>
      <c r="L11" s="198">
        <v>0.17399999999999999</v>
      </c>
      <c r="M11" s="198">
        <v>0.27400000000000002</v>
      </c>
      <c r="N11" s="198">
        <v>0.438</v>
      </c>
      <c r="O11" s="198">
        <v>-6.5000000000000002E-2</v>
      </c>
      <c r="P11" s="198">
        <v>7.1999999999999995E-2</v>
      </c>
      <c r="Q11" s="198">
        <v>0.14099999999999999</v>
      </c>
      <c r="R11" s="197">
        <v>0</v>
      </c>
    </row>
    <row r="12" spans="1:19" s="135" customFormat="1" ht="15" hidden="1" customHeight="1">
      <c r="A12" s="200" t="s">
        <v>275</v>
      </c>
      <c r="B12" s="197">
        <v>0.27</v>
      </c>
      <c r="C12" s="198">
        <v>0.27500000000000002</v>
      </c>
      <c r="D12" s="198">
        <v>0.375</v>
      </c>
      <c r="E12" s="198">
        <v>0.96799999999999997</v>
      </c>
      <c r="F12" s="198">
        <v>0.40600000000000003</v>
      </c>
      <c r="G12" s="198">
        <v>-1.7000000000000001E-2</v>
      </c>
      <c r="H12" s="199">
        <v>0</v>
      </c>
      <c r="I12" s="198">
        <v>0.105</v>
      </c>
      <c r="J12" s="198">
        <v>0.23499999999999999</v>
      </c>
      <c r="K12" s="197">
        <v>0.44800000000000001</v>
      </c>
      <c r="L12" s="198">
        <v>0.41899999999999998</v>
      </c>
      <c r="M12" s="198">
        <v>8.0000000000000002E-3</v>
      </c>
      <c r="N12" s="198">
        <v>0.36299999999999999</v>
      </c>
      <c r="O12" s="198">
        <v>0.26300000000000001</v>
      </c>
      <c r="P12" s="198">
        <v>9.6000000000000002E-2</v>
      </c>
      <c r="Q12" s="198">
        <v>0.90700000000000003</v>
      </c>
      <c r="R12" s="197">
        <v>0</v>
      </c>
    </row>
    <row r="13" spans="1:19" s="134" customFormat="1" ht="15" hidden="1" customHeight="1">
      <c r="A13" s="202" t="s">
        <v>274</v>
      </c>
      <c r="B13" s="203">
        <v>0.216</v>
      </c>
      <c r="C13" s="204">
        <v>0.224</v>
      </c>
      <c r="D13" s="204">
        <v>0</v>
      </c>
      <c r="E13" s="204">
        <v>0.24399999999999999</v>
      </c>
      <c r="F13" s="204">
        <v>0.21199999999999999</v>
      </c>
      <c r="G13" s="204">
        <v>0.187</v>
      </c>
      <c r="H13" s="205">
        <v>0</v>
      </c>
      <c r="I13" s="204">
        <v>0.108</v>
      </c>
      <c r="J13" s="204">
        <v>0.69899999999999995</v>
      </c>
      <c r="K13" s="203">
        <v>0.25800000000000001</v>
      </c>
      <c r="L13" s="204">
        <v>0.79600000000000004</v>
      </c>
      <c r="M13" s="204">
        <v>0.21</v>
      </c>
      <c r="N13" s="204">
        <v>0.28000000000000003</v>
      </c>
      <c r="O13" s="204">
        <v>0</v>
      </c>
      <c r="P13" s="204">
        <v>0.27300000000000002</v>
      </c>
      <c r="Q13" s="204">
        <v>0.39700000000000002</v>
      </c>
      <c r="R13" s="203">
        <v>3.8319999999999999</v>
      </c>
    </row>
    <row r="14" spans="1:19" s="133" customFormat="1" ht="15" hidden="1" customHeight="1">
      <c r="A14" s="279" t="s">
        <v>273</v>
      </c>
      <c r="B14" s="206">
        <v>0.26500000000000001</v>
      </c>
      <c r="C14" s="42">
        <v>0.31900000000000001</v>
      </c>
      <c r="D14" s="42">
        <v>3.0000000000000001E-3</v>
      </c>
      <c r="E14" s="42">
        <v>0</v>
      </c>
      <c r="F14" s="42">
        <v>0.41599999999999998</v>
      </c>
      <c r="G14" s="42">
        <v>0.125</v>
      </c>
      <c r="H14" s="88">
        <v>0</v>
      </c>
      <c r="I14" s="42">
        <v>6.7000000000000004E-2</v>
      </c>
      <c r="J14" s="42">
        <v>1.139</v>
      </c>
      <c r="K14" s="206">
        <v>0.157</v>
      </c>
      <c r="L14" s="42">
        <v>0.14000000000000001</v>
      </c>
      <c r="M14" s="42">
        <v>0.2</v>
      </c>
      <c r="N14" s="42">
        <v>0.33300000000000002</v>
      </c>
      <c r="O14" s="42">
        <v>0.17499999999999999</v>
      </c>
      <c r="P14" s="42">
        <v>0.29099999999999998</v>
      </c>
      <c r="Q14" s="42">
        <v>0</v>
      </c>
      <c r="R14" s="206">
        <v>0</v>
      </c>
    </row>
    <row r="15" spans="1:19" s="132" customFormat="1" ht="15" hidden="1" customHeight="1">
      <c r="A15" s="279" t="s">
        <v>272</v>
      </c>
      <c r="B15" s="206">
        <v>0.28199999999999997</v>
      </c>
      <c r="C15" s="42">
        <v>0.34799999999999998</v>
      </c>
      <c r="D15" s="42">
        <v>0.35099999999999998</v>
      </c>
      <c r="E15" s="42">
        <v>3.4000000000000002E-2</v>
      </c>
      <c r="F15" s="42">
        <v>0.39200000000000002</v>
      </c>
      <c r="G15" s="42">
        <v>0.16200000000000001</v>
      </c>
      <c r="H15" s="88">
        <v>0</v>
      </c>
      <c r="I15" s="42">
        <v>0.16700000000000001</v>
      </c>
      <c r="J15" s="42">
        <v>0.13300000000000001</v>
      </c>
      <c r="K15" s="206">
        <v>0.27400000000000002</v>
      </c>
      <c r="L15" s="42">
        <v>0.26500000000000001</v>
      </c>
      <c r="M15" s="42">
        <v>0.183</v>
      </c>
      <c r="N15" s="42">
        <v>0.32300000000000001</v>
      </c>
      <c r="O15" s="42">
        <v>0.24299999999999999</v>
      </c>
      <c r="P15" s="42">
        <v>0.32800000000000001</v>
      </c>
      <c r="Q15" s="42">
        <v>5.7000000000000002E-2</v>
      </c>
      <c r="R15" s="206">
        <v>0</v>
      </c>
    </row>
    <row r="16" spans="1:19" s="132" customFormat="1" ht="15" hidden="1" customHeight="1">
      <c r="A16" s="279" t="s">
        <v>271</v>
      </c>
      <c r="B16" s="206">
        <v>0.22700000000000001</v>
      </c>
      <c r="C16" s="42">
        <v>0.35299999999999998</v>
      </c>
      <c r="D16" s="42">
        <v>-6.7000000000000004E-2</v>
      </c>
      <c r="E16" s="42">
        <v>0.315</v>
      </c>
      <c r="F16" s="42">
        <v>3.4000000000000002E-2</v>
      </c>
      <c r="G16" s="42">
        <v>0.13400000000000001</v>
      </c>
      <c r="H16" s="88">
        <v>0</v>
      </c>
      <c r="I16" s="42">
        <v>0.08</v>
      </c>
      <c r="J16" s="42">
        <v>0.75700000000000001</v>
      </c>
      <c r="K16" s="206">
        <v>0.26100000000000001</v>
      </c>
      <c r="L16" s="42">
        <v>0.53200000000000003</v>
      </c>
      <c r="M16" s="42">
        <v>0.193</v>
      </c>
      <c r="N16" s="42">
        <v>0.3</v>
      </c>
      <c r="O16" s="42">
        <v>3.2000000000000001E-2</v>
      </c>
      <c r="P16" s="42">
        <v>1.7000000000000001E-2</v>
      </c>
      <c r="Q16" s="42">
        <v>0.32400000000000001</v>
      </c>
      <c r="R16" s="206">
        <v>0</v>
      </c>
    </row>
    <row r="17" spans="1:18" s="132" customFormat="1" ht="15" hidden="1" customHeight="1">
      <c r="A17" s="279" t="s">
        <v>270</v>
      </c>
      <c r="B17" s="206">
        <v>0.32100000000000001</v>
      </c>
      <c r="C17" s="42">
        <v>0.42799999999999999</v>
      </c>
      <c r="D17" s="42">
        <v>-2E-3</v>
      </c>
      <c r="E17" s="42">
        <v>0.05</v>
      </c>
      <c r="F17" s="42">
        <v>4.5999999999999999E-2</v>
      </c>
      <c r="G17" s="42">
        <v>0.222</v>
      </c>
      <c r="H17" s="88">
        <v>0</v>
      </c>
      <c r="I17" s="42">
        <v>0.37</v>
      </c>
      <c r="J17" s="42">
        <v>0.63800000000000001</v>
      </c>
      <c r="K17" s="206">
        <v>0.64</v>
      </c>
      <c r="L17" s="42">
        <v>6.3E-2</v>
      </c>
      <c r="M17" s="42">
        <v>0.30599999999999999</v>
      </c>
      <c r="N17" s="42">
        <v>0.45600000000000002</v>
      </c>
      <c r="O17" s="42">
        <v>0.215</v>
      </c>
      <c r="P17" s="42">
        <v>0.78100000000000003</v>
      </c>
      <c r="Q17" s="42">
        <v>0.23400000000000001</v>
      </c>
      <c r="R17" s="206">
        <v>0</v>
      </c>
    </row>
    <row r="18" spans="1:18" s="132" customFormat="1" ht="15" hidden="1" customHeight="1">
      <c r="A18" s="279" t="s">
        <v>269</v>
      </c>
      <c r="B18" s="206">
        <v>0.252</v>
      </c>
      <c r="C18" s="42">
        <v>0.19</v>
      </c>
      <c r="D18" s="42">
        <v>0.17</v>
      </c>
      <c r="E18" s="42">
        <v>0</v>
      </c>
      <c r="F18" s="42">
        <v>0.28799999999999998</v>
      </c>
      <c r="G18" s="42">
        <v>0.29899999999999999</v>
      </c>
      <c r="H18" s="88">
        <v>0</v>
      </c>
      <c r="I18" s="42">
        <v>0.19900000000000001</v>
      </c>
      <c r="J18" s="42">
        <v>0.36399999999999999</v>
      </c>
      <c r="K18" s="206">
        <v>0.436</v>
      </c>
      <c r="L18" s="42">
        <v>0.27400000000000002</v>
      </c>
      <c r="M18" s="42">
        <v>0.39500000000000002</v>
      </c>
      <c r="N18" s="42">
        <v>0.26</v>
      </c>
      <c r="O18" s="42">
        <v>0.113</v>
      </c>
      <c r="P18" s="42">
        <v>0.17100000000000001</v>
      </c>
      <c r="Q18" s="42">
        <v>0</v>
      </c>
      <c r="R18" s="206">
        <v>0</v>
      </c>
    </row>
    <row r="19" spans="1:18" s="132" customFormat="1" ht="15" hidden="1" customHeight="1">
      <c r="A19" s="279" t="s">
        <v>268</v>
      </c>
      <c r="B19" s="206">
        <v>0.20799999999999999</v>
      </c>
      <c r="C19" s="42">
        <v>0.22600000000000001</v>
      </c>
      <c r="D19" s="42">
        <v>3.5999999999999997E-2</v>
      </c>
      <c r="E19" s="42">
        <v>0</v>
      </c>
      <c r="F19" s="42">
        <v>7.8E-2</v>
      </c>
      <c r="G19" s="42">
        <v>0.28699999999999998</v>
      </c>
      <c r="H19" s="88">
        <v>0</v>
      </c>
      <c r="I19" s="42">
        <v>0.19400000000000001</v>
      </c>
      <c r="J19" s="42">
        <v>0.219</v>
      </c>
      <c r="K19" s="206">
        <v>0.374</v>
      </c>
      <c r="L19" s="42">
        <v>0.29699999999999999</v>
      </c>
      <c r="M19" s="42">
        <v>0.26700000000000002</v>
      </c>
      <c r="N19" s="42">
        <v>0.41099999999999998</v>
      </c>
      <c r="O19" s="42">
        <v>6.5000000000000002E-2</v>
      </c>
      <c r="P19" s="42">
        <v>0.13700000000000001</v>
      </c>
      <c r="Q19" s="42">
        <v>0</v>
      </c>
      <c r="R19" s="206">
        <v>0</v>
      </c>
    </row>
    <row r="20" spans="1:18" s="132" customFormat="1" ht="15" hidden="1" customHeight="1">
      <c r="A20" s="279" t="s">
        <v>297</v>
      </c>
      <c r="B20" s="206">
        <v>4.822000000000001</v>
      </c>
      <c r="C20" s="42">
        <v>4.6520000000000001</v>
      </c>
      <c r="D20" s="42">
        <v>2.194</v>
      </c>
      <c r="E20" s="42">
        <v>1.4389999999999998</v>
      </c>
      <c r="F20" s="42">
        <v>6.1230000000000002</v>
      </c>
      <c r="G20" s="42">
        <v>5.6720000000000015</v>
      </c>
      <c r="H20" s="88">
        <v>0</v>
      </c>
      <c r="I20" s="42">
        <v>3.8810000000000002</v>
      </c>
      <c r="J20" s="42">
        <v>5.117</v>
      </c>
      <c r="K20" s="206">
        <v>6.3460000000000001</v>
      </c>
      <c r="L20" s="42">
        <v>6.2250000000000014</v>
      </c>
      <c r="M20" s="42">
        <v>5.3419999999999996</v>
      </c>
      <c r="N20" s="42">
        <v>4.673</v>
      </c>
      <c r="O20" s="42">
        <v>3.927</v>
      </c>
      <c r="P20" s="42">
        <v>3.569</v>
      </c>
      <c r="Q20" s="42">
        <v>2.133</v>
      </c>
      <c r="R20" s="206">
        <v>1.266</v>
      </c>
    </row>
    <row r="21" spans="1:18" s="132" customFormat="1" ht="15" hidden="1" customHeight="1">
      <c r="A21" s="279" t="s">
        <v>293</v>
      </c>
      <c r="B21" s="206">
        <v>0.20300000000000001</v>
      </c>
      <c r="C21" s="42">
        <v>0.24</v>
      </c>
      <c r="D21" s="42">
        <v>3.7999999999999999E-2</v>
      </c>
      <c r="E21" s="42">
        <v>0</v>
      </c>
      <c r="F21" s="42">
        <v>0.14099999999999999</v>
      </c>
      <c r="G21" s="42">
        <v>0.28399999999999997</v>
      </c>
      <c r="H21" s="88">
        <v>0</v>
      </c>
      <c r="I21" s="42">
        <v>9.0999999999999998E-2</v>
      </c>
      <c r="J21" s="42">
        <v>0.16300000000000001</v>
      </c>
      <c r="K21" s="206">
        <v>0.28199999999999997</v>
      </c>
      <c r="L21" s="42">
        <v>0.217</v>
      </c>
      <c r="M21" s="42">
        <v>0.17299999999999999</v>
      </c>
      <c r="N21" s="42">
        <v>0.27800000000000002</v>
      </c>
      <c r="O21" s="42">
        <v>0.13800000000000001</v>
      </c>
      <c r="P21" s="42">
        <v>7.5999999999999998E-2</v>
      </c>
      <c r="Q21" s="42">
        <v>0.20599999999999999</v>
      </c>
      <c r="R21" s="206">
        <v>0</v>
      </c>
    </row>
    <row r="22" spans="1:18" s="132" customFormat="1" ht="15" hidden="1" customHeight="1">
      <c r="A22" s="279" t="s">
        <v>278</v>
      </c>
      <c r="B22" s="206">
        <v>0.22</v>
      </c>
      <c r="C22" s="42">
        <v>0.23100000000000001</v>
      </c>
      <c r="D22" s="42">
        <v>5.1999999999999998E-2</v>
      </c>
      <c r="E22" s="42">
        <v>0</v>
      </c>
      <c r="F22" s="42">
        <v>0.246</v>
      </c>
      <c r="G22" s="42">
        <v>0.24</v>
      </c>
      <c r="H22" s="88">
        <v>0</v>
      </c>
      <c r="I22" s="42">
        <v>0.22600000000000001</v>
      </c>
      <c r="J22" s="42">
        <v>0.23799999999999999</v>
      </c>
      <c r="K22" s="206">
        <v>0.32700000000000001</v>
      </c>
      <c r="L22" s="42">
        <v>0.37</v>
      </c>
      <c r="M22" s="42">
        <v>0.26800000000000002</v>
      </c>
      <c r="N22" s="42">
        <v>0.221</v>
      </c>
      <c r="O22" s="42">
        <v>0.191</v>
      </c>
      <c r="P22" s="42">
        <v>0.27400000000000002</v>
      </c>
      <c r="Q22" s="42">
        <v>0</v>
      </c>
      <c r="R22" s="206">
        <v>0</v>
      </c>
    </row>
    <row r="23" spans="1:18" s="132" customFormat="1" ht="15" hidden="1" customHeight="1">
      <c r="A23" s="279" t="s">
        <v>277</v>
      </c>
      <c r="B23" s="206">
        <v>0.41299999999999998</v>
      </c>
      <c r="C23" s="42">
        <v>0.31</v>
      </c>
      <c r="D23" s="42">
        <v>1.2E-2</v>
      </c>
      <c r="E23" s="42">
        <v>0</v>
      </c>
      <c r="F23" s="42">
        <v>0.52300000000000002</v>
      </c>
      <c r="G23" s="42">
        <v>0.72499999999999998</v>
      </c>
      <c r="H23" s="88">
        <v>0</v>
      </c>
      <c r="I23" s="42">
        <v>0.40699999999999997</v>
      </c>
      <c r="J23" s="42">
        <v>0.46700000000000003</v>
      </c>
      <c r="K23" s="206">
        <v>0.628</v>
      </c>
      <c r="L23" s="42">
        <v>0.47</v>
      </c>
      <c r="M23" s="42">
        <v>0.59399999999999997</v>
      </c>
      <c r="N23" s="42">
        <v>0.38600000000000001</v>
      </c>
      <c r="O23" s="42">
        <v>0.218</v>
      </c>
      <c r="P23" s="42">
        <v>0.54900000000000004</v>
      </c>
      <c r="Q23" s="42">
        <v>0</v>
      </c>
      <c r="R23" s="206">
        <v>0</v>
      </c>
    </row>
    <row r="24" spans="1:18" s="132" customFormat="1" ht="15" hidden="1" customHeight="1">
      <c r="A24" s="279" t="s">
        <v>276</v>
      </c>
      <c r="B24" s="206">
        <v>0.52400000000000002</v>
      </c>
      <c r="C24" s="42">
        <v>0.57599999999999996</v>
      </c>
      <c r="D24" s="42">
        <v>0.32400000000000001</v>
      </c>
      <c r="E24" s="42">
        <v>0.20799999999999999</v>
      </c>
      <c r="F24" s="42">
        <v>0.45600000000000002</v>
      </c>
      <c r="G24" s="42">
        <v>0.58399999999999996</v>
      </c>
      <c r="H24" s="88">
        <v>0</v>
      </c>
      <c r="I24" s="42">
        <v>0.17</v>
      </c>
      <c r="J24" s="42">
        <v>0.378</v>
      </c>
      <c r="K24" s="206">
        <v>0.82299999999999995</v>
      </c>
      <c r="L24" s="42">
        <v>0.54300000000000004</v>
      </c>
      <c r="M24" s="42">
        <v>0.45400000000000001</v>
      </c>
      <c r="N24" s="42">
        <v>0.51400000000000001</v>
      </c>
      <c r="O24" s="42">
        <v>0.52800000000000002</v>
      </c>
      <c r="P24" s="42">
        <v>0.33400000000000002</v>
      </c>
      <c r="Q24" s="42">
        <v>0.33600000000000002</v>
      </c>
      <c r="R24" s="206">
        <v>0</v>
      </c>
    </row>
    <row r="25" spans="1:18" s="132" customFormat="1" ht="15" hidden="1" customHeight="1">
      <c r="A25" s="279" t="s">
        <v>275</v>
      </c>
      <c r="B25" s="206">
        <v>0.50800000000000001</v>
      </c>
      <c r="C25" s="42">
        <v>0.45800000000000002</v>
      </c>
      <c r="D25" s="42">
        <v>0.53300000000000003</v>
      </c>
      <c r="E25" s="42">
        <v>0.435</v>
      </c>
      <c r="F25" s="42">
        <v>0.66200000000000003</v>
      </c>
      <c r="G25" s="42">
        <v>0.49299999999999999</v>
      </c>
      <c r="H25" s="88">
        <v>0</v>
      </c>
      <c r="I25" s="42">
        <v>0.435</v>
      </c>
      <c r="J25" s="42">
        <v>0.40799999999999997</v>
      </c>
      <c r="K25" s="206">
        <v>0.63900000000000001</v>
      </c>
      <c r="L25" s="42">
        <v>0.61799999999999999</v>
      </c>
      <c r="M25" s="42">
        <v>0.45700000000000002</v>
      </c>
      <c r="N25" s="42">
        <v>0.57499999999999996</v>
      </c>
      <c r="O25" s="42">
        <v>0.39700000000000002</v>
      </c>
      <c r="P25" s="42">
        <v>0.21</v>
      </c>
      <c r="Q25" s="42">
        <v>0.65800000000000003</v>
      </c>
      <c r="R25" s="206">
        <v>0</v>
      </c>
    </row>
    <row r="26" spans="1:18" s="132" customFormat="1" ht="15" hidden="1" customHeight="1">
      <c r="A26" s="279" t="s">
        <v>274</v>
      </c>
      <c r="B26" s="206">
        <v>0.72099999999999997</v>
      </c>
      <c r="C26" s="42">
        <v>0.70599999999999996</v>
      </c>
      <c r="D26" s="42">
        <v>0.56299999999999994</v>
      </c>
      <c r="E26" s="42">
        <v>0.30299999999999999</v>
      </c>
      <c r="F26" s="42">
        <v>1.016</v>
      </c>
      <c r="G26" s="42">
        <v>0.73799999999999999</v>
      </c>
      <c r="H26" s="88">
        <v>0</v>
      </c>
      <c r="I26" s="42">
        <v>0.54200000000000004</v>
      </c>
      <c r="J26" s="42">
        <v>0.76300000000000001</v>
      </c>
      <c r="K26" s="206">
        <v>0.77500000000000002</v>
      </c>
      <c r="L26" s="42">
        <v>1.177</v>
      </c>
      <c r="M26" s="42">
        <v>0.70099999999999996</v>
      </c>
      <c r="N26" s="42">
        <v>0.46200000000000002</v>
      </c>
      <c r="O26" s="42">
        <v>0.79200000000000004</v>
      </c>
      <c r="P26" s="42">
        <v>0.33800000000000002</v>
      </c>
      <c r="Q26" s="42">
        <v>0.34699999999999998</v>
      </c>
      <c r="R26" s="206">
        <v>1.266</v>
      </c>
    </row>
    <row r="27" spans="1:18" s="132" customFormat="1" ht="15" hidden="1" customHeight="1">
      <c r="A27" s="279" t="s">
        <v>273</v>
      </c>
      <c r="B27" s="206">
        <v>0.73299999999999998</v>
      </c>
      <c r="C27" s="42">
        <v>0.66900000000000004</v>
      </c>
      <c r="D27" s="42">
        <v>0.379</v>
      </c>
      <c r="E27" s="42">
        <v>0.313</v>
      </c>
      <c r="F27" s="42">
        <v>1.1659999999999999</v>
      </c>
      <c r="G27" s="42">
        <v>0.88900000000000001</v>
      </c>
      <c r="H27" s="88">
        <v>0</v>
      </c>
      <c r="I27" s="42">
        <v>0.79700000000000004</v>
      </c>
      <c r="J27" s="42">
        <v>0.79200000000000004</v>
      </c>
      <c r="K27" s="206">
        <v>0.65800000000000003</v>
      </c>
      <c r="L27" s="42">
        <v>0.93600000000000005</v>
      </c>
      <c r="M27" s="42">
        <v>0.88100000000000001</v>
      </c>
      <c r="N27" s="42">
        <v>0.50900000000000001</v>
      </c>
      <c r="O27" s="42">
        <v>0.72699999999999998</v>
      </c>
      <c r="P27" s="42">
        <v>0.67600000000000005</v>
      </c>
      <c r="Q27" s="42">
        <v>0.35899999999999999</v>
      </c>
      <c r="R27" s="206">
        <v>0</v>
      </c>
    </row>
    <row r="28" spans="1:18" s="132" customFormat="1" ht="15" hidden="1" customHeight="1">
      <c r="A28" s="279" t="s">
        <v>272</v>
      </c>
      <c r="B28" s="206">
        <v>0.54800000000000004</v>
      </c>
      <c r="C28" s="42">
        <v>0.53300000000000003</v>
      </c>
      <c r="D28" s="42">
        <v>0.47299999999999998</v>
      </c>
      <c r="E28" s="42">
        <v>7.2999999999999995E-2</v>
      </c>
      <c r="F28" s="42">
        <v>0.71</v>
      </c>
      <c r="G28" s="42">
        <v>0.60199999999999998</v>
      </c>
      <c r="H28" s="88">
        <v>0</v>
      </c>
      <c r="I28" s="42">
        <v>0.47099999999999997</v>
      </c>
      <c r="J28" s="42">
        <v>0.58699999999999997</v>
      </c>
      <c r="K28" s="206">
        <v>0.59099999999999997</v>
      </c>
      <c r="L28" s="42">
        <v>0.54100000000000004</v>
      </c>
      <c r="M28" s="42">
        <v>0.64400000000000002</v>
      </c>
      <c r="N28" s="42">
        <v>0.65200000000000002</v>
      </c>
      <c r="O28" s="42">
        <v>0.38600000000000001</v>
      </c>
      <c r="P28" s="42">
        <v>0.22700000000000001</v>
      </c>
      <c r="Q28" s="42">
        <v>7.0000000000000007E-2</v>
      </c>
      <c r="R28" s="206">
        <v>0</v>
      </c>
    </row>
    <row r="29" spans="1:18" s="132" customFormat="1" ht="15" hidden="1" customHeight="1">
      <c r="A29" s="279" t="s">
        <v>271</v>
      </c>
      <c r="B29" s="206">
        <v>0.50600000000000001</v>
      </c>
      <c r="C29" s="42">
        <v>0.54900000000000004</v>
      </c>
      <c r="D29" s="42">
        <v>0.377</v>
      </c>
      <c r="E29" s="42">
        <v>0</v>
      </c>
      <c r="F29" s="42">
        <v>0.56699999999999995</v>
      </c>
      <c r="G29" s="42">
        <v>0.45800000000000002</v>
      </c>
      <c r="H29" s="88">
        <v>0</v>
      </c>
      <c r="I29" s="42">
        <v>0.34899999999999998</v>
      </c>
      <c r="J29" s="42">
        <v>0.60399999999999998</v>
      </c>
      <c r="K29" s="206">
        <v>0.65900000000000003</v>
      </c>
      <c r="L29" s="42">
        <v>0.56200000000000006</v>
      </c>
      <c r="M29" s="42">
        <v>0.52800000000000002</v>
      </c>
      <c r="N29" s="42">
        <v>0.58599999999999997</v>
      </c>
      <c r="O29" s="42">
        <v>0.44600000000000001</v>
      </c>
      <c r="P29" s="42">
        <v>0.41699999999999998</v>
      </c>
      <c r="Q29" s="42">
        <v>0</v>
      </c>
      <c r="R29" s="206">
        <v>0</v>
      </c>
    </row>
    <row r="30" spans="1:18" s="132" customFormat="1" ht="15" hidden="1" customHeight="1">
      <c r="A30" s="279" t="s">
        <v>270</v>
      </c>
      <c r="B30" s="206">
        <v>0.20300000000000001</v>
      </c>
      <c r="C30" s="42">
        <v>0.224</v>
      </c>
      <c r="D30" s="42">
        <v>0.01</v>
      </c>
      <c r="E30" s="42">
        <v>0</v>
      </c>
      <c r="F30" s="42">
        <v>0.17</v>
      </c>
      <c r="G30" s="42">
        <v>0.23</v>
      </c>
      <c r="H30" s="88">
        <v>0</v>
      </c>
      <c r="I30" s="42">
        <v>0.17199999999999999</v>
      </c>
      <c r="J30" s="42">
        <v>0.22900000000000001</v>
      </c>
      <c r="K30" s="206">
        <v>0.34899999999999998</v>
      </c>
      <c r="L30" s="42">
        <v>0.128</v>
      </c>
      <c r="M30" s="42">
        <v>0.21299999999999999</v>
      </c>
      <c r="N30" s="42">
        <v>0.13900000000000001</v>
      </c>
      <c r="O30" s="42">
        <v>0.23599999999999999</v>
      </c>
      <c r="P30" s="42">
        <v>0.30199999999999999</v>
      </c>
      <c r="Q30" s="42">
        <v>5.5E-2</v>
      </c>
      <c r="R30" s="206">
        <v>0</v>
      </c>
    </row>
    <row r="31" spans="1:18" s="132" customFormat="1" ht="15" hidden="1" customHeight="1">
      <c r="A31" s="279" t="s">
        <v>269</v>
      </c>
      <c r="B31" s="206">
        <v>0.216</v>
      </c>
      <c r="C31" s="42">
        <v>0.151</v>
      </c>
      <c r="D31" s="42">
        <v>2.5999999999999999E-2</v>
      </c>
      <c r="E31" s="42">
        <v>0</v>
      </c>
      <c r="F31" s="42">
        <v>0.33800000000000002</v>
      </c>
      <c r="G31" s="42">
        <v>0.30599999999999999</v>
      </c>
      <c r="H31" s="88">
        <v>0</v>
      </c>
      <c r="I31" s="42">
        <v>0.215</v>
      </c>
      <c r="J31" s="42">
        <v>0.34899999999999998</v>
      </c>
      <c r="K31" s="206">
        <v>0.33900000000000002</v>
      </c>
      <c r="L31" s="42">
        <v>0.42799999999999999</v>
      </c>
      <c r="M31" s="42">
        <v>0.28799999999999998</v>
      </c>
      <c r="N31" s="42">
        <v>0.28100000000000003</v>
      </c>
      <c r="O31" s="42">
        <v>2.1000000000000001E-2</v>
      </c>
      <c r="P31" s="42">
        <v>0.14000000000000001</v>
      </c>
      <c r="Q31" s="42">
        <v>0</v>
      </c>
      <c r="R31" s="206">
        <v>0</v>
      </c>
    </row>
    <row r="32" spans="1:18" s="132" customFormat="1" ht="15" hidden="1" customHeight="1">
      <c r="A32" s="279" t="s">
        <v>268</v>
      </c>
      <c r="B32" s="206">
        <v>2.7E-2</v>
      </c>
      <c r="C32" s="42">
        <v>5.0000000000000001E-3</v>
      </c>
      <c r="D32" s="42">
        <v>-0.59299999999999997</v>
      </c>
      <c r="E32" s="42">
        <v>0.107</v>
      </c>
      <c r="F32" s="42">
        <v>0.128</v>
      </c>
      <c r="G32" s="42">
        <v>0.123</v>
      </c>
      <c r="H32" s="88">
        <v>0</v>
      </c>
      <c r="I32" s="42">
        <v>6.0000000000000001E-3</v>
      </c>
      <c r="J32" s="42">
        <v>0.13900000000000001</v>
      </c>
      <c r="K32" s="206">
        <v>0.27600000000000002</v>
      </c>
      <c r="L32" s="42">
        <v>0.23499999999999999</v>
      </c>
      <c r="M32" s="42">
        <v>0.14099999999999999</v>
      </c>
      <c r="N32" s="42">
        <v>7.0000000000000007E-2</v>
      </c>
      <c r="O32" s="42">
        <v>-0.153</v>
      </c>
      <c r="P32" s="42">
        <v>2.5999999999999999E-2</v>
      </c>
      <c r="Q32" s="42">
        <v>0.10199999999999999</v>
      </c>
      <c r="R32" s="206">
        <v>0</v>
      </c>
    </row>
    <row r="33" spans="1:18" s="132" customFormat="1" ht="15" hidden="1" customHeight="1" thickTop="1">
      <c r="A33" s="279" t="s">
        <v>296</v>
      </c>
      <c r="B33" s="206">
        <v>4.7700000000000005</v>
      </c>
      <c r="C33" s="42">
        <v>4.2789999999999999</v>
      </c>
      <c r="D33" s="42">
        <v>1.891</v>
      </c>
      <c r="E33" s="42">
        <v>2.444</v>
      </c>
      <c r="F33" s="42">
        <v>5.3800000000000008</v>
      </c>
      <c r="G33" s="42">
        <v>6.1400000000000006</v>
      </c>
      <c r="H33" s="88">
        <v>0</v>
      </c>
      <c r="I33" s="42">
        <v>5.63</v>
      </c>
      <c r="J33" s="42">
        <v>5.9549999999999992</v>
      </c>
      <c r="K33" s="206">
        <v>5.7729999999999997</v>
      </c>
      <c r="L33" s="42">
        <v>5.9290000000000003</v>
      </c>
      <c r="M33" s="42">
        <v>6.3230000000000004</v>
      </c>
      <c r="N33" s="42">
        <v>5.33</v>
      </c>
      <c r="O33" s="42">
        <v>3.113</v>
      </c>
      <c r="P33" s="42">
        <v>3.57</v>
      </c>
      <c r="Q33" s="42">
        <v>2.5150000000000001</v>
      </c>
      <c r="R33" s="206">
        <v>4.4779999999999998</v>
      </c>
    </row>
    <row r="34" spans="1:18" s="132" customFormat="1" ht="15" hidden="1" customHeight="1">
      <c r="A34" s="279" t="s">
        <v>293</v>
      </c>
      <c r="B34" s="206">
        <v>0.25</v>
      </c>
      <c r="C34" s="42">
        <v>0.28299999999999997</v>
      </c>
      <c r="D34" s="42">
        <v>5.3999999999999999E-2</v>
      </c>
      <c r="E34" s="42">
        <v>0.27700000000000002</v>
      </c>
      <c r="F34" s="42">
        <v>0.20300000000000001</v>
      </c>
      <c r="G34" s="42">
        <v>0.34599999999999997</v>
      </c>
      <c r="H34" s="88">
        <v>0</v>
      </c>
      <c r="I34" s="42">
        <v>0.247</v>
      </c>
      <c r="J34" s="42">
        <v>0.20300000000000001</v>
      </c>
      <c r="K34" s="206">
        <v>0.21199999999999999</v>
      </c>
      <c r="L34" s="42">
        <v>0.16800000000000001</v>
      </c>
      <c r="M34" s="42">
        <v>0.31</v>
      </c>
      <c r="N34" s="42">
        <v>0.502</v>
      </c>
      <c r="O34" s="42">
        <v>0.104</v>
      </c>
      <c r="P34" s="42">
        <v>0.13900000000000001</v>
      </c>
      <c r="Q34" s="42">
        <v>0.26600000000000001</v>
      </c>
      <c r="R34" s="206">
        <v>0.55300000000000005</v>
      </c>
    </row>
    <row r="35" spans="1:18" s="132" customFormat="1" ht="15" hidden="1" customHeight="1">
      <c r="A35" s="279" t="s">
        <v>278</v>
      </c>
      <c r="B35" s="206">
        <v>0.29399999999999998</v>
      </c>
      <c r="C35" s="42">
        <v>0.29199999999999998</v>
      </c>
      <c r="D35" s="42">
        <v>4.9000000000000002E-2</v>
      </c>
      <c r="E35" s="42">
        <v>8.2000000000000003E-2</v>
      </c>
      <c r="F35" s="42">
        <v>0.46700000000000003</v>
      </c>
      <c r="G35" s="42">
        <v>0.25</v>
      </c>
      <c r="H35" s="88">
        <v>0</v>
      </c>
      <c r="I35" s="42">
        <v>0.34200000000000003</v>
      </c>
      <c r="J35" s="42">
        <v>0.35799999999999998</v>
      </c>
      <c r="K35" s="206">
        <v>0.41299999999999998</v>
      </c>
      <c r="L35" s="42">
        <v>0.45500000000000002</v>
      </c>
      <c r="M35" s="42">
        <v>0.30399999999999999</v>
      </c>
      <c r="N35" s="42">
        <v>0.59499999999999997</v>
      </c>
      <c r="O35" s="42">
        <v>4.5999999999999999E-2</v>
      </c>
      <c r="P35" s="42">
        <v>6.3E-2</v>
      </c>
      <c r="Q35" s="42">
        <v>7.9000000000000001E-2</v>
      </c>
      <c r="R35" s="206">
        <v>0</v>
      </c>
    </row>
    <row r="36" spans="1:18" s="132" customFormat="1" ht="15" hidden="1" customHeight="1">
      <c r="A36" s="279" t="s">
        <v>277</v>
      </c>
      <c r="B36" s="206">
        <v>0.373</v>
      </c>
      <c r="C36" s="42">
        <v>0.4</v>
      </c>
      <c r="D36" s="42">
        <v>6.2E-2</v>
      </c>
      <c r="E36" s="42">
        <v>0.214</v>
      </c>
      <c r="F36" s="42">
        <v>0.41799999999999998</v>
      </c>
      <c r="G36" s="42">
        <v>0.47199999999999998</v>
      </c>
      <c r="H36" s="88">
        <v>0</v>
      </c>
      <c r="I36" s="42">
        <v>0.42899999999999999</v>
      </c>
      <c r="J36" s="42">
        <v>0.34699999999999998</v>
      </c>
      <c r="K36" s="206">
        <v>0.38100000000000001</v>
      </c>
      <c r="L36" s="42">
        <v>0.44500000000000001</v>
      </c>
      <c r="M36" s="42">
        <v>0.53400000000000003</v>
      </c>
      <c r="N36" s="42">
        <v>0.161</v>
      </c>
      <c r="O36" s="42">
        <v>0.42499999999999999</v>
      </c>
      <c r="P36" s="42">
        <v>0.27</v>
      </c>
      <c r="Q36" s="42">
        <v>0.25</v>
      </c>
      <c r="R36" s="206">
        <v>0</v>
      </c>
    </row>
    <row r="37" spans="1:18" s="132" customFormat="1" ht="15" hidden="1" customHeight="1">
      <c r="A37" s="279" t="s">
        <v>276</v>
      </c>
      <c r="B37" s="206">
        <v>0.32400000000000001</v>
      </c>
      <c r="C37" s="42">
        <v>0.30399999999999999</v>
      </c>
      <c r="D37" s="42">
        <v>2.3E-2</v>
      </c>
      <c r="E37" s="42">
        <v>8.8999999999999996E-2</v>
      </c>
      <c r="F37" s="42">
        <v>0.24</v>
      </c>
      <c r="G37" s="42">
        <v>0.53300000000000003</v>
      </c>
      <c r="H37" s="88">
        <v>0</v>
      </c>
      <c r="I37" s="42">
        <v>0.47</v>
      </c>
      <c r="J37" s="42">
        <v>0.32100000000000001</v>
      </c>
      <c r="K37" s="206">
        <v>0.40799999999999997</v>
      </c>
      <c r="L37" s="42">
        <v>0.27400000000000002</v>
      </c>
      <c r="M37" s="42">
        <v>0.42099999999999999</v>
      </c>
      <c r="N37" s="42">
        <v>0.42099999999999999</v>
      </c>
      <c r="O37" s="42">
        <v>0.14199999999999999</v>
      </c>
      <c r="P37" s="42">
        <v>0.54400000000000004</v>
      </c>
      <c r="Q37" s="42">
        <v>0.28699999999999998</v>
      </c>
      <c r="R37" s="206">
        <v>0</v>
      </c>
    </row>
    <row r="38" spans="1:18" s="132" customFormat="1" ht="15" hidden="1" customHeight="1">
      <c r="A38" s="279" t="s">
        <v>275</v>
      </c>
      <c r="B38" s="206">
        <v>0.317</v>
      </c>
      <c r="C38" s="42">
        <v>0.36899999999999999</v>
      </c>
      <c r="D38" s="42">
        <v>0.17599999999999999</v>
      </c>
      <c r="E38" s="42">
        <v>0.111</v>
      </c>
      <c r="F38" s="42">
        <v>0.32200000000000001</v>
      </c>
      <c r="G38" s="42">
        <v>0.34899999999999998</v>
      </c>
      <c r="H38" s="88">
        <v>0</v>
      </c>
      <c r="I38" s="42">
        <v>0.254</v>
      </c>
      <c r="J38" s="42">
        <v>0.495</v>
      </c>
      <c r="K38" s="206">
        <v>0.249</v>
      </c>
      <c r="L38" s="42">
        <v>0.41399999999999998</v>
      </c>
      <c r="M38" s="42">
        <v>0.36199999999999999</v>
      </c>
      <c r="N38" s="42">
        <v>0.06</v>
      </c>
      <c r="O38" s="42">
        <v>0.504</v>
      </c>
      <c r="P38" s="42">
        <v>0.13500000000000001</v>
      </c>
      <c r="Q38" s="42">
        <v>0.111</v>
      </c>
      <c r="R38" s="206">
        <v>0</v>
      </c>
    </row>
    <row r="39" spans="1:18" s="132" customFormat="1" ht="15" hidden="1" customHeight="1">
      <c r="A39" s="279" t="s">
        <v>274</v>
      </c>
      <c r="B39" s="206">
        <v>0.309</v>
      </c>
      <c r="C39" s="42">
        <v>0.187</v>
      </c>
      <c r="D39" s="42">
        <v>0.109</v>
      </c>
      <c r="E39" s="42">
        <v>1.4999999999999999E-2</v>
      </c>
      <c r="F39" s="42">
        <v>0.39900000000000002</v>
      </c>
      <c r="G39" s="42">
        <v>0.497</v>
      </c>
      <c r="H39" s="88">
        <v>0</v>
      </c>
      <c r="I39" s="42">
        <v>0.52700000000000002</v>
      </c>
      <c r="J39" s="42">
        <v>0.55400000000000005</v>
      </c>
      <c r="K39" s="206">
        <v>0.36699999999999999</v>
      </c>
      <c r="L39" s="42">
        <v>0.86699999999999999</v>
      </c>
      <c r="M39" s="42">
        <v>0.48599999999999999</v>
      </c>
      <c r="N39" s="42">
        <v>4.2000000000000003E-2</v>
      </c>
      <c r="O39" s="42">
        <v>0.27200000000000002</v>
      </c>
      <c r="P39" s="42">
        <v>0.26500000000000001</v>
      </c>
      <c r="Q39" s="42">
        <v>1.4E-2</v>
      </c>
      <c r="R39" s="206">
        <v>2.5569999999999999</v>
      </c>
    </row>
    <row r="40" spans="1:18" s="132" customFormat="1" ht="15" hidden="1" customHeight="1">
      <c r="A40" s="279" t="s">
        <v>273</v>
      </c>
      <c r="B40" s="206">
        <v>0.30099999999999999</v>
      </c>
      <c r="C40" s="42">
        <v>0.10100000000000001</v>
      </c>
      <c r="D40" s="42">
        <v>0.312</v>
      </c>
      <c r="E40" s="42">
        <v>0.20399999999999999</v>
      </c>
      <c r="F40" s="42">
        <v>0.41899999999999998</v>
      </c>
      <c r="G40" s="42">
        <v>0.48699999999999999</v>
      </c>
      <c r="H40" s="88">
        <v>0</v>
      </c>
      <c r="I40" s="42">
        <v>0.39900000000000002</v>
      </c>
      <c r="J40" s="42">
        <v>0.63300000000000001</v>
      </c>
      <c r="K40" s="206">
        <v>0.372</v>
      </c>
      <c r="L40" s="42">
        <v>0.44</v>
      </c>
      <c r="M40" s="42">
        <v>0.54600000000000004</v>
      </c>
      <c r="N40" s="42">
        <v>0.21199999999999999</v>
      </c>
      <c r="O40" s="42">
        <v>0.14099999999999999</v>
      </c>
      <c r="P40" s="42">
        <v>0.33400000000000002</v>
      </c>
      <c r="Q40" s="42">
        <v>0.13</v>
      </c>
      <c r="R40" s="206">
        <v>0</v>
      </c>
    </row>
    <row r="41" spans="1:18" s="132" customFormat="1" ht="15" hidden="1" customHeight="1">
      <c r="A41" s="279" t="s">
        <v>272</v>
      </c>
      <c r="B41" s="206">
        <v>0.318</v>
      </c>
      <c r="C41" s="42">
        <v>0.17799999999999999</v>
      </c>
      <c r="D41" s="42">
        <v>0.16500000000000001</v>
      </c>
      <c r="E41" s="42">
        <v>0.254</v>
      </c>
      <c r="F41" s="42">
        <v>0.51500000000000001</v>
      </c>
      <c r="G41" s="42">
        <v>0.54400000000000004</v>
      </c>
      <c r="H41" s="88">
        <v>0</v>
      </c>
      <c r="I41" s="42">
        <v>0.47699999999999998</v>
      </c>
      <c r="J41" s="42">
        <v>0.34899999999999998</v>
      </c>
      <c r="K41" s="206">
        <v>0.29899999999999999</v>
      </c>
      <c r="L41" s="42">
        <v>0.40100000000000002</v>
      </c>
      <c r="M41" s="42">
        <v>0.57299999999999995</v>
      </c>
      <c r="N41" s="42">
        <v>0.21199999999999999</v>
      </c>
      <c r="O41" s="42">
        <v>0.16600000000000001</v>
      </c>
      <c r="P41" s="42">
        <v>0.38</v>
      </c>
      <c r="Q41" s="42">
        <v>0.126</v>
      </c>
      <c r="R41" s="206">
        <v>0</v>
      </c>
    </row>
    <row r="42" spans="1:18" s="132" customFormat="1" ht="15" hidden="1" customHeight="1">
      <c r="A42" s="279" t="s">
        <v>271</v>
      </c>
      <c r="B42" s="206">
        <v>0.48399999999999999</v>
      </c>
      <c r="C42" s="42">
        <v>0.5</v>
      </c>
      <c r="D42" s="42">
        <v>0.154</v>
      </c>
      <c r="E42" s="42">
        <v>0.38400000000000001</v>
      </c>
      <c r="F42" s="42">
        <v>0.42699999999999999</v>
      </c>
      <c r="G42" s="42">
        <v>0.41099999999999998</v>
      </c>
      <c r="H42" s="88">
        <v>0</v>
      </c>
      <c r="I42" s="42">
        <v>0.45900000000000002</v>
      </c>
      <c r="J42" s="42">
        <v>0.78800000000000003</v>
      </c>
      <c r="K42" s="206">
        <v>0.746</v>
      </c>
      <c r="L42" s="42">
        <v>0.65200000000000002</v>
      </c>
      <c r="M42" s="42">
        <v>0.47</v>
      </c>
      <c r="N42" s="42">
        <v>0.66900000000000004</v>
      </c>
      <c r="O42" s="42">
        <v>0.32200000000000001</v>
      </c>
      <c r="P42" s="42">
        <v>0.376</v>
      </c>
      <c r="Q42" s="42">
        <v>0.39800000000000002</v>
      </c>
      <c r="R42" s="206">
        <v>0</v>
      </c>
    </row>
    <row r="43" spans="1:18" s="132" customFormat="1" ht="15" hidden="1" customHeight="1">
      <c r="A43" s="279" t="s">
        <v>270</v>
      </c>
      <c r="B43" s="206">
        <v>0.55500000000000005</v>
      </c>
      <c r="C43" s="42">
        <v>0.54800000000000004</v>
      </c>
      <c r="D43" s="42">
        <v>0.25900000000000001</v>
      </c>
      <c r="E43" s="42">
        <v>0.1</v>
      </c>
      <c r="F43" s="42">
        <v>0.69499999999999995</v>
      </c>
      <c r="G43" s="42">
        <v>0.56499999999999995</v>
      </c>
      <c r="H43" s="88">
        <v>0</v>
      </c>
      <c r="I43" s="42">
        <v>0.73299999999999998</v>
      </c>
      <c r="J43" s="42">
        <v>0.69299999999999995</v>
      </c>
      <c r="K43" s="206">
        <v>0.64800000000000002</v>
      </c>
      <c r="L43" s="42">
        <v>0.499</v>
      </c>
      <c r="M43" s="42">
        <v>0.70599999999999996</v>
      </c>
      <c r="N43" s="42">
        <v>0.69799999999999995</v>
      </c>
      <c r="O43" s="42">
        <v>0.35499999999999998</v>
      </c>
      <c r="P43" s="42">
        <v>0.48199999999999998</v>
      </c>
      <c r="Q43" s="42">
        <v>0.10100000000000001</v>
      </c>
      <c r="R43" s="206">
        <v>0</v>
      </c>
    </row>
    <row r="44" spans="1:18" s="132" customFormat="1" ht="15" hidden="1" customHeight="1">
      <c r="A44" s="279" t="s">
        <v>269</v>
      </c>
      <c r="B44" s="206">
        <v>0.65400000000000003</v>
      </c>
      <c r="C44" s="42">
        <v>0.61499999999999999</v>
      </c>
      <c r="D44" s="42">
        <v>0.35099999999999998</v>
      </c>
      <c r="E44" s="42">
        <v>0.63900000000000001</v>
      </c>
      <c r="F44" s="42">
        <v>0.65400000000000003</v>
      </c>
      <c r="G44" s="42">
        <v>0.78200000000000003</v>
      </c>
      <c r="H44" s="88">
        <v>0</v>
      </c>
      <c r="I44" s="42">
        <v>0.77700000000000002</v>
      </c>
      <c r="J44" s="42">
        <v>0.50700000000000001</v>
      </c>
      <c r="K44" s="206">
        <v>0.84599999999999997</v>
      </c>
      <c r="L44" s="42">
        <v>0.48699999999999999</v>
      </c>
      <c r="M44" s="42">
        <v>0.79400000000000004</v>
      </c>
      <c r="N44" s="42">
        <v>0.86</v>
      </c>
      <c r="O44" s="42">
        <v>0.44700000000000001</v>
      </c>
      <c r="P44" s="42">
        <v>0.38100000000000001</v>
      </c>
      <c r="Q44" s="42">
        <v>0.66800000000000004</v>
      </c>
      <c r="R44" s="206">
        <v>1.3680000000000001</v>
      </c>
    </row>
    <row r="45" spans="1:18" s="132" customFormat="1" ht="15" hidden="1" customHeight="1">
      <c r="A45" s="279" t="s">
        <v>268</v>
      </c>
      <c r="B45" s="206">
        <v>0.59099999999999997</v>
      </c>
      <c r="C45" s="42">
        <v>0.502</v>
      </c>
      <c r="D45" s="42">
        <v>0.17699999999999999</v>
      </c>
      <c r="E45" s="42">
        <v>7.4999999999999997E-2</v>
      </c>
      <c r="F45" s="42">
        <v>0.621</v>
      </c>
      <c r="G45" s="42">
        <v>0.90400000000000003</v>
      </c>
      <c r="H45" s="88">
        <v>0</v>
      </c>
      <c r="I45" s="42">
        <v>0.51600000000000001</v>
      </c>
      <c r="J45" s="42">
        <v>0.70699999999999996</v>
      </c>
      <c r="K45" s="206">
        <v>0.83199999999999996</v>
      </c>
      <c r="L45" s="42">
        <v>0.82699999999999996</v>
      </c>
      <c r="M45" s="42">
        <v>0.81699999999999995</v>
      </c>
      <c r="N45" s="42">
        <v>0.89800000000000002</v>
      </c>
      <c r="O45" s="42">
        <v>0.189</v>
      </c>
      <c r="P45" s="42">
        <v>0.20100000000000001</v>
      </c>
      <c r="Q45" s="42">
        <v>8.5000000000000006E-2</v>
      </c>
      <c r="R45" s="206">
        <v>0</v>
      </c>
    </row>
    <row r="46" spans="1:18" s="132" customFormat="1" ht="15" customHeight="1" thickTop="1">
      <c r="A46" s="279" t="s">
        <v>295</v>
      </c>
      <c r="B46" s="206">
        <v>4.7830000000000004</v>
      </c>
      <c r="C46" s="42">
        <v>4.1790000000000003</v>
      </c>
      <c r="D46" s="42">
        <v>3.6360000000000001</v>
      </c>
      <c r="E46" s="42">
        <v>2.6989999999999994</v>
      </c>
      <c r="F46" s="42">
        <v>5.2359999999999998</v>
      </c>
      <c r="G46" s="42">
        <v>5.8479999999999999</v>
      </c>
      <c r="H46" s="88">
        <v>0</v>
      </c>
      <c r="I46" s="42">
        <v>4.9670000000000005</v>
      </c>
      <c r="J46" s="42">
        <v>6.1759999999999993</v>
      </c>
      <c r="K46" s="206">
        <v>5.4159999999999995</v>
      </c>
      <c r="L46" s="42">
        <v>5.5950000000000006</v>
      </c>
      <c r="M46" s="42">
        <v>6.0110000000000001</v>
      </c>
      <c r="N46" s="42">
        <v>4.7100000000000009</v>
      </c>
      <c r="O46" s="42">
        <v>3.5660000000000003</v>
      </c>
      <c r="P46" s="42">
        <v>3.9219999999999997</v>
      </c>
      <c r="Q46" s="42">
        <v>3.1510000000000002</v>
      </c>
      <c r="R46" s="206">
        <v>4.2829999999999995</v>
      </c>
    </row>
    <row r="47" spans="1:18" s="132" customFormat="1" ht="15" hidden="1" customHeight="1">
      <c r="A47" s="279" t="s">
        <v>293</v>
      </c>
      <c r="B47" s="206">
        <v>0.65600000000000003</v>
      </c>
      <c r="C47" s="42">
        <v>0.55000000000000004</v>
      </c>
      <c r="D47" s="42">
        <v>0.218</v>
      </c>
      <c r="E47" s="42">
        <v>0</v>
      </c>
      <c r="F47" s="42">
        <v>0.66400000000000003</v>
      </c>
      <c r="G47" s="42">
        <v>0.76600000000000001</v>
      </c>
      <c r="H47" s="88">
        <v>0</v>
      </c>
      <c r="I47" s="42">
        <v>0.92800000000000005</v>
      </c>
      <c r="J47" s="42">
        <v>1.23</v>
      </c>
      <c r="K47" s="206">
        <v>0.94399999999999995</v>
      </c>
      <c r="L47" s="42">
        <v>0.96399999999999997</v>
      </c>
      <c r="M47" s="42">
        <v>0.98699999999999999</v>
      </c>
      <c r="N47" s="42">
        <v>0.57199999999999995</v>
      </c>
      <c r="O47" s="42">
        <v>0.48699999999999999</v>
      </c>
      <c r="P47" s="42">
        <v>0.33200000000000002</v>
      </c>
      <c r="Q47" s="42">
        <v>0</v>
      </c>
      <c r="R47" s="206">
        <v>1.127</v>
      </c>
    </row>
    <row r="48" spans="1:18" s="132" customFormat="1" ht="15" hidden="1" customHeight="1">
      <c r="A48" s="279" t="s">
        <v>278</v>
      </c>
      <c r="B48" s="206">
        <v>0.505</v>
      </c>
      <c r="C48" s="42">
        <v>0.434</v>
      </c>
      <c r="D48" s="42">
        <v>0.1</v>
      </c>
      <c r="E48" s="42">
        <v>0</v>
      </c>
      <c r="F48" s="42">
        <v>0.54500000000000004</v>
      </c>
      <c r="G48" s="42">
        <v>0.748</v>
      </c>
      <c r="H48" s="88">
        <v>0</v>
      </c>
      <c r="I48" s="42">
        <v>0.5</v>
      </c>
      <c r="J48" s="42">
        <v>0.78100000000000003</v>
      </c>
      <c r="K48" s="206">
        <v>0.64900000000000002</v>
      </c>
      <c r="L48" s="42">
        <v>0.64</v>
      </c>
      <c r="M48" s="42">
        <v>0.68500000000000005</v>
      </c>
      <c r="N48" s="42">
        <v>0.48499999999999999</v>
      </c>
      <c r="O48" s="42">
        <v>0.317</v>
      </c>
      <c r="P48" s="42">
        <v>0.77500000000000002</v>
      </c>
      <c r="Q48" s="42">
        <v>0.215</v>
      </c>
      <c r="R48" s="206">
        <v>0.38900000000000001</v>
      </c>
    </row>
    <row r="49" spans="1:18" s="132" customFormat="1" ht="15" hidden="1" customHeight="1">
      <c r="A49" s="279" t="s">
        <v>277</v>
      </c>
      <c r="B49" s="206">
        <v>0.42799999999999999</v>
      </c>
      <c r="C49" s="42">
        <v>0.29599999999999999</v>
      </c>
      <c r="D49" s="42">
        <v>0.22900000000000001</v>
      </c>
      <c r="E49" s="42">
        <v>0</v>
      </c>
      <c r="F49" s="42">
        <v>0.621</v>
      </c>
      <c r="G49" s="42">
        <v>0.69299999999999995</v>
      </c>
      <c r="H49" s="88">
        <v>0</v>
      </c>
      <c r="I49" s="42">
        <v>0.627</v>
      </c>
      <c r="J49" s="42">
        <v>0.55800000000000005</v>
      </c>
      <c r="K49" s="206">
        <v>0.40100000000000002</v>
      </c>
      <c r="L49" s="42">
        <v>0.70199999999999996</v>
      </c>
      <c r="M49" s="42">
        <v>0.63400000000000001</v>
      </c>
      <c r="N49" s="42">
        <v>0.45900000000000002</v>
      </c>
      <c r="O49" s="42">
        <v>0.129</v>
      </c>
      <c r="P49" s="42">
        <v>0.68200000000000005</v>
      </c>
      <c r="Q49" s="42">
        <v>0</v>
      </c>
      <c r="R49" s="206">
        <v>0</v>
      </c>
    </row>
    <row r="50" spans="1:18" s="132" customFormat="1" ht="15" hidden="1" customHeight="1">
      <c r="A50" s="279" t="s">
        <v>276</v>
      </c>
      <c r="B50" s="206">
        <v>0.38800000000000001</v>
      </c>
      <c r="C50" s="42">
        <v>0.35499999999999998</v>
      </c>
      <c r="D50" s="42">
        <v>0.13900000000000001</v>
      </c>
      <c r="E50" s="42">
        <v>7.0000000000000007E-2</v>
      </c>
      <c r="F50" s="42">
        <v>0.505</v>
      </c>
      <c r="G50" s="42">
        <v>0.54</v>
      </c>
      <c r="H50" s="88">
        <v>0</v>
      </c>
      <c r="I50" s="42">
        <v>0.46200000000000002</v>
      </c>
      <c r="J50" s="42">
        <v>0.39</v>
      </c>
      <c r="K50" s="206">
        <v>0.40400000000000003</v>
      </c>
      <c r="L50" s="42">
        <v>0.52700000000000002</v>
      </c>
      <c r="M50" s="42">
        <v>0.499</v>
      </c>
      <c r="N50" s="42">
        <v>0.42599999999999999</v>
      </c>
      <c r="O50" s="42">
        <v>0.22700000000000001</v>
      </c>
      <c r="P50" s="42">
        <v>0.48099999999999998</v>
      </c>
      <c r="Q50" s="42">
        <v>6.7000000000000004E-2</v>
      </c>
      <c r="R50" s="206">
        <v>0</v>
      </c>
    </row>
    <row r="51" spans="1:18" s="132" customFormat="1" ht="15" hidden="1" customHeight="1">
      <c r="A51" s="279" t="s">
        <v>275</v>
      </c>
      <c r="B51" s="206">
        <v>0.33</v>
      </c>
      <c r="C51" s="42">
        <v>0.22500000000000001</v>
      </c>
      <c r="D51" s="42">
        <v>0.13200000000000001</v>
      </c>
      <c r="E51" s="42">
        <v>0.6</v>
      </c>
      <c r="F51" s="42">
        <v>0.40500000000000003</v>
      </c>
      <c r="G51" s="42">
        <v>0.41399999999999998</v>
      </c>
      <c r="H51" s="88">
        <v>0</v>
      </c>
      <c r="I51" s="42">
        <v>0.22900000000000001</v>
      </c>
      <c r="J51" s="42">
        <v>0.51400000000000001</v>
      </c>
      <c r="K51" s="206">
        <v>0.48</v>
      </c>
      <c r="L51" s="42">
        <v>0.51800000000000002</v>
      </c>
      <c r="M51" s="42">
        <v>0.42699999999999999</v>
      </c>
      <c r="N51" s="42">
        <v>0.376</v>
      </c>
      <c r="O51" s="42">
        <v>0.11899999999999999</v>
      </c>
      <c r="P51" s="42">
        <v>0.22800000000000001</v>
      </c>
      <c r="Q51" s="42">
        <v>0.64100000000000001</v>
      </c>
      <c r="R51" s="206">
        <v>0.33700000000000002</v>
      </c>
    </row>
    <row r="52" spans="1:18" s="132" customFormat="1" ht="15" hidden="1" customHeight="1">
      <c r="A52" s="279" t="s">
        <v>274</v>
      </c>
      <c r="B52" s="206">
        <v>0.32200000000000001</v>
      </c>
      <c r="C52" s="42">
        <v>0.28000000000000003</v>
      </c>
      <c r="D52" s="42">
        <v>9.4E-2</v>
      </c>
      <c r="E52" s="42">
        <v>0</v>
      </c>
      <c r="F52" s="42">
        <v>0.35199999999999998</v>
      </c>
      <c r="G52" s="42">
        <v>0.51</v>
      </c>
      <c r="H52" s="88">
        <v>0</v>
      </c>
      <c r="I52" s="42">
        <v>0.30499999999999999</v>
      </c>
      <c r="J52" s="42">
        <v>0.36399999999999999</v>
      </c>
      <c r="K52" s="206">
        <v>0.39400000000000002</v>
      </c>
      <c r="L52" s="42">
        <v>0.34899999999999998</v>
      </c>
      <c r="M52" s="42">
        <v>0.49</v>
      </c>
      <c r="N52" s="42">
        <v>0.20799999999999999</v>
      </c>
      <c r="O52" s="42">
        <v>0.26400000000000001</v>
      </c>
      <c r="P52" s="42">
        <v>0.17799999999999999</v>
      </c>
      <c r="Q52" s="42">
        <v>0</v>
      </c>
      <c r="R52" s="206">
        <v>0</v>
      </c>
    </row>
    <row r="53" spans="1:18" s="132" customFormat="1" ht="15" hidden="1" customHeight="1">
      <c r="A53" s="279" t="s">
        <v>273</v>
      </c>
      <c r="B53" s="206">
        <v>0.34499999999999997</v>
      </c>
      <c r="C53" s="42">
        <v>0.24199999999999999</v>
      </c>
      <c r="D53" s="42">
        <v>0.19600000000000001</v>
      </c>
      <c r="E53" s="42">
        <v>1.107</v>
      </c>
      <c r="F53" s="42">
        <v>0.35799999999999998</v>
      </c>
      <c r="G53" s="42">
        <v>0.374</v>
      </c>
      <c r="H53" s="88">
        <v>0</v>
      </c>
      <c r="I53" s="42">
        <v>0.25700000000000001</v>
      </c>
      <c r="J53" s="42">
        <v>0.752</v>
      </c>
      <c r="K53" s="206">
        <v>0.33200000000000002</v>
      </c>
      <c r="L53" s="42">
        <v>0.47899999999999998</v>
      </c>
      <c r="M53" s="42">
        <v>0.39300000000000002</v>
      </c>
      <c r="N53" s="42">
        <v>0.21199999999999999</v>
      </c>
      <c r="O53" s="42">
        <v>0.27200000000000002</v>
      </c>
      <c r="P53" s="42">
        <v>0.09</v>
      </c>
      <c r="Q53" s="42">
        <v>1.512</v>
      </c>
      <c r="R53" s="206">
        <v>0</v>
      </c>
    </row>
    <row r="54" spans="1:18" s="132" customFormat="1" ht="15" hidden="1" customHeight="1">
      <c r="A54" s="279" t="s">
        <v>272</v>
      </c>
      <c r="B54" s="206">
        <v>0.32900000000000001</v>
      </c>
      <c r="C54" s="42">
        <v>8.5999999999999993E-2</v>
      </c>
      <c r="D54" s="42">
        <v>1.8149999999999999</v>
      </c>
      <c r="E54" s="42">
        <v>0.64500000000000002</v>
      </c>
      <c r="F54" s="42">
        <v>0.129</v>
      </c>
      <c r="G54" s="42">
        <v>0.30199999999999999</v>
      </c>
      <c r="H54" s="88">
        <v>0</v>
      </c>
      <c r="I54" s="42">
        <v>0.32100000000000001</v>
      </c>
      <c r="J54" s="42">
        <v>0.18</v>
      </c>
      <c r="K54" s="206">
        <v>0.23499999999999999</v>
      </c>
      <c r="L54" s="42">
        <v>0.16900000000000001</v>
      </c>
      <c r="M54" s="42">
        <v>0.26500000000000001</v>
      </c>
      <c r="N54" s="42">
        <v>0.13200000000000001</v>
      </c>
      <c r="O54" s="42">
        <v>0.47799999999999998</v>
      </c>
      <c r="P54" s="42">
        <v>0.26200000000000001</v>
      </c>
      <c r="Q54" s="42">
        <v>0.53100000000000003</v>
      </c>
      <c r="R54" s="206">
        <v>0</v>
      </c>
    </row>
    <row r="55" spans="1:18" s="132" customFormat="1" ht="15" hidden="1" customHeight="1">
      <c r="A55" s="279" t="s">
        <v>271</v>
      </c>
      <c r="B55" s="206">
        <v>0.312</v>
      </c>
      <c r="C55" s="42">
        <v>0.44800000000000001</v>
      </c>
      <c r="D55" s="42">
        <v>0.06</v>
      </c>
      <c r="E55" s="42">
        <v>0</v>
      </c>
      <c r="F55" s="42">
        <v>0.161</v>
      </c>
      <c r="G55" s="42">
        <v>0.29199999999999998</v>
      </c>
      <c r="H55" s="88">
        <v>0</v>
      </c>
      <c r="I55" s="42">
        <v>0.17299999999999999</v>
      </c>
      <c r="J55" s="42">
        <v>0.29699999999999999</v>
      </c>
      <c r="K55" s="206">
        <v>0.40699999999999997</v>
      </c>
      <c r="L55" s="42">
        <v>0.17599999999999999</v>
      </c>
      <c r="M55" s="42">
        <v>0.29199999999999998</v>
      </c>
      <c r="N55" s="42">
        <v>0.18</v>
      </c>
      <c r="O55" s="42">
        <v>0.5</v>
      </c>
      <c r="P55" s="42">
        <v>0.159</v>
      </c>
      <c r="Q55" s="42">
        <v>0</v>
      </c>
      <c r="R55" s="206">
        <v>0.99</v>
      </c>
    </row>
    <row r="56" spans="1:18" s="132" customFormat="1" ht="15" hidden="1" customHeight="1">
      <c r="A56" s="279" t="s">
        <v>270</v>
      </c>
      <c r="B56" s="206">
        <v>0.42899999999999999</v>
      </c>
      <c r="C56" s="42">
        <v>0.52</v>
      </c>
      <c r="D56" s="42">
        <v>0.16500000000000001</v>
      </c>
      <c r="E56" s="42">
        <v>0.215</v>
      </c>
      <c r="F56" s="42">
        <v>0.61299999999999999</v>
      </c>
      <c r="G56" s="42">
        <v>0.33200000000000002</v>
      </c>
      <c r="H56" s="88">
        <v>0</v>
      </c>
      <c r="I56" s="42">
        <v>0.33</v>
      </c>
      <c r="J56" s="42">
        <v>0.438</v>
      </c>
      <c r="K56" s="206">
        <v>0.40899999999999997</v>
      </c>
      <c r="L56" s="42">
        <v>0.28799999999999998</v>
      </c>
      <c r="M56" s="42">
        <v>0.42499999999999999</v>
      </c>
      <c r="N56" s="42">
        <v>0.999</v>
      </c>
      <c r="O56" s="42">
        <v>0.08</v>
      </c>
      <c r="P56" s="42">
        <v>0.193</v>
      </c>
      <c r="Q56" s="42">
        <v>0.20599999999999999</v>
      </c>
      <c r="R56" s="206">
        <v>1.0129999999999999</v>
      </c>
    </row>
    <row r="57" spans="1:18" s="132" customFormat="1" ht="15" hidden="1" customHeight="1">
      <c r="A57" s="279" t="s">
        <v>269</v>
      </c>
      <c r="B57" s="206">
        <v>0.442</v>
      </c>
      <c r="C57" s="42">
        <v>0.55500000000000005</v>
      </c>
      <c r="D57" s="42">
        <v>0.153</v>
      </c>
      <c r="E57" s="42">
        <v>3.2000000000000001E-2</v>
      </c>
      <c r="F57" s="42">
        <v>0.40899999999999997</v>
      </c>
      <c r="G57" s="42">
        <v>0.44500000000000001</v>
      </c>
      <c r="H57" s="88">
        <v>0</v>
      </c>
      <c r="I57" s="42">
        <v>0.372</v>
      </c>
      <c r="J57" s="42">
        <v>0.36</v>
      </c>
      <c r="K57" s="206">
        <v>0.52200000000000002</v>
      </c>
      <c r="L57" s="42">
        <v>0.41199999999999998</v>
      </c>
      <c r="M57" s="42">
        <v>0.42899999999999999</v>
      </c>
      <c r="N57" s="42">
        <v>0.75600000000000001</v>
      </c>
      <c r="O57" s="42">
        <v>0.27700000000000002</v>
      </c>
      <c r="P57" s="42">
        <v>0.33600000000000002</v>
      </c>
      <c r="Q57" s="42">
        <v>3.1E-2</v>
      </c>
      <c r="R57" s="206">
        <v>0</v>
      </c>
    </row>
    <row r="58" spans="1:18" s="132" customFormat="1" ht="15" hidden="1" customHeight="1">
      <c r="A58" s="279" t="s">
        <v>268</v>
      </c>
      <c r="B58" s="206">
        <v>0.29699999999999999</v>
      </c>
      <c r="C58" s="42">
        <v>0.188</v>
      </c>
      <c r="D58" s="42">
        <v>0.33500000000000002</v>
      </c>
      <c r="E58" s="42">
        <v>0.03</v>
      </c>
      <c r="F58" s="42">
        <v>0.47399999999999998</v>
      </c>
      <c r="G58" s="42">
        <v>0.432</v>
      </c>
      <c r="H58" s="88">
        <v>0</v>
      </c>
      <c r="I58" s="42">
        <v>0.46300000000000002</v>
      </c>
      <c r="J58" s="42">
        <v>0.312</v>
      </c>
      <c r="K58" s="206">
        <v>0.23899999999999999</v>
      </c>
      <c r="L58" s="42">
        <v>0.371</v>
      </c>
      <c r="M58" s="42">
        <v>0.48499999999999999</v>
      </c>
      <c r="N58" s="42">
        <v>-9.5000000000000001E-2</v>
      </c>
      <c r="O58" s="42">
        <v>0.41599999999999998</v>
      </c>
      <c r="P58" s="42">
        <v>0.20599999999999999</v>
      </c>
      <c r="Q58" s="42">
        <v>-5.1999999999999998E-2</v>
      </c>
      <c r="R58" s="206">
        <v>0.42699999999999999</v>
      </c>
    </row>
    <row r="59" spans="1:18" s="132" customFormat="1" ht="15" customHeight="1">
      <c r="A59" s="279" t="s">
        <v>294</v>
      </c>
      <c r="B59" s="206">
        <v>3.6139999999999999</v>
      </c>
      <c r="C59" s="42">
        <v>3.3690000000000002</v>
      </c>
      <c r="D59" s="42">
        <v>0.94600000000000006</v>
      </c>
      <c r="E59" s="42">
        <v>3.6669999999999998</v>
      </c>
      <c r="F59" s="42">
        <v>4.3230000000000004</v>
      </c>
      <c r="G59" s="42">
        <v>4.9610000000000003</v>
      </c>
      <c r="H59" s="88">
        <v>0</v>
      </c>
      <c r="I59" s="42">
        <v>4.0360000000000005</v>
      </c>
      <c r="J59" s="42">
        <v>4.0190000000000001</v>
      </c>
      <c r="K59" s="206">
        <v>3.161</v>
      </c>
      <c r="L59" s="42">
        <v>4.3809999999999993</v>
      </c>
      <c r="M59" s="42">
        <v>4.7949999999999999</v>
      </c>
      <c r="N59" s="42">
        <v>3.6840000000000006</v>
      </c>
      <c r="O59" s="42">
        <v>2.23</v>
      </c>
      <c r="P59" s="42">
        <v>2.5819999999999999</v>
      </c>
      <c r="Q59" s="42">
        <v>3.5680000000000001</v>
      </c>
      <c r="R59" s="206">
        <v>2.1310000000000002</v>
      </c>
    </row>
    <row r="60" spans="1:18" s="132" customFormat="1" ht="15" hidden="1" customHeight="1">
      <c r="A60" s="279" t="s">
        <v>293</v>
      </c>
      <c r="B60" s="206">
        <v>0.40100000000000002</v>
      </c>
      <c r="C60" s="42">
        <v>0.51100000000000001</v>
      </c>
      <c r="D60" s="42">
        <v>4.9000000000000002E-2</v>
      </c>
      <c r="E60" s="42">
        <v>0</v>
      </c>
      <c r="F60" s="42">
        <v>0.30599999999999999</v>
      </c>
      <c r="G60" s="42">
        <v>0.6</v>
      </c>
      <c r="H60" s="88">
        <v>0</v>
      </c>
      <c r="I60" s="42">
        <v>0.35499999999999998</v>
      </c>
      <c r="J60" s="42">
        <v>0.26200000000000001</v>
      </c>
      <c r="K60" s="206">
        <v>0.314</v>
      </c>
      <c r="L60" s="42">
        <v>0.36299999999999999</v>
      </c>
      <c r="M60" s="42">
        <v>0.53100000000000003</v>
      </c>
      <c r="N60" s="42">
        <v>0.43</v>
      </c>
      <c r="O60" s="42">
        <v>0.38300000000000001</v>
      </c>
      <c r="P60" s="42">
        <v>0.129</v>
      </c>
      <c r="Q60" s="42">
        <v>0</v>
      </c>
      <c r="R60" s="206">
        <v>0.54</v>
      </c>
    </row>
    <row r="61" spans="1:18" s="132" customFormat="1" ht="15" hidden="1" customHeight="1">
      <c r="A61" s="279" t="s">
        <v>278</v>
      </c>
      <c r="B61" s="206">
        <v>0.39</v>
      </c>
      <c r="C61" s="42">
        <v>0.39200000000000002</v>
      </c>
      <c r="D61" s="42">
        <v>2.7E-2</v>
      </c>
      <c r="E61" s="42">
        <v>0.751</v>
      </c>
      <c r="F61" s="42">
        <v>0.501</v>
      </c>
      <c r="G61" s="42">
        <v>0.44800000000000001</v>
      </c>
      <c r="H61" s="88">
        <v>0</v>
      </c>
      <c r="I61" s="42">
        <v>0.40200000000000002</v>
      </c>
      <c r="J61" s="42">
        <v>0.435</v>
      </c>
      <c r="K61" s="206">
        <v>0.31900000000000001</v>
      </c>
      <c r="L61" s="42">
        <v>0.35499999999999998</v>
      </c>
      <c r="M61" s="42">
        <v>0.56399999999999995</v>
      </c>
      <c r="N61" s="42">
        <v>0.75800000000000001</v>
      </c>
      <c r="O61" s="42">
        <v>2.1000000000000001E-2</v>
      </c>
      <c r="P61" s="42">
        <v>0.27</v>
      </c>
      <c r="Q61" s="42">
        <v>0.71799999999999997</v>
      </c>
      <c r="R61" s="206">
        <v>0</v>
      </c>
    </row>
    <row r="62" spans="1:18" s="132" customFormat="1" ht="15" hidden="1" customHeight="1">
      <c r="A62" s="279" t="s">
        <v>277</v>
      </c>
      <c r="B62" s="206">
        <v>0.28799999999999998</v>
      </c>
      <c r="C62" s="42">
        <v>0.12</v>
      </c>
      <c r="D62" s="42">
        <v>7.0000000000000001E-3</v>
      </c>
      <c r="E62" s="42">
        <v>0.59399999999999997</v>
      </c>
      <c r="F62" s="42">
        <v>0.44600000000000001</v>
      </c>
      <c r="G62" s="42">
        <v>0.64500000000000002</v>
      </c>
      <c r="H62" s="88">
        <v>0</v>
      </c>
      <c r="I62" s="42">
        <v>0.34</v>
      </c>
      <c r="J62" s="42">
        <v>0.26400000000000001</v>
      </c>
      <c r="K62" s="206">
        <v>0.24399999999999999</v>
      </c>
      <c r="L62" s="42">
        <v>0.47499999999999998</v>
      </c>
      <c r="M62" s="42">
        <v>0.57199999999999995</v>
      </c>
      <c r="N62" s="42">
        <v>0.125</v>
      </c>
      <c r="O62" s="42">
        <v>8.5999999999999993E-2</v>
      </c>
      <c r="P62" s="42">
        <v>0.22600000000000001</v>
      </c>
      <c r="Q62" s="42">
        <v>0.67200000000000004</v>
      </c>
      <c r="R62" s="206">
        <v>0</v>
      </c>
    </row>
    <row r="63" spans="1:18" s="132" customFormat="1" ht="15" hidden="1" customHeight="1">
      <c r="A63" s="279" t="s">
        <v>276</v>
      </c>
      <c r="B63" s="206">
        <v>0.26600000000000001</v>
      </c>
      <c r="C63" s="42">
        <v>0.255</v>
      </c>
      <c r="D63" s="42">
        <v>8.0000000000000002E-3</v>
      </c>
      <c r="E63" s="42">
        <v>4.4999999999999998E-2</v>
      </c>
      <c r="F63" s="42">
        <v>0.37</v>
      </c>
      <c r="G63" s="42">
        <v>0.32500000000000001</v>
      </c>
      <c r="H63" s="88">
        <v>0</v>
      </c>
      <c r="I63" s="42">
        <v>0.314</v>
      </c>
      <c r="J63" s="42">
        <v>0.63800000000000001</v>
      </c>
      <c r="K63" s="206">
        <v>0.155</v>
      </c>
      <c r="L63" s="42">
        <v>0.35199999999999998</v>
      </c>
      <c r="M63" s="42">
        <v>0.35</v>
      </c>
      <c r="N63" s="42">
        <v>8.4000000000000005E-2</v>
      </c>
      <c r="O63" s="42">
        <v>0.32100000000000001</v>
      </c>
      <c r="P63" s="42">
        <v>0.38500000000000001</v>
      </c>
      <c r="Q63" s="42">
        <v>4.3999999999999997E-2</v>
      </c>
      <c r="R63" s="206">
        <v>0</v>
      </c>
    </row>
    <row r="64" spans="1:18" s="132" customFormat="1" ht="15" hidden="1" customHeight="1">
      <c r="A64" s="279" t="s">
        <v>275</v>
      </c>
      <c r="B64" s="206">
        <v>0.27800000000000002</v>
      </c>
      <c r="C64" s="42">
        <v>0.309</v>
      </c>
      <c r="D64" s="42">
        <v>4.2000000000000003E-2</v>
      </c>
      <c r="E64" s="42">
        <v>5.0999999999999997E-2</v>
      </c>
      <c r="F64" s="42">
        <v>0.249</v>
      </c>
      <c r="G64" s="42">
        <v>0.33200000000000002</v>
      </c>
      <c r="H64" s="88">
        <v>0</v>
      </c>
      <c r="I64" s="42">
        <v>0.40200000000000002</v>
      </c>
      <c r="J64" s="42">
        <v>0.27900000000000003</v>
      </c>
      <c r="K64" s="206">
        <v>0.313</v>
      </c>
      <c r="L64" s="42">
        <v>0.27900000000000003</v>
      </c>
      <c r="M64" s="42">
        <v>0.35199999999999998</v>
      </c>
      <c r="N64" s="42">
        <v>0.29399999999999998</v>
      </c>
      <c r="O64" s="42">
        <v>0.20899999999999999</v>
      </c>
      <c r="P64" s="42">
        <v>0.13700000000000001</v>
      </c>
      <c r="Q64" s="42">
        <v>4.8000000000000001E-2</v>
      </c>
      <c r="R64" s="206">
        <v>0.64100000000000001</v>
      </c>
    </row>
    <row r="65" spans="1:18" s="132" customFormat="1" ht="15" hidden="1" customHeight="1">
      <c r="A65" s="279" t="s">
        <v>274</v>
      </c>
      <c r="B65" s="206">
        <v>0.29599999999999999</v>
      </c>
      <c r="C65" s="42">
        <v>0.35899999999999999</v>
      </c>
      <c r="D65" s="42">
        <v>2.5000000000000001E-2</v>
      </c>
      <c r="E65" s="42">
        <v>8.2000000000000003E-2</v>
      </c>
      <c r="F65" s="42">
        <v>0.35199999999999998</v>
      </c>
      <c r="G65" s="42">
        <v>0.377</v>
      </c>
      <c r="H65" s="88">
        <v>0</v>
      </c>
      <c r="I65" s="42">
        <v>0.23599999999999999</v>
      </c>
      <c r="J65" s="42">
        <v>0.28699999999999998</v>
      </c>
      <c r="K65" s="206">
        <v>0.20100000000000001</v>
      </c>
      <c r="L65" s="42">
        <v>0.32800000000000001</v>
      </c>
      <c r="M65" s="42">
        <v>0.34599999999999997</v>
      </c>
      <c r="N65" s="42">
        <v>0.30399999999999999</v>
      </c>
      <c r="O65" s="42">
        <v>0.255</v>
      </c>
      <c r="P65" s="42">
        <v>0.24099999999999999</v>
      </c>
      <c r="Q65" s="42">
        <v>6.8000000000000005E-2</v>
      </c>
      <c r="R65" s="206">
        <v>0</v>
      </c>
    </row>
    <row r="66" spans="1:18" s="132" customFormat="1" ht="15" hidden="1" customHeight="1">
      <c r="A66" s="279" t="s">
        <v>273</v>
      </c>
      <c r="B66" s="206">
        <v>0.27700000000000002</v>
      </c>
      <c r="C66" s="42">
        <v>0.3</v>
      </c>
      <c r="D66" s="42">
        <v>0</v>
      </c>
      <c r="E66" s="42">
        <v>0</v>
      </c>
      <c r="F66" s="42">
        <v>0.32600000000000001</v>
      </c>
      <c r="G66" s="42">
        <v>0.39500000000000002</v>
      </c>
      <c r="H66" s="88">
        <v>0</v>
      </c>
      <c r="I66" s="42">
        <v>0.372</v>
      </c>
      <c r="J66" s="42">
        <v>0.23400000000000001</v>
      </c>
      <c r="K66" s="206">
        <v>0.24</v>
      </c>
      <c r="L66" s="42">
        <v>0.311</v>
      </c>
      <c r="M66" s="42">
        <v>0.32500000000000001</v>
      </c>
      <c r="N66" s="42">
        <v>0.46600000000000003</v>
      </c>
      <c r="O66" s="42">
        <v>6.0999999999999999E-2</v>
      </c>
      <c r="P66" s="42">
        <v>0.16500000000000001</v>
      </c>
      <c r="Q66" s="42">
        <v>6.5000000000000002E-2</v>
      </c>
      <c r="R66" s="206">
        <v>0</v>
      </c>
    </row>
    <row r="67" spans="1:18" s="132" customFormat="1" ht="15" hidden="1" customHeight="1">
      <c r="A67" s="279" t="s">
        <v>272</v>
      </c>
      <c r="B67" s="206">
        <v>0.253</v>
      </c>
      <c r="C67" s="42">
        <v>0.24099999999999999</v>
      </c>
      <c r="D67" s="42">
        <v>0.104</v>
      </c>
      <c r="E67" s="42">
        <v>0.29599999999999999</v>
      </c>
      <c r="F67" s="42">
        <v>0.28100000000000003</v>
      </c>
      <c r="G67" s="42">
        <v>0.28699999999999998</v>
      </c>
      <c r="H67" s="88">
        <v>0</v>
      </c>
      <c r="I67" s="42">
        <v>0.309</v>
      </c>
      <c r="J67" s="42">
        <v>0.24399999999999999</v>
      </c>
      <c r="K67" s="206">
        <v>0.28499999999999998</v>
      </c>
      <c r="L67" s="42">
        <v>0.253</v>
      </c>
      <c r="M67" s="42">
        <v>0.29399999999999998</v>
      </c>
      <c r="N67" s="42">
        <v>0.249</v>
      </c>
      <c r="O67" s="42">
        <v>0.192</v>
      </c>
      <c r="P67" s="42">
        <v>5.0999999999999997E-2</v>
      </c>
      <c r="Q67" s="42">
        <v>0.29299999999999998</v>
      </c>
      <c r="R67" s="206">
        <v>0</v>
      </c>
    </row>
    <row r="68" spans="1:18" s="132" customFormat="1" ht="15" hidden="1" customHeight="1">
      <c r="A68" s="279" t="s">
        <v>271</v>
      </c>
      <c r="B68" s="206">
        <v>0.24199999999999999</v>
      </c>
      <c r="C68" s="42">
        <v>0.16500000000000001</v>
      </c>
      <c r="D68" s="42">
        <v>0.126</v>
      </c>
      <c r="E68" s="42">
        <v>0.373</v>
      </c>
      <c r="F68" s="42">
        <v>0.33800000000000002</v>
      </c>
      <c r="G68" s="42">
        <v>0.34699999999999998</v>
      </c>
      <c r="H68" s="88">
        <v>0</v>
      </c>
      <c r="I68" s="42">
        <v>0.29799999999999999</v>
      </c>
      <c r="J68" s="42">
        <v>0.19700000000000001</v>
      </c>
      <c r="K68" s="206">
        <v>0.26600000000000001</v>
      </c>
      <c r="L68" s="42">
        <v>0.32700000000000001</v>
      </c>
      <c r="M68" s="42">
        <v>0.28299999999999997</v>
      </c>
      <c r="N68" s="42">
        <v>0.245</v>
      </c>
      <c r="O68" s="42">
        <v>0.123</v>
      </c>
      <c r="P68" s="42">
        <v>0.224</v>
      </c>
      <c r="Q68" s="42">
        <v>0.249</v>
      </c>
      <c r="R68" s="206">
        <v>0</v>
      </c>
    </row>
    <row r="69" spans="1:18" s="132" customFormat="1" ht="15" hidden="1" customHeight="1">
      <c r="A69" s="279" t="s">
        <v>270</v>
      </c>
      <c r="B69" s="206">
        <v>0.23</v>
      </c>
      <c r="C69" s="42">
        <v>0.13</v>
      </c>
      <c r="D69" s="42">
        <v>4.0000000000000001E-3</v>
      </c>
      <c r="E69" s="42">
        <v>0.311</v>
      </c>
      <c r="F69" s="42">
        <v>0.27900000000000003</v>
      </c>
      <c r="G69" s="42">
        <v>0.36699999999999999</v>
      </c>
      <c r="H69" s="88">
        <v>0</v>
      </c>
      <c r="I69" s="42">
        <v>0.32500000000000001</v>
      </c>
      <c r="J69" s="42">
        <v>0.45900000000000002</v>
      </c>
      <c r="K69" s="206">
        <v>0.253</v>
      </c>
      <c r="L69" s="42">
        <v>0.38400000000000001</v>
      </c>
      <c r="M69" s="42">
        <v>0.41</v>
      </c>
      <c r="N69" s="42">
        <v>0.157</v>
      </c>
      <c r="O69" s="42">
        <v>3.7999999999999999E-2</v>
      </c>
      <c r="P69" s="42">
        <v>0.27500000000000002</v>
      </c>
      <c r="Q69" s="42">
        <v>0.22700000000000001</v>
      </c>
      <c r="R69" s="206">
        <v>0.245</v>
      </c>
    </row>
    <row r="70" spans="1:18" s="132" customFormat="1" ht="15" hidden="1" customHeight="1">
      <c r="A70" s="279" t="s">
        <v>269</v>
      </c>
      <c r="B70" s="206">
        <v>0.32400000000000001</v>
      </c>
      <c r="C70" s="42">
        <v>0.30499999999999999</v>
      </c>
      <c r="D70" s="42">
        <v>0.27300000000000002</v>
      </c>
      <c r="E70" s="42">
        <v>0.53300000000000003</v>
      </c>
      <c r="F70" s="42">
        <v>0.45800000000000002</v>
      </c>
      <c r="G70" s="42">
        <v>0.34599999999999997</v>
      </c>
      <c r="H70" s="88">
        <v>0</v>
      </c>
      <c r="I70" s="42">
        <v>0.32600000000000001</v>
      </c>
      <c r="J70" s="42">
        <v>0.26900000000000002</v>
      </c>
      <c r="K70" s="206">
        <v>0.23100000000000001</v>
      </c>
      <c r="L70" s="42">
        <v>0.38300000000000001</v>
      </c>
      <c r="M70" s="42">
        <v>0.35099999999999998</v>
      </c>
      <c r="N70" s="42">
        <v>0.27400000000000002</v>
      </c>
      <c r="O70" s="42">
        <v>0.32100000000000001</v>
      </c>
      <c r="P70" s="42">
        <v>0.161</v>
      </c>
      <c r="Q70" s="42">
        <v>0.66900000000000004</v>
      </c>
      <c r="R70" s="206">
        <v>0.38600000000000001</v>
      </c>
    </row>
    <row r="71" spans="1:18" s="132" customFormat="1" ht="15" hidden="1" customHeight="1">
      <c r="A71" s="279" t="s">
        <v>268</v>
      </c>
      <c r="B71" s="206">
        <v>0.36899999999999999</v>
      </c>
      <c r="C71" s="42">
        <v>0.28199999999999997</v>
      </c>
      <c r="D71" s="42">
        <v>0.28100000000000003</v>
      </c>
      <c r="E71" s="42">
        <v>0.63100000000000001</v>
      </c>
      <c r="F71" s="42">
        <v>0.41699999999999998</v>
      </c>
      <c r="G71" s="42">
        <v>0.49199999999999999</v>
      </c>
      <c r="H71" s="88">
        <v>0</v>
      </c>
      <c r="I71" s="42">
        <v>0.35699999999999998</v>
      </c>
      <c r="J71" s="42">
        <v>0.45100000000000001</v>
      </c>
      <c r="K71" s="206">
        <v>0.34</v>
      </c>
      <c r="L71" s="42">
        <v>0.57099999999999995</v>
      </c>
      <c r="M71" s="42">
        <v>0.41699999999999998</v>
      </c>
      <c r="N71" s="42">
        <v>0.29799999999999999</v>
      </c>
      <c r="O71" s="42">
        <v>0.22</v>
      </c>
      <c r="P71" s="42">
        <v>0.318</v>
      </c>
      <c r="Q71" s="42">
        <v>0.51500000000000001</v>
      </c>
      <c r="R71" s="206">
        <v>0.31900000000000001</v>
      </c>
    </row>
    <row r="72" spans="1:18" s="132" customFormat="1" ht="15" customHeight="1">
      <c r="A72" s="279">
        <v>2021</v>
      </c>
      <c r="B72" s="206">
        <v>3.4770000000000003</v>
      </c>
      <c r="C72" s="42">
        <v>2.839</v>
      </c>
      <c r="D72" s="42">
        <v>0.72300000000000009</v>
      </c>
      <c r="E72" s="42">
        <v>2.8800000000000008</v>
      </c>
      <c r="F72" s="42">
        <v>3.7040000000000002</v>
      </c>
      <c r="G72" s="42">
        <v>5.032</v>
      </c>
      <c r="H72" s="88">
        <v>0</v>
      </c>
      <c r="I72" s="42">
        <v>3.7050000000000001</v>
      </c>
      <c r="J72" s="42">
        <v>4.3050000000000006</v>
      </c>
      <c r="K72" s="206">
        <v>4.4129999999999994</v>
      </c>
      <c r="L72" s="42">
        <v>5.0289999999999999</v>
      </c>
      <c r="M72" s="42">
        <v>5.0069999999999988</v>
      </c>
      <c r="N72" s="42">
        <v>3.4899999999999998</v>
      </c>
      <c r="O72" s="42">
        <v>1.2969999999999999</v>
      </c>
      <c r="P72" s="42">
        <v>1.593</v>
      </c>
      <c r="Q72" s="42">
        <v>3.573</v>
      </c>
      <c r="R72" s="206">
        <v>3.3879999999999999</v>
      </c>
    </row>
    <row r="73" spans="1:18" s="132" customFormat="1" ht="15" hidden="1" customHeight="1">
      <c r="A73" s="279" t="s">
        <v>293</v>
      </c>
      <c r="B73" s="206">
        <v>0.318</v>
      </c>
      <c r="C73" s="42">
        <v>0.23499999999999999</v>
      </c>
      <c r="D73" s="42">
        <v>0.13500000000000001</v>
      </c>
      <c r="E73" s="42">
        <v>0.40300000000000002</v>
      </c>
      <c r="F73" s="42">
        <v>0.38100000000000001</v>
      </c>
      <c r="G73" s="42">
        <v>0.48199999999999998</v>
      </c>
      <c r="H73" s="42">
        <v>0</v>
      </c>
      <c r="I73" s="42">
        <v>0.23699999999999999</v>
      </c>
      <c r="J73" s="42">
        <v>0.379</v>
      </c>
      <c r="K73" s="206">
        <v>0.37</v>
      </c>
      <c r="L73" s="42">
        <v>0.32900000000000001</v>
      </c>
      <c r="M73" s="42">
        <v>0.46600000000000003</v>
      </c>
      <c r="N73" s="42">
        <v>0.36699999999999999</v>
      </c>
      <c r="O73" s="42">
        <v>0.111</v>
      </c>
      <c r="P73" s="42">
        <v>0.14599999999999999</v>
      </c>
      <c r="Q73" s="42">
        <v>0.22</v>
      </c>
      <c r="R73" s="206">
        <v>0.19400000000000001</v>
      </c>
    </row>
    <row r="74" spans="1:18" s="132" customFormat="1" ht="15" hidden="1" customHeight="1">
      <c r="A74" s="279" t="s">
        <v>278</v>
      </c>
      <c r="B74" s="206">
        <v>0.26800000000000002</v>
      </c>
      <c r="C74" s="42">
        <v>0.25700000000000001</v>
      </c>
      <c r="D74" s="42">
        <v>0.10100000000000001</v>
      </c>
      <c r="E74" s="42">
        <v>0.16300000000000001</v>
      </c>
      <c r="F74" s="42">
        <v>0.184</v>
      </c>
      <c r="G74" s="42">
        <v>0.375</v>
      </c>
      <c r="H74" s="42">
        <v>0</v>
      </c>
      <c r="I74" s="42">
        <v>0.26</v>
      </c>
      <c r="J74" s="42">
        <v>0.41</v>
      </c>
      <c r="K74" s="206">
        <v>0.30199999999999999</v>
      </c>
      <c r="L74" s="42">
        <v>0.39700000000000002</v>
      </c>
      <c r="M74" s="42">
        <v>0.376</v>
      </c>
      <c r="N74" s="42">
        <v>0.32100000000000001</v>
      </c>
      <c r="O74" s="42">
        <v>0.108</v>
      </c>
      <c r="P74" s="42">
        <v>7.0000000000000007E-2</v>
      </c>
      <c r="Q74" s="42">
        <v>0.13400000000000001</v>
      </c>
      <c r="R74" s="206">
        <v>0.23699999999999999</v>
      </c>
    </row>
    <row r="75" spans="1:18" s="132" customFormat="1" ht="15" hidden="1" customHeight="1">
      <c r="A75" s="279" t="s">
        <v>277</v>
      </c>
      <c r="B75" s="206">
        <v>0.30099999999999999</v>
      </c>
      <c r="C75" s="42">
        <v>0.27300000000000002</v>
      </c>
      <c r="D75" s="42">
        <v>0.05</v>
      </c>
      <c r="E75" s="42">
        <v>0.27900000000000003</v>
      </c>
      <c r="F75" s="42">
        <v>0.46400000000000002</v>
      </c>
      <c r="G75" s="42">
        <v>0.43</v>
      </c>
      <c r="H75" s="42">
        <v>0</v>
      </c>
      <c r="I75" s="42">
        <v>0.28699999999999998</v>
      </c>
      <c r="J75" s="42">
        <v>0.38800000000000001</v>
      </c>
      <c r="K75" s="206">
        <v>0.182</v>
      </c>
      <c r="L75" s="42">
        <v>0.42899999999999999</v>
      </c>
      <c r="M75" s="42">
        <v>0.48399999999999999</v>
      </c>
      <c r="N75" s="42">
        <v>0.29399999999999998</v>
      </c>
      <c r="O75" s="42">
        <v>9.8000000000000004E-2</v>
      </c>
      <c r="P75" s="42">
        <v>6.3E-2</v>
      </c>
      <c r="Q75" s="42">
        <v>0.46200000000000002</v>
      </c>
      <c r="R75" s="206">
        <v>0.23799999999999999</v>
      </c>
    </row>
    <row r="76" spans="1:18" s="132" customFormat="1" ht="15" hidden="1" customHeight="1">
      <c r="A76" s="279" t="s">
        <v>276</v>
      </c>
      <c r="B76" s="206">
        <v>0.26500000000000001</v>
      </c>
      <c r="C76" s="42">
        <v>0.215</v>
      </c>
      <c r="D76" s="42">
        <v>6.6000000000000003E-2</v>
      </c>
      <c r="E76" s="42">
        <v>3.2000000000000001E-2</v>
      </c>
      <c r="F76" s="42">
        <v>0.29799999999999999</v>
      </c>
      <c r="G76" s="42">
        <v>0.43</v>
      </c>
      <c r="H76" s="42">
        <v>0</v>
      </c>
      <c r="I76" s="42">
        <v>0.38100000000000001</v>
      </c>
      <c r="J76" s="42">
        <v>0.28899999999999998</v>
      </c>
      <c r="K76" s="206">
        <v>0.27700000000000002</v>
      </c>
      <c r="L76" s="42">
        <v>0.35699999999999998</v>
      </c>
      <c r="M76" s="42">
        <v>0.39200000000000002</v>
      </c>
      <c r="N76" s="42">
        <v>0.25700000000000001</v>
      </c>
      <c r="O76" s="42">
        <v>0.124</v>
      </c>
      <c r="P76" s="42">
        <v>0.19800000000000001</v>
      </c>
      <c r="Q76" s="42">
        <v>0.186</v>
      </c>
      <c r="R76" s="206">
        <v>0.193</v>
      </c>
    </row>
    <row r="77" spans="1:18" s="132" customFormat="1" ht="15" hidden="1" customHeight="1">
      <c r="A77" s="279" t="s">
        <v>275</v>
      </c>
      <c r="B77" s="206">
        <v>0.30199999999999999</v>
      </c>
      <c r="C77" s="42">
        <v>0.23400000000000001</v>
      </c>
      <c r="D77" s="42">
        <v>7.4999999999999997E-2</v>
      </c>
      <c r="E77" s="42">
        <v>0.29099999999999998</v>
      </c>
      <c r="F77" s="42">
        <v>0.38800000000000001</v>
      </c>
      <c r="G77" s="42">
        <v>0.442</v>
      </c>
      <c r="H77" s="42">
        <v>0</v>
      </c>
      <c r="I77" s="42">
        <v>0.40100000000000002</v>
      </c>
      <c r="J77" s="42">
        <v>0.34200000000000003</v>
      </c>
      <c r="K77" s="206">
        <v>0.309</v>
      </c>
      <c r="L77" s="42">
        <v>0.44700000000000001</v>
      </c>
      <c r="M77" s="42">
        <v>0.36099999999999999</v>
      </c>
      <c r="N77" s="42">
        <v>0.249</v>
      </c>
      <c r="O77" s="42">
        <v>0.17299999999999999</v>
      </c>
      <c r="P77" s="42">
        <v>0.30599999999999999</v>
      </c>
      <c r="Q77" s="42">
        <v>0.45800000000000002</v>
      </c>
      <c r="R77" s="206">
        <v>0.157</v>
      </c>
    </row>
    <row r="78" spans="1:18" s="132" customFormat="1" ht="15" hidden="1" customHeight="1">
      <c r="A78" s="279" t="s">
        <v>274</v>
      </c>
      <c r="B78" s="206">
        <v>0.3</v>
      </c>
      <c r="C78" s="42">
        <v>0.19900000000000001</v>
      </c>
      <c r="D78" s="42">
        <v>6.3E-2</v>
      </c>
      <c r="E78" s="42">
        <v>0.34599999999999997</v>
      </c>
      <c r="F78" s="42">
        <v>0.38300000000000001</v>
      </c>
      <c r="G78" s="42">
        <v>0.52500000000000002</v>
      </c>
      <c r="H78" s="42">
        <v>0</v>
      </c>
      <c r="I78" s="42">
        <v>0.34399999999999997</v>
      </c>
      <c r="J78" s="42">
        <v>0.31</v>
      </c>
      <c r="K78" s="206">
        <v>0.316</v>
      </c>
      <c r="L78" s="42">
        <v>0.48299999999999998</v>
      </c>
      <c r="M78" s="42">
        <v>0.48399999999999999</v>
      </c>
      <c r="N78" s="42">
        <v>0.29499999999999998</v>
      </c>
      <c r="O78" s="42">
        <v>5.0999999999999997E-2</v>
      </c>
      <c r="P78" s="42">
        <v>4.2999999999999997E-2</v>
      </c>
      <c r="Q78" s="42">
        <v>0.42599999999999999</v>
      </c>
      <c r="R78" s="206">
        <v>0.23599999999999999</v>
      </c>
    </row>
    <row r="79" spans="1:18" s="132" customFormat="1" ht="15" hidden="1" customHeight="1">
      <c r="A79" s="279" t="s">
        <v>273</v>
      </c>
      <c r="B79" s="206">
        <v>0.30099999999999999</v>
      </c>
      <c r="C79" s="42">
        <v>0.28000000000000003</v>
      </c>
      <c r="D79" s="42">
        <v>1.2999999999999999E-2</v>
      </c>
      <c r="E79" s="42">
        <v>0.193</v>
      </c>
      <c r="F79" s="42">
        <v>0.28000000000000003</v>
      </c>
      <c r="G79" s="42">
        <v>0.44500000000000001</v>
      </c>
      <c r="H79" s="42">
        <v>0</v>
      </c>
      <c r="I79" s="42">
        <v>0.29899999999999999</v>
      </c>
      <c r="J79" s="42">
        <v>0.40500000000000003</v>
      </c>
      <c r="K79" s="206">
        <v>0.35199999999999998</v>
      </c>
      <c r="L79" s="42">
        <v>0.41099999999999998</v>
      </c>
      <c r="M79" s="42">
        <v>0.45200000000000001</v>
      </c>
      <c r="N79" s="42">
        <v>0.33200000000000002</v>
      </c>
      <c r="O79" s="42">
        <v>0.11899999999999999</v>
      </c>
      <c r="P79" s="42">
        <v>0.10199999999999999</v>
      </c>
      <c r="Q79" s="42">
        <v>0.152</v>
      </c>
      <c r="R79" s="206">
        <v>0.23499999999999999</v>
      </c>
    </row>
    <row r="80" spans="1:18" s="132" customFormat="1" ht="15" hidden="1" customHeight="1">
      <c r="A80" s="279" t="s">
        <v>272</v>
      </c>
      <c r="B80" s="206">
        <v>0.29299999999999998</v>
      </c>
      <c r="C80" s="42">
        <v>0.23400000000000001</v>
      </c>
      <c r="D80" s="42">
        <v>1.7999999999999999E-2</v>
      </c>
      <c r="E80" s="42">
        <v>0.19700000000000001</v>
      </c>
      <c r="F80" s="42">
        <v>0.27700000000000002</v>
      </c>
      <c r="G80" s="42">
        <v>0.36199999999999999</v>
      </c>
      <c r="H80" s="42">
        <v>0</v>
      </c>
      <c r="I80" s="42">
        <v>0.434</v>
      </c>
      <c r="J80" s="42">
        <v>0.47099999999999997</v>
      </c>
      <c r="K80" s="206">
        <v>0.442</v>
      </c>
      <c r="L80" s="42">
        <v>0.48899999999999999</v>
      </c>
      <c r="M80" s="42">
        <v>0.4</v>
      </c>
      <c r="N80" s="42">
        <v>0.26300000000000001</v>
      </c>
      <c r="O80" s="42">
        <v>0.08</v>
      </c>
      <c r="P80" s="42">
        <v>0.188</v>
      </c>
      <c r="Q80" s="42">
        <v>0.314</v>
      </c>
      <c r="R80" s="206">
        <v>0.46899999999999997</v>
      </c>
    </row>
    <row r="81" spans="1:18" s="132" customFormat="1" ht="15" hidden="1" customHeight="1">
      <c r="A81" s="279" t="s">
        <v>271</v>
      </c>
      <c r="B81" s="206">
        <v>0.28799999999999998</v>
      </c>
      <c r="C81" s="42">
        <v>0.249</v>
      </c>
      <c r="D81" s="42">
        <v>4.1000000000000002E-2</v>
      </c>
      <c r="E81" s="42">
        <v>0.222</v>
      </c>
      <c r="F81" s="42">
        <v>0.188</v>
      </c>
      <c r="G81" s="42">
        <v>0.35899999999999999</v>
      </c>
      <c r="H81" s="42">
        <v>0</v>
      </c>
      <c r="I81" s="42">
        <v>0.28399999999999997</v>
      </c>
      <c r="J81" s="42">
        <v>0.309</v>
      </c>
      <c r="K81" s="206">
        <v>0.58099999999999996</v>
      </c>
      <c r="L81" s="42">
        <v>0.41599999999999998</v>
      </c>
      <c r="M81" s="42">
        <v>0.39600000000000002</v>
      </c>
      <c r="N81" s="42">
        <v>0.372</v>
      </c>
      <c r="O81" s="42">
        <v>7.8E-2</v>
      </c>
      <c r="P81" s="42">
        <v>8.8999999999999996E-2</v>
      </c>
      <c r="Q81" s="42">
        <v>0.35199999999999998</v>
      </c>
      <c r="R81" s="206">
        <v>0.312</v>
      </c>
    </row>
    <row r="82" spans="1:18" s="132" customFormat="1" ht="15" hidden="1" customHeight="1">
      <c r="A82" s="279" t="s">
        <v>270</v>
      </c>
      <c r="B82" s="206">
        <v>0.26400000000000001</v>
      </c>
      <c r="C82" s="42">
        <v>0.23300000000000001</v>
      </c>
      <c r="D82" s="42">
        <v>3.2000000000000001E-2</v>
      </c>
      <c r="E82" s="42">
        <v>0.20399999999999999</v>
      </c>
      <c r="F82" s="42">
        <v>0.253</v>
      </c>
      <c r="G82" s="42">
        <v>0.33900000000000002</v>
      </c>
      <c r="H82" s="42">
        <v>0</v>
      </c>
      <c r="I82" s="42">
        <v>0.192</v>
      </c>
      <c r="J82" s="42">
        <v>0.27300000000000002</v>
      </c>
      <c r="K82" s="206">
        <v>0.46500000000000002</v>
      </c>
      <c r="L82" s="42">
        <v>0.38100000000000001</v>
      </c>
      <c r="M82" s="42">
        <v>0.36799999999999999</v>
      </c>
      <c r="N82" s="42">
        <v>0.22900000000000001</v>
      </c>
      <c r="O82" s="42">
        <v>0.123</v>
      </c>
      <c r="P82" s="42">
        <v>0.158</v>
      </c>
      <c r="Q82" s="42">
        <v>0.42199999999999999</v>
      </c>
      <c r="R82" s="206">
        <v>0.501</v>
      </c>
    </row>
    <row r="83" spans="1:18" s="132" customFormat="1" ht="15" hidden="1" customHeight="1">
      <c r="A83" s="279" t="s">
        <v>269</v>
      </c>
      <c r="B83" s="206">
        <v>0.28100000000000003</v>
      </c>
      <c r="C83" s="42">
        <v>0.23499999999999999</v>
      </c>
      <c r="D83" s="42">
        <v>2.3E-2</v>
      </c>
      <c r="E83" s="42">
        <v>0.22800000000000001</v>
      </c>
      <c r="F83" s="42">
        <v>0.3</v>
      </c>
      <c r="G83" s="42">
        <v>0.39600000000000002</v>
      </c>
      <c r="H83" s="42">
        <v>0</v>
      </c>
      <c r="I83" s="42">
        <v>0.28199999999999997</v>
      </c>
      <c r="J83" s="42">
        <v>0.33700000000000002</v>
      </c>
      <c r="K83" s="206">
        <v>0.39200000000000002</v>
      </c>
      <c r="L83" s="42">
        <v>0.38600000000000001</v>
      </c>
      <c r="M83" s="42">
        <v>0.39800000000000002</v>
      </c>
      <c r="N83" s="42">
        <v>0.26100000000000001</v>
      </c>
      <c r="O83" s="42">
        <v>0.122</v>
      </c>
      <c r="P83" s="42">
        <v>9.5000000000000001E-2</v>
      </c>
      <c r="Q83" s="42">
        <v>0.20100000000000001</v>
      </c>
      <c r="R83" s="206">
        <v>0.38600000000000001</v>
      </c>
    </row>
    <row r="84" spans="1:18" s="132" customFormat="1" ht="15" hidden="1" customHeight="1">
      <c r="A84" s="279" t="s">
        <v>268</v>
      </c>
      <c r="B84" s="206">
        <v>0.29599999999999999</v>
      </c>
      <c r="C84" s="42">
        <v>0.19500000000000001</v>
      </c>
      <c r="D84" s="42">
        <v>0.106</v>
      </c>
      <c r="E84" s="42">
        <v>0.32200000000000001</v>
      </c>
      <c r="F84" s="42">
        <v>0.308</v>
      </c>
      <c r="G84" s="42">
        <v>0.44700000000000001</v>
      </c>
      <c r="H84" s="42">
        <v>0</v>
      </c>
      <c r="I84" s="42">
        <v>0.30399999999999999</v>
      </c>
      <c r="J84" s="42">
        <v>0.39200000000000002</v>
      </c>
      <c r="K84" s="206">
        <v>0.42499999999999999</v>
      </c>
      <c r="L84" s="42">
        <v>0.504</v>
      </c>
      <c r="M84" s="42">
        <v>0.43</v>
      </c>
      <c r="N84" s="42">
        <v>0.25</v>
      </c>
      <c r="O84" s="42">
        <v>0.11</v>
      </c>
      <c r="P84" s="42">
        <v>0.13500000000000001</v>
      </c>
      <c r="Q84" s="42">
        <v>0.246</v>
      </c>
      <c r="R84" s="206">
        <v>0.23</v>
      </c>
    </row>
    <row r="85" spans="1:18" s="132" customFormat="1" ht="15" customHeight="1">
      <c r="A85" s="308">
        <v>2022</v>
      </c>
      <c r="B85" s="206">
        <v>2.3730000000000002</v>
      </c>
      <c r="C85" s="312">
        <v>1.597</v>
      </c>
      <c r="D85" s="312">
        <v>0.73099999999999998</v>
      </c>
      <c r="E85" s="312">
        <v>2.5619999999999998</v>
      </c>
      <c r="F85" s="312">
        <v>2.38</v>
      </c>
      <c r="G85" s="312">
        <v>3.5630000000000002</v>
      </c>
      <c r="H85" s="312">
        <v>0</v>
      </c>
      <c r="I85" s="312">
        <v>2.8660000000000001</v>
      </c>
      <c r="J85" s="312">
        <v>3.2839999999999998</v>
      </c>
      <c r="K85" s="206">
        <v>3.177</v>
      </c>
      <c r="L85" s="306">
        <v>3.726</v>
      </c>
      <c r="M85" s="312">
        <v>3.665</v>
      </c>
      <c r="N85" s="312">
        <v>2.0859999999999999</v>
      </c>
      <c r="O85" s="312">
        <v>0.72599999999999998</v>
      </c>
      <c r="P85" s="312">
        <v>1.2150000000000001</v>
      </c>
      <c r="Q85" s="312">
        <v>2.3959999999999999</v>
      </c>
      <c r="R85" s="206">
        <v>3.4319999999999999</v>
      </c>
    </row>
    <row r="86" spans="1:18" s="132" customFormat="1" ht="15" customHeight="1">
      <c r="A86" s="77">
        <v>2023</v>
      </c>
      <c r="B86" s="303">
        <v>0.223</v>
      </c>
      <c r="C86" s="305">
        <v>0.189</v>
      </c>
      <c r="D86" s="305">
        <v>-0.18200000000000005</v>
      </c>
      <c r="E86" s="305">
        <v>0.81700000000000006</v>
      </c>
      <c r="F86" s="305">
        <v>0.11400000000000002</v>
      </c>
      <c r="G86" s="305">
        <v>0.34700000000000003</v>
      </c>
      <c r="H86" s="305">
        <v>0</v>
      </c>
      <c r="I86" s="305">
        <v>0.188</v>
      </c>
      <c r="J86" s="305">
        <v>0.26600000000000001</v>
      </c>
      <c r="K86" s="303">
        <v>0.32200000000000001</v>
      </c>
      <c r="L86" s="305">
        <v>0.26</v>
      </c>
      <c r="M86" s="305">
        <v>-5.0000000000000051E-2</v>
      </c>
      <c r="N86" s="305">
        <v>0.59900000000000009</v>
      </c>
      <c r="O86" s="305">
        <v>0.30399999999999999</v>
      </c>
      <c r="P86" s="305">
        <v>0.32600000000000001</v>
      </c>
      <c r="Q86" s="305">
        <v>-8.8000000000000023E-2</v>
      </c>
      <c r="R86" s="303">
        <v>0</v>
      </c>
    </row>
    <row r="87" spans="1:18" s="132" customFormat="1" ht="15" customHeight="1">
      <c r="A87" s="279" t="s">
        <v>293</v>
      </c>
      <c r="B87" s="304">
        <v>-0.02</v>
      </c>
      <c r="C87" s="306">
        <v>-3.5000000000000003E-2</v>
      </c>
      <c r="D87" s="42">
        <v>-0.05</v>
      </c>
      <c r="E87" s="42">
        <v>1.7999999999999999E-2</v>
      </c>
      <c r="F87" s="42">
        <v>3.0000000000000001E-3</v>
      </c>
      <c r="G87" s="42">
        <v>1.2E-2</v>
      </c>
      <c r="H87" s="42">
        <v>0</v>
      </c>
      <c r="I87" s="42">
        <v>-1.4999999999999999E-2</v>
      </c>
      <c r="J87" s="42">
        <v>-4.0000000000000001E-3</v>
      </c>
      <c r="K87" s="206">
        <v>-4.9000000000000002E-2</v>
      </c>
      <c r="L87" s="42">
        <v>3.0000000000000001E-3</v>
      </c>
      <c r="M87" s="42">
        <v>1.2E-2</v>
      </c>
      <c r="N87" s="42">
        <v>-4.9000000000000002E-2</v>
      </c>
      <c r="O87" s="42">
        <v>-3.7999999999999999E-2</v>
      </c>
      <c r="P87" s="42">
        <v>-2E-3</v>
      </c>
      <c r="Q87" s="42">
        <v>1.7000000000000001E-2</v>
      </c>
      <c r="R87" s="361">
        <v>0</v>
      </c>
    </row>
    <row r="88" spans="1:18" s="132" customFormat="1" ht="15" customHeight="1">
      <c r="A88" s="279" t="s">
        <v>278</v>
      </c>
      <c r="B88" s="206">
        <v>-1.0999999999999999E-2</v>
      </c>
      <c r="C88" s="42">
        <v>1E-3</v>
      </c>
      <c r="D88" s="42">
        <v>-6.4000000000000001E-2</v>
      </c>
      <c r="E88" s="42">
        <v>2.1000000000000001E-2</v>
      </c>
      <c r="F88" s="42">
        <v>-2.5999999999999999E-2</v>
      </c>
      <c r="G88" s="42">
        <v>1.2999999999999999E-2</v>
      </c>
      <c r="H88" s="42">
        <v>0</v>
      </c>
      <c r="I88" s="42">
        <v>-0.05</v>
      </c>
      <c r="J88" s="42">
        <v>-2.1999999999999999E-2</v>
      </c>
      <c r="K88" s="206">
        <v>-2.1000000000000001E-2</v>
      </c>
      <c r="L88" s="42">
        <v>-2.4E-2</v>
      </c>
      <c r="M88" s="42">
        <v>-1.0999999999999999E-2</v>
      </c>
      <c r="N88" s="42">
        <v>-4.0000000000000001E-3</v>
      </c>
      <c r="O88" s="42">
        <v>-2.8000000000000001E-2</v>
      </c>
      <c r="P88" s="42">
        <v>-3.5999999999999997E-2</v>
      </c>
      <c r="Q88" s="42">
        <v>1.7999999999999999E-2</v>
      </c>
      <c r="R88" s="361">
        <v>0</v>
      </c>
    </row>
    <row r="89" spans="1:18" s="132" customFormat="1" ht="15" customHeight="1">
      <c r="A89" s="279" t="s">
        <v>277</v>
      </c>
      <c r="B89" s="206">
        <v>-1E-3</v>
      </c>
      <c r="C89" s="42">
        <v>-2.7E-2</v>
      </c>
      <c r="D89" s="42">
        <v>-3.2000000000000001E-2</v>
      </c>
      <c r="E89" s="42">
        <v>4.3999999999999997E-2</v>
      </c>
      <c r="F89" s="42">
        <v>8.0000000000000002E-3</v>
      </c>
      <c r="G89" s="42">
        <v>3.5999999999999997E-2</v>
      </c>
      <c r="H89" s="42">
        <v>0</v>
      </c>
      <c r="I89" s="42">
        <v>-0.02</v>
      </c>
      <c r="J89" s="42">
        <v>2.8000000000000001E-2</v>
      </c>
      <c r="K89" s="206">
        <v>7.0000000000000001E-3</v>
      </c>
      <c r="L89" s="42">
        <v>0.03</v>
      </c>
      <c r="M89" s="42">
        <v>1.2999999999999999E-2</v>
      </c>
      <c r="N89" s="42">
        <v>-1.2999999999999999E-2</v>
      </c>
      <c r="O89" s="42">
        <v>-4.1000000000000002E-2</v>
      </c>
      <c r="P89" s="42">
        <v>-2.1000000000000001E-2</v>
      </c>
      <c r="Q89" s="42">
        <v>0.04</v>
      </c>
      <c r="R89" s="361">
        <v>0</v>
      </c>
    </row>
    <row r="90" spans="1:18" s="132" customFormat="1" ht="15" customHeight="1">
      <c r="A90" s="279" t="s">
        <v>276</v>
      </c>
      <c r="B90" s="206">
        <v>-1E-3</v>
      </c>
      <c r="C90" s="42">
        <v>-1.7999999999999999E-2</v>
      </c>
      <c r="D90" s="42">
        <v>-1.2E-2</v>
      </c>
      <c r="E90" s="42">
        <v>2.9000000000000001E-2</v>
      </c>
      <c r="F90" s="42">
        <v>2E-3</v>
      </c>
      <c r="G90" s="42">
        <v>1.7999999999999999E-2</v>
      </c>
      <c r="H90" s="42">
        <v>0</v>
      </c>
      <c r="I90" s="333">
        <v>-8.0000000000000002E-3</v>
      </c>
      <c r="J90" s="333">
        <v>7.0000000000000001E-3</v>
      </c>
      <c r="K90" s="206">
        <v>1.4E-2</v>
      </c>
      <c r="L90" s="333">
        <v>6.0000000000000001E-3</v>
      </c>
      <c r="M90" s="333">
        <v>8.0000000000000002E-3</v>
      </c>
      <c r="N90" s="333">
        <v>-6.0000000000000001E-3</v>
      </c>
      <c r="O90" s="333">
        <v>-1.4E-2</v>
      </c>
      <c r="P90" s="333">
        <v>-3.0000000000000001E-3</v>
      </c>
      <c r="Q90" s="333">
        <v>-0.01</v>
      </c>
      <c r="R90" s="361">
        <v>0</v>
      </c>
    </row>
    <row r="91" spans="1:18" s="132" customFormat="1" ht="15" customHeight="1">
      <c r="A91" s="279" t="s">
        <v>275</v>
      </c>
      <c r="B91" s="206">
        <v>-0.01</v>
      </c>
      <c r="C91" s="42">
        <v>-3.5000000000000003E-2</v>
      </c>
      <c r="D91" s="42">
        <v>-0.127</v>
      </c>
      <c r="E91" s="42">
        <v>2.9000000000000001E-2</v>
      </c>
      <c r="F91" s="42">
        <v>1.0999999999999999E-2</v>
      </c>
      <c r="G91" s="42">
        <v>4.2999999999999997E-2</v>
      </c>
      <c r="H91" s="42">
        <v>0</v>
      </c>
      <c r="I91" s="42">
        <v>-1E-3</v>
      </c>
      <c r="J91" s="42">
        <v>-1.7000000000000001E-2</v>
      </c>
      <c r="K91" s="206">
        <v>2.7E-2</v>
      </c>
      <c r="L91" s="42">
        <v>2.1999999999999999E-2</v>
      </c>
      <c r="M91" s="42">
        <v>3.3000000000000002E-2</v>
      </c>
      <c r="N91" s="42">
        <v>-2.4E-2</v>
      </c>
      <c r="O91" s="42">
        <v>-7.5999999999999998E-2</v>
      </c>
      <c r="P91" s="42">
        <v>-2.8000000000000001E-2</v>
      </c>
      <c r="Q91" s="42">
        <v>4.3999999999999997E-2</v>
      </c>
      <c r="R91" s="361">
        <v>0</v>
      </c>
    </row>
    <row r="92" spans="1:18" s="132" customFormat="1" ht="15" customHeight="1">
      <c r="A92" s="279" t="s">
        <v>274</v>
      </c>
      <c r="B92" s="206">
        <v>-8.0000000000000002E-3</v>
      </c>
      <c r="C92" s="42">
        <v>-4.0000000000000001E-3</v>
      </c>
      <c r="D92" s="42">
        <v>-5.0000000000000001E-3</v>
      </c>
      <c r="E92" s="42">
        <v>2E-3</v>
      </c>
      <c r="F92" s="42">
        <v>-1.4E-2</v>
      </c>
      <c r="G92" s="42">
        <v>-3.1E-2</v>
      </c>
      <c r="H92" s="42">
        <v>0</v>
      </c>
      <c r="I92" s="42">
        <v>1E-3</v>
      </c>
      <c r="J92" s="42">
        <v>4.0000000000000001E-3</v>
      </c>
      <c r="K92" s="206">
        <v>8.9999999999999993E-3</v>
      </c>
      <c r="L92" s="42">
        <v>-4.0000000000000001E-3</v>
      </c>
      <c r="M92" s="42">
        <v>-1.2E-2</v>
      </c>
      <c r="N92" s="42">
        <v>-8.9999999999999993E-3</v>
      </c>
      <c r="O92" s="42">
        <v>-6.0000000000000001E-3</v>
      </c>
      <c r="P92" s="42">
        <v>-2.5000000000000001E-2</v>
      </c>
      <c r="Q92" s="42">
        <v>3.0000000000000001E-3</v>
      </c>
      <c r="R92" s="361">
        <v>0</v>
      </c>
    </row>
    <row r="93" spans="1:18" s="132" customFormat="1" ht="15" customHeight="1">
      <c r="A93" s="279" t="s">
        <v>273</v>
      </c>
      <c r="B93" s="206">
        <v>-1.0999999999999999E-2</v>
      </c>
      <c r="C93" s="42">
        <v>6.0000000000000001E-3</v>
      </c>
      <c r="D93" s="42">
        <v>-1.7000000000000001E-2</v>
      </c>
      <c r="E93" s="42">
        <v>3.2000000000000001E-2</v>
      </c>
      <c r="F93" s="42">
        <v>-1.7999999999999999E-2</v>
      </c>
      <c r="G93" s="42">
        <v>-3.4000000000000002E-2</v>
      </c>
      <c r="H93" s="42">
        <v>0</v>
      </c>
      <c r="I93" s="42">
        <v>0</v>
      </c>
      <c r="J93" s="42">
        <v>-2.3E-2</v>
      </c>
      <c r="K93" s="206">
        <v>-2.9000000000000001E-2</v>
      </c>
      <c r="L93" s="42">
        <v>-2.9000000000000001E-2</v>
      </c>
      <c r="M93" s="42">
        <v>-1.6E-2</v>
      </c>
      <c r="N93" s="42">
        <v>-7.0000000000000001E-3</v>
      </c>
      <c r="O93" s="42">
        <v>-8.0000000000000002E-3</v>
      </c>
      <c r="P93" s="42">
        <v>-7.2999999999999995E-2</v>
      </c>
      <c r="Q93" s="42">
        <v>3.1E-2</v>
      </c>
      <c r="R93" s="361">
        <v>0</v>
      </c>
    </row>
    <row r="94" spans="1:18" s="132" customFormat="1" ht="15" customHeight="1">
      <c r="A94" s="279" t="s">
        <v>272</v>
      </c>
      <c r="B94" s="206">
        <v>-0.02</v>
      </c>
      <c r="C94" s="42">
        <v>-2.5000000000000001E-2</v>
      </c>
      <c r="D94" s="42">
        <v>-3.5999999999999997E-2</v>
      </c>
      <c r="E94" s="42">
        <v>-1.4E-2</v>
      </c>
      <c r="F94" s="42">
        <v>-4.7E-2</v>
      </c>
      <c r="G94" s="42">
        <v>-1.7999999999999999E-2</v>
      </c>
      <c r="H94" s="42">
        <v>0</v>
      </c>
      <c r="I94" s="42">
        <v>1E-3</v>
      </c>
      <c r="J94" s="42">
        <v>-2.5999999999999999E-2</v>
      </c>
      <c r="K94" s="206">
        <v>2.1999999999999999E-2</v>
      </c>
      <c r="L94" s="42">
        <v>-7.0000000000000001E-3</v>
      </c>
      <c r="M94" s="42">
        <v>-2.7E-2</v>
      </c>
      <c r="N94" s="42">
        <v>-2.1999999999999999E-2</v>
      </c>
      <c r="O94" s="42">
        <v>-1.7000000000000001E-2</v>
      </c>
      <c r="P94" s="42" t="s">
        <v>385</v>
      </c>
      <c r="Q94" s="42">
        <v>-0.04</v>
      </c>
      <c r="R94" s="361">
        <v>0</v>
      </c>
    </row>
    <row r="95" spans="1:18" s="132" customFormat="1" ht="15" customHeight="1">
      <c r="A95" s="279" t="s">
        <v>271</v>
      </c>
      <c r="B95" s="206">
        <v>0.01</v>
      </c>
      <c r="C95" s="42">
        <v>4.2999999999999997E-2</v>
      </c>
      <c r="D95" s="42">
        <v>-0.01</v>
      </c>
      <c r="E95" s="42">
        <v>0.05</v>
      </c>
      <c r="F95" s="42">
        <v>-3.7999999999999999E-2</v>
      </c>
      <c r="G95" s="42">
        <v>4.0000000000000001E-3</v>
      </c>
      <c r="H95" s="42">
        <v>0</v>
      </c>
      <c r="I95" s="42">
        <v>-1.6E-2</v>
      </c>
      <c r="J95" s="42">
        <v>-3.1E-2</v>
      </c>
      <c r="K95" s="206">
        <v>2E-3</v>
      </c>
      <c r="L95" s="42">
        <v>-3.0000000000000001E-3</v>
      </c>
      <c r="M95" s="42">
        <v>-8.0000000000000002E-3</v>
      </c>
      <c r="N95" s="42">
        <v>2.9000000000000001E-2</v>
      </c>
      <c r="O95" s="42">
        <v>2.1000000000000001E-2</v>
      </c>
      <c r="P95" s="42">
        <v>-7.0000000000000007E-2</v>
      </c>
      <c r="Q95" s="42">
        <v>-1.4E-2</v>
      </c>
      <c r="R95" s="362">
        <v>0</v>
      </c>
    </row>
    <row r="96" spans="1:18" s="132" customFormat="1" ht="15" customHeight="1">
      <c r="A96" s="279" t="s">
        <v>270</v>
      </c>
      <c r="B96" s="206">
        <v>0.15</v>
      </c>
      <c r="C96" s="42">
        <v>0.13100000000000001</v>
      </c>
      <c r="D96" s="42">
        <v>4.1000000000000002E-2</v>
      </c>
      <c r="E96" s="42">
        <v>0.38300000000000001</v>
      </c>
      <c r="F96" s="42">
        <v>0.111</v>
      </c>
      <c r="G96" s="42">
        <v>0.14199999999999999</v>
      </c>
      <c r="H96" s="42">
        <v>0</v>
      </c>
      <c r="I96" s="42">
        <v>0.21199999999999999</v>
      </c>
      <c r="J96" s="42">
        <v>0.152</v>
      </c>
      <c r="K96" s="206">
        <v>0.224</v>
      </c>
      <c r="L96" s="42">
        <v>0.14799999999999999</v>
      </c>
      <c r="M96" s="42">
        <v>0.17499999999999999</v>
      </c>
      <c r="N96" s="42">
        <v>0.17499999999999999</v>
      </c>
      <c r="O96" s="42">
        <v>6.5000000000000002E-2</v>
      </c>
      <c r="P96" s="42">
        <v>0.10299999999999999</v>
      </c>
      <c r="Q96" s="42">
        <v>0.32800000000000001</v>
      </c>
      <c r="R96" s="361">
        <v>0</v>
      </c>
    </row>
    <row r="97" spans="1:18" s="132" customFormat="1" ht="15" customHeight="1">
      <c r="A97" s="279" t="s">
        <v>269</v>
      </c>
      <c r="B97" s="206">
        <v>9.5000000000000001E-2</v>
      </c>
      <c r="C97" s="42">
        <v>0.114</v>
      </c>
      <c r="D97" s="42">
        <v>7.9000000000000001E-2</v>
      </c>
      <c r="E97" s="42">
        <v>0.184</v>
      </c>
      <c r="F97" s="42">
        <v>6.9000000000000006E-2</v>
      </c>
      <c r="G97" s="42">
        <v>8.5999999999999993E-2</v>
      </c>
      <c r="H97" s="42">
        <v>0</v>
      </c>
      <c r="I97" s="42">
        <v>0.05</v>
      </c>
      <c r="J97" s="42">
        <v>0.121</v>
      </c>
      <c r="K97" s="206">
        <v>6.9000000000000006E-2</v>
      </c>
      <c r="L97" s="42">
        <v>9.4E-2</v>
      </c>
      <c r="M97" s="42">
        <v>8.6999999999999994E-2</v>
      </c>
      <c r="N97" s="42">
        <v>0.156</v>
      </c>
      <c r="O97" s="42">
        <v>5.3999999999999999E-2</v>
      </c>
      <c r="P97" s="42">
        <v>6.2E-2</v>
      </c>
      <c r="Q97" s="42">
        <v>0.16200000000000001</v>
      </c>
      <c r="R97" s="362">
        <v>0</v>
      </c>
    </row>
    <row r="98" spans="1:18" s="132" customFormat="1" ht="15" customHeight="1">
      <c r="A98" s="93" t="s">
        <v>268</v>
      </c>
      <c r="B98" s="207">
        <v>5.0999999999999997E-2</v>
      </c>
      <c r="C98" s="21">
        <v>3.7999999999999999E-2</v>
      </c>
      <c r="D98" s="21">
        <v>5.0999999999999997E-2</v>
      </c>
      <c r="E98" s="21">
        <v>3.9E-2</v>
      </c>
      <c r="F98" s="21">
        <v>5.2999999999999999E-2</v>
      </c>
      <c r="G98" s="21">
        <v>7.5999999999999998E-2</v>
      </c>
      <c r="H98" s="21">
        <v>0</v>
      </c>
      <c r="I98" s="21">
        <v>3.4000000000000002E-2</v>
      </c>
      <c r="J98" s="21">
        <v>7.6999999999999999E-2</v>
      </c>
      <c r="K98" s="207">
        <v>4.7E-2</v>
      </c>
      <c r="L98" s="21">
        <v>6.8000000000000005E-2</v>
      </c>
      <c r="M98" s="21">
        <v>7.1999999999999995E-2</v>
      </c>
      <c r="N98" s="21">
        <v>3.4000000000000002E-2</v>
      </c>
      <c r="O98" s="21">
        <v>3.7999999999999999E-2</v>
      </c>
      <c r="P98" s="21">
        <v>5.6000000000000001E-2</v>
      </c>
      <c r="Q98" s="21">
        <v>0.02</v>
      </c>
      <c r="R98" s="363">
        <v>0</v>
      </c>
    </row>
    <row r="99" spans="1:18" ht="27.75" customHeight="1">
      <c r="A99" s="441" t="s">
        <v>378</v>
      </c>
      <c r="B99" s="441"/>
      <c r="C99" s="441"/>
      <c r="D99" s="441"/>
      <c r="E99" s="441"/>
      <c r="F99" s="441"/>
      <c r="G99" s="441"/>
      <c r="H99" s="441"/>
      <c r="I99" s="441"/>
      <c r="J99" s="441"/>
      <c r="K99" s="441"/>
      <c r="L99" s="441"/>
      <c r="M99" s="441"/>
      <c r="N99" s="441"/>
      <c r="O99" s="441"/>
      <c r="P99" s="441"/>
      <c r="Q99" s="441"/>
      <c r="R99" s="441"/>
    </row>
    <row r="100" spans="1:18">
      <c r="A100" s="208" t="s">
        <v>374</v>
      </c>
      <c r="B100" s="3"/>
      <c r="C100" s="3"/>
      <c r="D100" s="3"/>
      <c r="E100" s="3"/>
      <c r="F100" s="3"/>
      <c r="G100" s="3"/>
      <c r="H100" s="3"/>
      <c r="I100" s="3"/>
      <c r="J100" s="3"/>
      <c r="K100" s="3"/>
      <c r="L100" s="3"/>
      <c r="M100" s="3"/>
      <c r="N100" s="3"/>
      <c r="O100" s="3"/>
      <c r="P100" s="3"/>
      <c r="Q100" s="3"/>
      <c r="R100" s="331" t="s">
        <v>375</v>
      </c>
    </row>
  </sheetData>
  <mergeCells count="23">
    <mergeCell ref="A2:R2"/>
    <mergeCell ref="A3:K3"/>
    <mergeCell ref="L3:R3"/>
    <mergeCell ref="A4:A6"/>
    <mergeCell ref="B4:B6"/>
    <mergeCell ref="C4:K4"/>
    <mergeCell ref="L4:R4"/>
    <mergeCell ref="C5:C6"/>
    <mergeCell ref="D5:D6"/>
    <mergeCell ref="R5:R6"/>
    <mergeCell ref="K5:K6"/>
    <mergeCell ref="L5:L6"/>
    <mergeCell ref="M5:M6"/>
    <mergeCell ref="N5:O5"/>
    <mergeCell ref="P5:P6"/>
    <mergeCell ref="A99:R99"/>
    <mergeCell ref="J5:J6"/>
    <mergeCell ref="E5:E6"/>
    <mergeCell ref="F5:F6"/>
    <mergeCell ref="G5:G6"/>
    <mergeCell ref="H5:H6"/>
    <mergeCell ref="I5:I6"/>
    <mergeCell ref="Q5:Q6"/>
  </mergeCells>
  <phoneticPr fontId="3" type="noConversion"/>
  <printOptions horizontalCentered="1"/>
  <pageMargins left="0.78740157480314965" right="0.78740157480314965" top="0.98425196850393704" bottom="0.98425196850393704" header="0" footer="0.59055118110236227"/>
  <pageSetup paperSize="9" scale="72" firstPageNumber="103" pageOrder="overThenDown" orientation="landscape"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0"/>
  <sheetViews>
    <sheetView view="pageBreakPreview" zoomScaleNormal="100" zoomScaleSheetLayoutView="100" workbookViewId="0">
      <selection activeCell="P15" sqref="P15"/>
    </sheetView>
  </sheetViews>
  <sheetFormatPr defaultColWidth="8.88671875" defaultRowHeight="13.5"/>
  <cols>
    <col min="1" max="1" width="8.77734375" style="5" customWidth="1"/>
    <col min="2" max="17" width="7.77734375" style="5" customWidth="1"/>
    <col min="18" max="16384" width="8.88671875" style="5"/>
  </cols>
  <sheetData>
    <row r="1" spans="1:18" s="11" customFormat="1" ht="12" customHeight="1">
      <c r="A1" s="222" t="s">
        <v>102</v>
      </c>
      <c r="B1" s="222"/>
      <c r="C1" s="222"/>
      <c r="D1" s="222"/>
      <c r="E1" s="222"/>
      <c r="F1" s="222"/>
      <c r="G1" s="222"/>
      <c r="H1" s="222"/>
      <c r="I1" s="222"/>
      <c r="J1" s="222"/>
    </row>
    <row r="2" spans="1:18" s="15" customFormat="1" ht="30" customHeight="1">
      <c r="A2" s="391" t="s">
        <v>318</v>
      </c>
      <c r="B2" s="391"/>
      <c r="C2" s="391"/>
      <c r="D2" s="391"/>
      <c r="E2" s="391"/>
      <c r="F2" s="391"/>
      <c r="G2" s="391"/>
      <c r="H2" s="391"/>
      <c r="I2" s="391"/>
      <c r="J2" s="391"/>
      <c r="K2" s="391"/>
      <c r="L2" s="391"/>
      <c r="M2" s="391"/>
      <c r="N2" s="391"/>
      <c r="O2" s="391"/>
      <c r="P2" s="391"/>
      <c r="Q2" s="391"/>
      <c r="R2" s="16"/>
    </row>
    <row r="3" spans="1:18" s="9" customFormat="1" ht="15" customHeight="1">
      <c r="A3" s="392" t="s">
        <v>181</v>
      </c>
      <c r="B3" s="392"/>
      <c r="C3" s="392"/>
      <c r="D3" s="392"/>
      <c r="E3" s="392"/>
      <c r="F3" s="392"/>
      <c r="G3" s="392"/>
      <c r="H3" s="392"/>
      <c r="I3" s="392"/>
      <c r="K3" s="24"/>
      <c r="L3" s="24"/>
      <c r="M3" s="24"/>
      <c r="N3" s="24"/>
      <c r="O3" s="24"/>
      <c r="P3" s="24"/>
      <c r="Q3" s="31" t="s">
        <v>184</v>
      </c>
    </row>
    <row r="4" spans="1:18" s="3" customFormat="1" ht="30" customHeight="1">
      <c r="A4" s="436" t="s">
        <v>315</v>
      </c>
      <c r="B4" s="432" t="s">
        <v>161</v>
      </c>
      <c r="C4" s="422"/>
      <c r="D4" s="434" t="s">
        <v>144</v>
      </c>
      <c r="E4" s="404"/>
      <c r="F4" s="404"/>
      <c r="G4" s="404"/>
      <c r="H4" s="404"/>
      <c r="I4" s="404"/>
      <c r="J4" s="404"/>
      <c r="K4" s="404"/>
      <c r="L4" s="404"/>
      <c r="M4" s="404"/>
      <c r="N4" s="404"/>
      <c r="O4" s="404"/>
      <c r="P4" s="404"/>
      <c r="Q4" s="405"/>
    </row>
    <row r="5" spans="1:18" s="3" customFormat="1" ht="34.5" customHeight="1">
      <c r="A5" s="449"/>
      <c r="B5" s="405"/>
      <c r="C5" s="422"/>
      <c r="D5" s="455" t="s">
        <v>147</v>
      </c>
      <c r="E5" s="456"/>
      <c r="F5" s="456"/>
      <c r="G5" s="456"/>
      <c r="H5" s="456"/>
      <c r="I5" s="456"/>
      <c r="J5" s="456"/>
      <c r="K5" s="456"/>
      <c r="L5" s="456"/>
      <c r="M5" s="456"/>
      <c r="N5" s="456"/>
      <c r="O5" s="457"/>
      <c r="P5" s="455" t="s">
        <v>140</v>
      </c>
      <c r="Q5" s="458"/>
    </row>
    <row r="6" spans="1:18" s="3" customFormat="1" ht="39.950000000000003" customHeight="1">
      <c r="A6" s="449"/>
      <c r="B6" s="405"/>
      <c r="C6" s="422"/>
      <c r="D6" s="433" t="s">
        <v>111</v>
      </c>
      <c r="E6" s="433"/>
      <c r="F6" s="454" t="s">
        <v>112</v>
      </c>
      <c r="G6" s="454"/>
      <c r="H6" s="454" t="s">
        <v>113</v>
      </c>
      <c r="I6" s="454"/>
      <c r="J6" s="433" t="s">
        <v>114</v>
      </c>
      <c r="K6" s="433"/>
      <c r="L6" s="454" t="s">
        <v>115</v>
      </c>
      <c r="M6" s="454"/>
      <c r="N6" s="434" t="s">
        <v>116</v>
      </c>
      <c r="O6" s="432"/>
      <c r="P6" s="434" t="s">
        <v>178</v>
      </c>
      <c r="Q6" s="432"/>
    </row>
    <row r="7" spans="1:18" s="3" customFormat="1" ht="37.5" customHeight="1" thickBot="1">
      <c r="A7" s="450"/>
      <c r="B7" s="283" t="s">
        <v>182</v>
      </c>
      <c r="C7" s="282" t="s">
        <v>40</v>
      </c>
      <c r="D7" s="282" t="s">
        <v>183</v>
      </c>
      <c r="E7" s="282" t="s">
        <v>32</v>
      </c>
      <c r="F7" s="282" t="s">
        <v>183</v>
      </c>
      <c r="G7" s="282" t="s">
        <v>40</v>
      </c>
      <c r="H7" s="282" t="s">
        <v>183</v>
      </c>
      <c r="I7" s="282" t="s">
        <v>40</v>
      </c>
      <c r="J7" s="282" t="s">
        <v>183</v>
      </c>
      <c r="K7" s="282" t="s">
        <v>40</v>
      </c>
      <c r="L7" s="94" t="s">
        <v>183</v>
      </c>
      <c r="M7" s="282" t="s">
        <v>40</v>
      </c>
      <c r="N7" s="282" t="s">
        <v>183</v>
      </c>
      <c r="O7" s="282" t="s">
        <v>40</v>
      </c>
      <c r="P7" s="282" t="s">
        <v>183</v>
      </c>
      <c r="Q7" s="282" t="s">
        <v>40</v>
      </c>
    </row>
    <row r="8" spans="1:18" s="3" customFormat="1" ht="22.5" hidden="1" customHeight="1">
      <c r="A8" s="294">
        <v>2016</v>
      </c>
      <c r="B8" s="139">
        <v>7380</v>
      </c>
      <c r="C8" s="140">
        <v>18082</v>
      </c>
      <c r="D8" s="139">
        <v>771</v>
      </c>
      <c r="E8" s="139">
        <v>1318</v>
      </c>
      <c r="F8" s="139">
        <v>74</v>
      </c>
      <c r="G8" s="139">
        <v>98</v>
      </c>
      <c r="H8" s="139">
        <v>215</v>
      </c>
      <c r="I8" s="139">
        <v>431</v>
      </c>
      <c r="J8" s="139">
        <v>541</v>
      </c>
      <c r="K8" s="139">
        <v>1413</v>
      </c>
      <c r="L8" s="139">
        <v>376</v>
      </c>
      <c r="M8" s="139">
        <v>782</v>
      </c>
      <c r="N8" s="139">
        <v>33</v>
      </c>
      <c r="O8" s="139">
        <v>105</v>
      </c>
      <c r="P8" s="139">
        <v>3239</v>
      </c>
      <c r="Q8" s="140">
        <v>5491</v>
      </c>
    </row>
    <row r="9" spans="1:18" s="3" customFormat="1" ht="22.5" hidden="1" customHeight="1">
      <c r="A9" s="294">
        <v>2017</v>
      </c>
      <c r="B9" s="139">
        <v>9794</v>
      </c>
      <c r="C9" s="140">
        <v>15549</v>
      </c>
      <c r="D9" s="139">
        <v>1460</v>
      </c>
      <c r="E9" s="139">
        <v>898</v>
      </c>
      <c r="F9" s="139">
        <v>85</v>
      </c>
      <c r="G9" s="139">
        <v>75</v>
      </c>
      <c r="H9" s="139">
        <v>175</v>
      </c>
      <c r="I9" s="139">
        <v>808</v>
      </c>
      <c r="J9" s="139">
        <v>813</v>
      </c>
      <c r="K9" s="139">
        <v>1107</v>
      </c>
      <c r="L9" s="139">
        <v>315</v>
      </c>
      <c r="M9" s="139">
        <v>542</v>
      </c>
      <c r="N9" s="139">
        <v>82</v>
      </c>
      <c r="O9" s="139">
        <v>210</v>
      </c>
      <c r="P9" s="139">
        <v>4355</v>
      </c>
      <c r="Q9" s="140">
        <v>5732</v>
      </c>
    </row>
    <row r="10" spans="1:18" s="3" customFormat="1" ht="22.5" hidden="1" customHeight="1" thickTop="1">
      <c r="A10" s="294">
        <v>2018</v>
      </c>
      <c r="B10" s="139">
        <v>9484</v>
      </c>
      <c r="C10" s="140">
        <v>15518</v>
      </c>
      <c r="D10" s="139">
        <v>1541</v>
      </c>
      <c r="E10" s="139">
        <v>1733</v>
      </c>
      <c r="F10" s="139">
        <v>60</v>
      </c>
      <c r="G10" s="139">
        <v>46</v>
      </c>
      <c r="H10" s="139">
        <v>69</v>
      </c>
      <c r="I10" s="139">
        <v>408</v>
      </c>
      <c r="J10" s="139">
        <v>706</v>
      </c>
      <c r="K10" s="139">
        <v>924</v>
      </c>
      <c r="L10" s="139">
        <v>320</v>
      </c>
      <c r="M10" s="139">
        <v>862</v>
      </c>
      <c r="N10" s="139">
        <v>13</v>
      </c>
      <c r="O10" s="139">
        <v>23</v>
      </c>
      <c r="P10" s="139">
        <v>4229</v>
      </c>
      <c r="Q10" s="140">
        <v>4990</v>
      </c>
    </row>
    <row r="11" spans="1:18" s="3" customFormat="1" ht="22.5" customHeight="1" thickTop="1">
      <c r="A11" s="294">
        <v>2019</v>
      </c>
      <c r="B11" s="139">
        <v>8340</v>
      </c>
      <c r="C11" s="140">
        <v>12793</v>
      </c>
      <c r="D11" s="139">
        <v>992</v>
      </c>
      <c r="E11" s="139">
        <v>548</v>
      </c>
      <c r="F11" s="139">
        <v>54</v>
      </c>
      <c r="G11" s="139">
        <v>40</v>
      </c>
      <c r="H11" s="139">
        <v>29</v>
      </c>
      <c r="I11" s="139">
        <v>147</v>
      </c>
      <c r="J11" s="139">
        <v>673</v>
      </c>
      <c r="K11" s="139">
        <v>1140</v>
      </c>
      <c r="L11" s="139">
        <v>274</v>
      </c>
      <c r="M11" s="139">
        <v>586</v>
      </c>
      <c r="N11" s="139">
        <v>34</v>
      </c>
      <c r="O11" s="139">
        <v>8</v>
      </c>
      <c r="P11" s="139">
        <v>3695</v>
      </c>
      <c r="Q11" s="140">
        <v>4278</v>
      </c>
    </row>
    <row r="12" spans="1:18" s="3" customFormat="1" ht="22.5" customHeight="1">
      <c r="A12" s="294">
        <v>2020</v>
      </c>
      <c r="B12" s="139">
        <v>12120</v>
      </c>
      <c r="C12" s="140">
        <v>8450</v>
      </c>
      <c r="D12" s="139">
        <v>3983</v>
      </c>
      <c r="E12" s="139">
        <v>863</v>
      </c>
      <c r="F12" s="139">
        <v>1266</v>
      </c>
      <c r="G12" s="139">
        <v>34</v>
      </c>
      <c r="H12" s="139">
        <v>42</v>
      </c>
      <c r="I12" s="139">
        <v>233</v>
      </c>
      <c r="J12" s="139">
        <v>911</v>
      </c>
      <c r="K12" s="139">
        <v>1512</v>
      </c>
      <c r="L12" s="139">
        <v>210</v>
      </c>
      <c r="M12" s="139">
        <v>351</v>
      </c>
      <c r="N12" s="139">
        <v>19</v>
      </c>
      <c r="O12" s="139">
        <v>135</v>
      </c>
      <c r="P12" s="139">
        <v>4160</v>
      </c>
      <c r="Q12" s="140">
        <v>4831</v>
      </c>
    </row>
    <row r="13" spans="1:18" s="3" customFormat="1" ht="22.5" customHeight="1">
      <c r="A13" s="294">
        <v>2021</v>
      </c>
      <c r="B13" s="139">
        <v>4891</v>
      </c>
      <c r="C13" s="140">
        <v>4489</v>
      </c>
      <c r="D13" s="139">
        <v>577</v>
      </c>
      <c r="E13" s="139">
        <v>204</v>
      </c>
      <c r="F13" s="139">
        <v>29</v>
      </c>
      <c r="G13" s="139">
        <v>3</v>
      </c>
      <c r="H13" s="139">
        <v>35</v>
      </c>
      <c r="I13" s="139">
        <v>108</v>
      </c>
      <c r="J13" s="139">
        <v>419</v>
      </c>
      <c r="K13" s="139">
        <v>270</v>
      </c>
      <c r="L13" s="139">
        <v>219</v>
      </c>
      <c r="M13" s="139">
        <v>196</v>
      </c>
      <c r="N13" s="139">
        <v>0</v>
      </c>
      <c r="O13" s="139">
        <v>0</v>
      </c>
      <c r="P13" s="139">
        <v>2182</v>
      </c>
      <c r="Q13" s="140">
        <v>1611</v>
      </c>
    </row>
    <row r="14" spans="1:18" s="3" customFormat="1" ht="22.5" customHeight="1">
      <c r="A14" s="294">
        <v>2022</v>
      </c>
      <c r="B14" s="256">
        <v>13733</v>
      </c>
      <c r="C14" s="317">
        <v>12019</v>
      </c>
      <c r="D14" s="256">
        <v>5887</v>
      </c>
      <c r="E14" s="256">
        <v>1467</v>
      </c>
      <c r="F14" s="256">
        <v>496</v>
      </c>
      <c r="G14" s="256">
        <v>31</v>
      </c>
      <c r="H14" s="256">
        <v>40</v>
      </c>
      <c r="I14" s="256">
        <v>440</v>
      </c>
      <c r="J14" s="256">
        <v>640</v>
      </c>
      <c r="K14" s="256">
        <v>920</v>
      </c>
      <c r="L14" s="256">
        <v>201</v>
      </c>
      <c r="M14" s="256">
        <v>255</v>
      </c>
      <c r="N14" s="256">
        <v>72</v>
      </c>
      <c r="O14" s="256">
        <v>40</v>
      </c>
      <c r="P14" s="256">
        <v>4327</v>
      </c>
      <c r="Q14" s="317">
        <v>4275</v>
      </c>
    </row>
    <row r="15" spans="1:18" s="7" customFormat="1" ht="22.5" customHeight="1">
      <c r="A15" s="295">
        <v>2023</v>
      </c>
      <c r="B15" s="160">
        <v>7195</v>
      </c>
      <c r="C15" s="161">
        <v>7823</v>
      </c>
      <c r="D15" s="160">
        <v>2018</v>
      </c>
      <c r="E15" s="160">
        <v>2229</v>
      </c>
      <c r="F15" s="160">
        <v>14</v>
      </c>
      <c r="G15" s="160">
        <v>2</v>
      </c>
      <c r="H15" s="160">
        <v>21</v>
      </c>
      <c r="I15" s="160">
        <v>147</v>
      </c>
      <c r="J15" s="160">
        <v>256</v>
      </c>
      <c r="K15" s="160">
        <v>346</v>
      </c>
      <c r="L15" s="160">
        <v>123</v>
      </c>
      <c r="M15" s="160">
        <v>189</v>
      </c>
      <c r="N15" s="160">
        <v>21</v>
      </c>
      <c r="O15" s="160">
        <v>25</v>
      </c>
      <c r="P15" s="160">
        <v>3318</v>
      </c>
      <c r="Q15" s="161">
        <v>2260</v>
      </c>
    </row>
    <row r="16" spans="1:18" ht="24.75" customHeight="1">
      <c r="A16" s="18"/>
      <c r="B16" s="18"/>
      <c r="C16" s="18"/>
      <c r="D16" s="18"/>
      <c r="E16" s="18"/>
      <c r="F16" s="18"/>
      <c r="G16" s="18"/>
      <c r="H16" s="18"/>
      <c r="I16" s="18"/>
      <c r="J16" s="18"/>
      <c r="K16" s="18"/>
      <c r="L16" s="18"/>
      <c r="M16" s="18"/>
      <c r="N16" s="18"/>
      <c r="O16" s="18"/>
      <c r="P16" s="18"/>
      <c r="Q16" s="18"/>
    </row>
    <row r="17" spans="1:17" ht="24.75" customHeight="1">
      <c r="A17" s="436" t="s">
        <v>336</v>
      </c>
      <c r="B17" s="432" t="s">
        <v>144</v>
      </c>
      <c r="C17" s="422"/>
      <c r="D17" s="422"/>
      <c r="E17" s="422"/>
      <c r="F17" s="433" t="s">
        <v>193</v>
      </c>
      <c r="G17" s="422"/>
      <c r="H17" s="422"/>
      <c r="I17" s="422"/>
      <c r="J17" s="422"/>
      <c r="K17" s="422"/>
      <c r="L17" s="422"/>
      <c r="M17" s="422"/>
      <c r="N17" s="422"/>
      <c r="O17" s="422"/>
      <c r="P17" s="422"/>
      <c r="Q17" s="422"/>
    </row>
    <row r="18" spans="1:17" ht="24.75" customHeight="1">
      <c r="A18" s="449"/>
      <c r="B18" s="451" t="s">
        <v>194</v>
      </c>
      <c r="C18" s="452"/>
      <c r="D18" s="452"/>
      <c r="E18" s="452"/>
      <c r="F18" s="433" t="s">
        <v>195</v>
      </c>
      <c r="G18" s="433"/>
      <c r="H18" s="403" t="s">
        <v>196</v>
      </c>
      <c r="I18" s="425"/>
      <c r="J18" s="403" t="s">
        <v>197</v>
      </c>
      <c r="K18" s="425"/>
      <c r="L18" s="403" t="s">
        <v>65</v>
      </c>
      <c r="M18" s="425"/>
      <c r="N18" s="403" t="s">
        <v>66</v>
      </c>
      <c r="O18" s="425"/>
      <c r="P18" s="403" t="s">
        <v>62</v>
      </c>
      <c r="Q18" s="425"/>
    </row>
    <row r="19" spans="1:17" ht="49.5" customHeight="1">
      <c r="A19" s="449"/>
      <c r="B19" s="435" t="s">
        <v>198</v>
      </c>
      <c r="C19" s="432"/>
      <c r="D19" s="435" t="s">
        <v>199</v>
      </c>
      <c r="E19" s="432"/>
      <c r="F19" s="433"/>
      <c r="G19" s="433"/>
      <c r="H19" s="439"/>
      <c r="I19" s="453"/>
      <c r="J19" s="439"/>
      <c r="K19" s="453"/>
      <c r="L19" s="439"/>
      <c r="M19" s="453"/>
      <c r="N19" s="439"/>
      <c r="O19" s="453"/>
      <c r="P19" s="439"/>
      <c r="Q19" s="453"/>
    </row>
    <row r="20" spans="1:17" ht="24.75" customHeight="1" thickBot="1">
      <c r="A20" s="450"/>
      <c r="B20" s="283" t="s">
        <v>183</v>
      </c>
      <c r="C20" s="282" t="s">
        <v>40</v>
      </c>
      <c r="D20" s="282" t="s">
        <v>183</v>
      </c>
      <c r="E20" s="282" t="s">
        <v>40</v>
      </c>
      <c r="F20" s="282" t="s">
        <v>183</v>
      </c>
      <c r="G20" s="282" t="s">
        <v>40</v>
      </c>
      <c r="H20" s="282" t="s">
        <v>183</v>
      </c>
      <c r="I20" s="282" t="s">
        <v>40</v>
      </c>
      <c r="J20" s="282" t="s">
        <v>183</v>
      </c>
      <c r="K20" s="282" t="s">
        <v>40</v>
      </c>
      <c r="L20" s="282" t="s">
        <v>183</v>
      </c>
      <c r="M20" s="282" t="s">
        <v>40</v>
      </c>
      <c r="N20" s="282" t="s">
        <v>183</v>
      </c>
      <c r="O20" s="282" t="s">
        <v>40</v>
      </c>
      <c r="P20" s="282" t="s">
        <v>183</v>
      </c>
      <c r="Q20" s="282" t="s">
        <v>40</v>
      </c>
    </row>
    <row r="21" spans="1:17" s="3" customFormat="1" ht="22.5" hidden="1" customHeight="1">
      <c r="A21" s="188">
        <v>2016</v>
      </c>
      <c r="B21" s="139">
        <v>2131</v>
      </c>
      <c r="C21" s="140">
        <v>8444</v>
      </c>
      <c r="D21" s="141">
        <v>0</v>
      </c>
      <c r="E21" s="141">
        <v>0</v>
      </c>
      <c r="F21" s="139">
        <v>1520</v>
      </c>
      <c r="G21" s="139">
        <v>1829</v>
      </c>
      <c r="H21" s="139">
        <v>2943</v>
      </c>
      <c r="I21" s="139">
        <v>7543</v>
      </c>
      <c r="J21" s="139">
        <v>1723</v>
      </c>
      <c r="K21" s="139">
        <v>2038</v>
      </c>
      <c r="L21" s="139">
        <v>680</v>
      </c>
      <c r="M21" s="139">
        <v>4585</v>
      </c>
      <c r="N21" s="139">
        <v>66</v>
      </c>
      <c r="O21" s="139">
        <v>302</v>
      </c>
      <c r="P21" s="139">
        <v>448</v>
      </c>
      <c r="Q21" s="139">
        <v>1785</v>
      </c>
    </row>
    <row r="22" spans="1:17" s="3" customFormat="1" ht="22.5" hidden="1" customHeight="1">
      <c r="A22" s="188">
        <v>2017</v>
      </c>
      <c r="B22" s="139">
        <v>2509</v>
      </c>
      <c r="C22" s="140">
        <v>6177</v>
      </c>
      <c r="D22" s="141" t="s">
        <v>250</v>
      </c>
      <c r="E22" s="141" t="s">
        <v>250</v>
      </c>
      <c r="F22" s="139">
        <v>2041</v>
      </c>
      <c r="G22" s="139">
        <v>2204</v>
      </c>
      <c r="H22" s="139">
        <v>3470</v>
      </c>
      <c r="I22" s="139">
        <v>5625</v>
      </c>
      <c r="J22" s="139">
        <v>2350</v>
      </c>
      <c r="K22" s="139">
        <v>1460</v>
      </c>
      <c r="L22" s="139">
        <v>965</v>
      </c>
      <c r="M22" s="139">
        <v>4197</v>
      </c>
      <c r="N22" s="139">
        <v>151</v>
      </c>
      <c r="O22" s="139">
        <v>771</v>
      </c>
      <c r="P22" s="139">
        <v>817</v>
      </c>
      <c r="Q22" s="139">
        <v>1292</v>
      </c>
    </row>
    <row r="23" spans="1:17" s="3" customFormat="1" ht="22.5" hidden="1" customHeight="1" thickTop="1">
      <c r="A23" s="188">
        <v>2018</v>
      </c>
      <c r="B23" s="139">
        <v>2546</v>
      </c>
      <c r="C23" s="139">
        <v>6529</v>
      </c>
      <c r="D23" s="141" t="s">
        <v>250</v>
      </c>
      <c r="E23" s="141" t="s">
        <v>250</v>
      </c>
      <c r="F23" s="139">
        <v>2041</v>
      </c>
      <c r="G23" s="139">
        <v>2300</v>
      </c>
      <c r="H23" s="139">
        <v>3423</v>
      </c>
      <c r="I23" s="139">
        <v>5418</v>
      </c>
      <c r="J23" s="139">
        <v>1978</v>
      </c>
      <c r="K23" s="139">
        <v>1349</v>
      </c>
      <c r="L23" s="139">
        <v>1205</v>
      </c>
      <c r="M23" s="139">
        <v>4616</v>
      </c>
      <c r="N23" s="139">
        <v>76</v>
      </c>
      <c r="O23" s="139">
        <v>420</v>
      </c>
      <c r="P23" s="139">
        <v>761</v>
      </c>
      <c r="Q23" s="139">
        <v>1413</v>
      </c>
    </row>
    <row r="24" spans="1:17" s="3" customFormat="1" ht="22.5" customHeight="1" thickTop="1">
      <c r="A24" s="188">
        <v>2019</v>
      </c>
      <c r="B24" s="139">
        <v>2589</v>
      </c>
      <c r="C24" s="139">
        <v>6046</v>
      </c>
      <c r="D24" s="141">
        <v>0</v>
      </c>
      <c r="E24" s="141">
        <v>0</v>
      </c>
      <c r="F24" s="139">
        <v>1479</v>
      </c>
      <c r="G24" s="139">
        <v>2008</v>
      </c>
      <c r="H24" s="139">
        <v>3227</v>
      </c>
      <c r="I24" s="139">
        <v>5254</v>
      </c>
      <c r="J24" s="139">
        <v>1777</v>
      </c>
      <c r="K24" s="139">
        <v>1092</v>
      </c>
      <c r="L24" s="139">
        <v>822</v>
      </c>
      <c r="M24" s="139">
        <v>3283</v>
      </c>
      <c r="N24" s="139">
        <v>27</v>
      </c>
      <c r="O24" s="139">
        <v>140</v>
      </c>
      <c r="P24" s="139">
        <v>730</v>
      </c>
      <c r="Q24" s="139">
        <v>1016</v>
      </c>
    </row>
    <row r="25" spans="1:17" s="3" customFormat="1" ht="22.5" customHeight="1">
      <c r="A25" s="188">
        <v>2020</v>
      </c>
      <c r="B25" s="139">
        <v>2515</v>
      </c>
      <c r="C25" s="139">
        <v>5611</v>
      </c>
      <c r="D25" s="141">
        <v>0</v>
      </c>
      <c r="E25" s="141">
        <v>0</v>
      </c>
      <c r="F25" s="139">
        <v>1777</v>
      </c>
      <c r="G25" s="139">
        <v>1887</v>
      </c>
      <c r="H25" s="139">
        <v>3117</v>
      </c>
      <c r="I25" s="139">
        <v>5040</v>
      </c>
      <c r="J25" s="139">
        <v>6227</v>
      </c>
      <c r="K25" s="139">
        <v>1344</v>
      </c>
      <c r="L25" s="139">
        <v>977</v>
      </c>
      <c r="M25" s="139">
        <v>3535</v>
      </c>
      <c r="N25" s="139">
        <v>61</v>
      </c>
      <c r="O25" s="139">
        <v>292</v>
      </c>
      <c r="P25" s="139">
        <v>947</v>
      </c>
      <c r="Q25" s="139">
        <v>1473</v>
      </c>
    </row>
    <row r="26" spans="1:17" s="3" customFormat="1" ht="22.5" customHeight="1">
      <c r="A26" s="188">
        <v>2021</v>
      </c>
      <c r="B26" s="139">
        <v>1430</v>
      </c>
      <c r="C26" s="139">
        <v>2097</v>
      </c>
      <c r="D26" s="141">
        <v>0</v>
      </c>
      <c r="E26" s="141">
        <v>0</v>
      </c>
      <c r="F26" s="139">
        <v>1201</v>
      </c>
      <c r="G26" s="139">
        <v>665</v>
      </c>
      <c r="H26" s="139">
        <v>2080</v>
      </c>
      <c r="I26" s="139">
        <v>1707</v>
      </c>
      <c r="J26" s="139">
        <v>819</v>
      </c>
      <c r="K26" s="139">
        <v>224</v>
      </c>
      <c r="L26" s="139">
        <v>481</v>
      </c>
      <c r="M26" s="139">
        <v>1509</v>
      </c>
      <c r="N26" s="139">
        <v>34</v>
      </c>
      <c r="O26" s="139">
        <v>113</v>
      </c>
      <c r="P26" s="139">
        <v>276</v>
      </c>
      <c r="Q26" s="139">
        <v>271</v>
      </c>
    </row>
    <row r="27" spans="1:17" s="3" customFormat="1" ht="22.5" customHeight="1">
      <c r="A27" s="324">
        <v>2022</v>
      </c>
      <c r="B27" s="256">
        <v>1984</v>
      </c>
      <c r="C27" s="256">
        <v>4411</v>
      </c>
      <c r="D27" s="256">
        <v>0</v>
      </c>
      <c r="E27" s="256">
        <v>0</v>
      </c>
      <c r="F27" s="256">
        <v>1505</v>
      </c>
      <c r="G27" s="256">
        <v>1452</v>
      </c>
      <c r="H27" s="256">
        <v>2704</v>
      </c>
      <c r="I27" s="256">
        <v>3959</v>
      </c>
      <c r="J27" s="256">
        <v>914</v>
      </c>
      <c r="K27" s="256">
        <v>502</v>
      </c>
      <c r="L27" s="256">
        <v>868</v>
      </c>
      <c r="M27" s="256">
        <v>2819</v>
      </c>
      <c r="N27" s="256">
        <v>36</v>
      </c>
      <c r="O27" s="256">
        <v>421</v>
      </c>
      <c r="P27" s="256">
        <v>4321</v>
      </c>
      <c r="Q27" s="256">
        <v>1516</v>
      </c>
    </row>
    <row r="28" spans="1:17" s="9" customFormat="1" ht="22.5" customHeight="1">
      <c r="A28" s="293">
        <v>2023</v>
      </c>
      <c r="B28" s="160">
        <v>1424</v>
      </c>
      <c r="C28" s="160">
        <v>2625</v>
      </c>
      <c r="D28" s="160">
        <v>0</v>
      </c>
      <c r="E28" s="160">
        <v>0</v>
      </c>
      <c r="F28" s="160">
        <v>1114</v>
      </c>
      <c r="G28" s="160">
        <v>1075</v>
      </c>
      <c r="H28" s="160">
        <v>2108</v>
      </c>
      <c r="I28" s="160">
        <v>3191</v>
      </c>
      <c r="J28" s="160">
        <v>2313</v>
      </c>
      <c r="K28" s="160">
        <v>528</v>
      </c>
      <c r="L28" s="160">
        <v>801</v>
      </c>
      <c r="M28" s="160">
        <v>2137</v>
      </c>
      <c r="N28" s="160">
        <v>42</v>
      </c>
      <c r="O28" s="160">
        <v>228</v>
      </c>
      <c r="P28" s="160">
        <v>817</v>
      </c>
      <c r="Q28" s="160">
        <v>664</v>
      </c>
    </row>
    <row r="29" spans="1:17" ht="18.75" customHeight="1">
      <c r="A29" s="418" t="s">
        <v>341</v>
      </c>
      <c r="B29" s="418"/>
      <c r="C29" s="418"/>
      <c r="D29" s="418"/>
      <c r="E29" s="418"/>
      <c r="F29" s="418"/>
      <c r="G29" s="418"/>
      <c r="H29" s="418"/>
      <c r="I29" s="418"/>
      <c r="J29" s="418"/>
      <c r="K29" s="418"/>
      <c r="L29" s="418"/>
      <c r="M29" s="418"/>
      <c r="N29" s="418"/>
      <c r="O29" s="418"/>
      <c r="P29" s="418"/>
      <c r="Q29" s="418"/>
    </row>
    <row r="30" spans="1:17" ht="19.5" customHeight="1">
      <c r="A30" s="448" t="s">
        <v>316</v>
      </c>
      <c r="B30" s="448"/>
      <c r="C30" s="448"/>
      <c r="D30" s="448"/>
      <c r="E30" s="448"/>
      <c r="F30" s="448"/>
      <c r="G30" s="448"/>
      <c r="H30" s="448"/>
      <c r="I30" s="218"/>
      <c r="J30" s="219"/>
      <c r="K30" s="219"/>
      <c r="L30" s="219"/>
      <c r="M30" s="219"/>
      <c r="N30" s="219"/>
      <c r="O30" s="219"/>
      <c r="P30" s="219"/>
      <c r="Q30" s="220" t="s">
        <v>317</v>
      </c>
    </row>
  </sheetData>
  <mergeCells count="28">
    <mergeCell ref="N6:O6"/>
    <mergeCell ref="P6:Q6"/>
    <mergeCell ref="J6:K6"/>
    <mergeCell ref="L6:M6"/>
    <mergeCell ref="A2:Q2"/>
    <mergeCell ref="A3:I3"/>
    <mergeCell ref="A4:A7"/>
    <mergeCell ref="B4:C6"/>
    <mergeCell ref="D4:Q4"/>
    <mergeCell ref="D6:E6"/>
    <mergeCell ref="F6:G6"/>
    <mergeCell ref="H6:I6"/>
    <mergeCell ref="D5:O5"/>
    <mergeCell ref="P5:Q5"/>
    <mergeCell ref="A29:Q29"/>
    <mergeCell ref="A30:H30"/>
    <mergeCell ref="A17:A20"/>
    <mergeCell ref="B17:E17"/>
    <mergeCell ref="F17:Q17"/>
    <mergeCell ref="B18:E18"/>
    <mergeCell ref="F18:G19"/>
    <mergeCell ref="H18:I19"/>
    <mergeCell ref="J18:K19"/>
    <mergeCell ref="L18:M19"/>
    <mergeCell ref="N18:O19"/>
    <mergeCell ref="P18:Q19"/>
    <mergeCell ref="B19:C19"/>
    <mergeCell ref="D19:E19"/>
  </mergeCells>
  <phoneticPr fontId="3" type="noConversion"/>
  <printOptions horizontalCentered="1"/>
  <pageMargins left="0.78740157480314965" right="0.78740157480314965" top="0.98425196850393704" bottom="0.98425196850393704" header="0" footer="0.59055118110236227"/>
  <pageSetup paperSize="9" scale="79" firstPageNumber="103" pageOrder="overThenDown"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17</vt:i4>
      </vt:variant>
      <vt:variant>
        <vt:lpstr>이름 지정된 범위</vt:lpstr>
      </vt:variant>
      <vt:variant>
        <vt:i4>7</vt:i4>
      </vt:variant>
    </vt:vector>
  </HeadingPairs>
  <TitlesOfParts>
    <vt:vector size="24" baseType="lpstr">
      <vt:lpstr>Ⅹ-1 주택 현황 및 보급률</vt:lpstr>
      <vt:lpstr>Ⅹ-2 주택소유현황</vt:lpstr>
      <vt:lpstr>Ⅹ-3 건축연도별 주택</vt:lpstr>
      <vt:lpstr>Ⅹ-4 연면적별 주택</vt:lpstr>
      <vt:lpstr>Ⅹ-5 건축허가</vt:lpstr>
      <vt:lpstr>Ⅹ-6 주택가격지수</vt:lpstr>
      <vt:lpstr>Ⅹ-7 토지거래 허가</vt:lpstr>
      <vt:lpstr>Ⅹ-8 지가변동률</vt:lpstr>
      <vt:lpstr>Ⅹ-9 토지거래현황</vt:lpstr>
      <vt:lpstr>Ⅹ-10 용도지역</vt:lpstr>
      <vt:lpstr>Ⅹ-11 용도지구</vt:lpstr>
      <vt:lpstr>Ⅹ-12 공원(~2022)</vt:lpstr>
      <vt:lpstr>Ⅹ-12 공원(2023~)</vt:lpstr>
      <vt:lpstr>Ⅹ-13 도로</vt:lpstr>
      <vt:lpstr>Ⅹ-13-1 폭원별 도로현황</vt:lpstr>
      <vt:lpstr>Ⅹ-14 교량</vt:lpstr>
      <vt:lpstr>Ⅹ-15 건설장비</vt:lpstr>
      <vt:lpstr>'Ⅹ-14 교량'!Print_Area</vt:lpstr>
      <vt:lpstr>'Ⅹ-2 주택소유현황'!Print_Area</vt:lpstr>
      <vt:lpstr>'Ⅹ-3 건축연도별 주택'!Print_Area</vt:lpstr>
      <vt:lpstr>'Ⅹ-4 연면적별 주택'!Print_Area</vt:lpstr>
      <vt:lpstr>'Ⅹ-5 건축허가'!Print_Area</vt:lpstr>
      <vt:lpstr>'Ⅹ-7 토지거래 허가'!Print_Area</vt:lpstr>
      <vt:lpstr>'Ⅹ-8 지가변동률'!Print_Area</vt:lpstr>
    </vt:vector>
  </TitlesOfParts>
  <Company>통계청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naju</cp:lastModifiedBy>
  <cp:lastPrinted>2025-02-10T08:57:37Z</cp:lastPrinted>
  <dcterms:created xsi:type="dcterms:W3CDTF">2010-02-22T04:32:42Z</dcterms:created>
  <dcterms:modified xsi:type="dcterms:W3CDTF">2025-06-29T00:59:18Z</dcterms:modified>
</cp:coreProperties>
</file>