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\04_데이터성과관리팀\02_통계업무\01_통계연보 작성\1. 2024년(30회 통계연보) - 2025년 작성\2024년도 통계연보 나주시 서식(취합 및 작성용)\"/>
    </mc:Choice>
  </mc:AlternateContent>
  <xr:revisionPtr revIDLastSave="0" documentId="13_ncr:1_{25BB8033-1E72-4B5B-A403-8F242CC9A846}" xr6:coauthVersionLast="36" xr6:coauthVersionMax="36" xr10:uidLastSave="{00000000-0000-0000-0000-000000000000}"/>
  <bookViews>
    <workbookView xWindow="-120" yWindow="-120" windowWidth="23250" windowHeight="13170" tabRatio="906" firstSheet="19" activeTab="26" xr2:uid="{00000000-000D-0000-FFFF-FFFF00000000}"/>
  </bookViews>
  <sheets>
    <sheet name="Ⅵ-1 농가 및 농가인구" sheetId="50" r:id="rId1"/>
    <sheet name="Ⅵ-2 연령별 농가인구" sheetId="1" r:id="rId2"/>
    <sheet name="Ⅵ-3 경지면적" sheetId="51" r:id="rId3"/>
    <sheet name="Ⅵ-4 경지규모별 농가" sheetId="40" r:id="rId4"/>
    <sheet name="Ⅵ-5 식량작물 생산량(정곡)" sheetId="25" r:id="rId5"/>
    <sheet name="Ⅵ-5-1 미곡" sheetId="52" r:id="rId6"/>
    <sheet name="Ⅵ-5-2 맥류" sheetId="53" r:id="rId7"/>
    <sheet name="Ⅵ-5-3 잡곡" sheetId="27" r:id="rId8"/>
    <sheet name="Ⅵ-5-4 두류" sheetId="54" r:id="rId9"/>
    <sheet name="Ⅵ-5-5 서류" sheetId="6" r:id="rId10"/>
    <sheet name="Ⅵ-6-1 채소류 생산량(과채류)" sheetId="7" r:id="rId11"/>
    <sheet name="Ⅵ-6-2 채소류 생산량(엽채류)" sheetId="61" r:id="rId12"/>
    <sheet name="Ⅵ-6-3 채소류 생산량(근채류)" sheetId="62" r:id="rId13"/>
    <sheet name="Ⅵ-6-4 채소류 생산량(조미채소)" sheetId="63" r:id="rId14"/>
    <sheet name="Ⅵ-7 특용작물 생산량" sheetId="29" r:id="rId15"/>
    <sheet name="Ⅵ-8 과실류 생산량" sheetId="55" r:id="rId16"/>
    <sheet name="Ⅵ-9 농업기계 보유현황" sheetId="32" r:id="rId17"/>
    <sheet name="Ⅵ-10 가축사육" sheetId="36" r:id="rId18"/>
    <sheet name="Ⅵ-11 가축전염병 발생" sheetId="56" r:id="rId19"/>
    <sheet name="Ⅵ-12 임산물 생산량" sheetId="41" r:id="rId20"/>
    <sheet name="Ⅵ-13 조림" sheetId="42" r:id="rId21"/>
    <sheet name="Ⅵ-14 불법 산림훼손 피해현황" sheetId="57" r:id="rId22"/>
    <sheet name="Ⅵ-15 어가 및 어가인구" sheetId="43" r:id="rId23"/>
    <sheet name="Ⅵ-16 연령별 어가인구" sheetId="44" r:id="rId24"/>
    <sheet name="Ⅵ-17 어업종사가구원" sheetId="58" r:id="rId25"/>
    <sheet name="Ⅵ-18 어선보유" sheetId="45" r:id="rId26"/>
    <sheet name="Ⅵ-19 수산가공품 생산량" sheetId="59" r:id="rId27"/>
    <sheet name="Ⅵ-20 친환경 농축산물 출하현황" sheetId="49" r:id="rId28"/>
    <sheet name="Ⅵ-21 화훼재배현황" sheetId="65" r:id="rId29"/>
  </sheets>
  <definedNames>
    <definedName name="_xlnm.Print_Area" localSheetId="17">'Ⅵ-10 가축사육'!$A$1:$AA$35</definedName>
    <definedName name="_xlnm.Print_Area" localSheetId="18">'Ⅵ-11 가축전염병 발생'!$A$1:$M$33</definedName>
    <definedName name="_xlnm.Print_Area" localSheetId="19">'Ⅵ-12 임산물 생산량'!$A$1:$Q$13</definedName>
    <definedName name="_xlnm.Print_Area" localSheetId="24">'Ⅵ-17 어업종사가구원'!$A$1:$O$11</definedName>
    <definedName name="_xlnm.Print_Area" localSheetId="26">'Ⅵ-19 수산가공품 생산량'!$A$1:$P$21</definedName>
    <definedName name="_xlnm.Print_Area" localSheetId="10">'Ⅵ-6-1 채소류 생산량(과채류)'!$A$1:$AA$16</definedName>
    <definedName name="_xlnm.Print_Area" localSheetId="12">'Ⅵ-6-3 채소류 생산량(근채류)'!$A$1:$I$16</definedName>
    <definedName name="_xlnm.Print_Area" localSheetId="13">'Ⅵ-6-4 채소류 생산량(조미채소)'!$A$1:$R$16</definedName>
    <definedName name="_xlnm.Print_Area" localSheetId="16">'Ⅵ-9 농업기계 보유현황'!$A$1:$U$36</definedName>
  </definedNames>
  <calcPr calcId="191029"/>
</workbook>
</file>

<file path=xl/calcChain.xml><?xml version="1.0" encoding="utf-8"?>
<calcChain xmlns="http://schemas.openxmlformats.org/spreadsheetml/2006/main">
  <c r="B13" i="65" l="1"/>
  <c r="C13" i="65"/>
  <c r="C13" i="25" l="1"/>
  <c r="B13" i="25"/>
  <c r="E13" i="42" l="1"/>
  <c r="F13" i="42"/>
  <c r="G13" i="42"/>
  <c r="H13" i="42"/>
  <c r="I13" i="42"/>
  <c r="J13" i="42"/>
  <c r="K13" i="42"/>
  <c r="L13" i="42"/>
  <c r="M13" i="42"/>
  <c r="N13" i="42"/>
  <c r="O13" i="42"/>
  <c r="B15" i="42"/>
  <c r="C15" i="42"/>
  <c r="B16" i="42"/>
  <c r="C16" i="42"/>
  <c r="B17" i="42"/>
  <c r="C17" i="42"/>
  <c r="B18" i="42"/>
  <c r="C18" i="42"/>
  <c r="B19" i="42"/>
  <c r="C19" i="42"/>
  <c r="B20" i="42"/>
  <c r="C20" i="42"/>
  <c r="B21" i="42"/>
  <c r="C21" i="42"/>
  <c r="B22" i="42"/>
  <c r="C22" i="42"/>
  <c r="B23" i="42"/>
  <c r="C23" i="42"/>
  <c r="B24" i="42"/>
  <c r="C24" i="42"/>
  <c r="B25" i="42"/>
  <c r="C25" i="42"/>
  <c r="B26" i="42"/>
  <c r="C26" i="42"/>
  <c r="B27" i="42"/>
  <c r="C27" i="42"/>
  <c r="B28" i="42"/>
  <c r="C28" i="42"/>
  <c r="B29" i="42"/>
  <c r="C29" i="42"/>
  <c r="B30" i="42"/>
  <c r="C30" i="42"/>
  <c r="B31" i="42"/>
  <c r="C31" i="42"/>
  <c r="B32" i="42"/>
  <c r="C32" i="42"/>
  <c r="B33" i="42"/>
  <c r="C33" i="42"/>
  <c r="C14" i="42"/>
  <c r="B14" i="42"/>
  <c r="D13" i="42" l="1"/>
  <c r="C13" i="42" l="1"/>
  <c r="B13" i="42"/>
  <c r="AA13" i="36"/>
  <c r="Z13" i="36"/>
  <c r="Y13" i="36"/>
  <c r="X13" i="36"/>
  <c r="W13" i="36"/>
  <c r="V13" i="36"/>
  <c r="U13" i="36"/>
  <c r="T13" i="36"/>
  <c r="S13" i="36"/>
  <c r="R13" i="36"/>
  <c r="Q13" i="36"/>
  <c r="P13" i="36"/>
  <c r="O13" i="36"/>
  <c r="N13" i="36"/>
  <c r="M13" i="36"/>
  <c r="L13" i="36"/>
  <c r="K13" i="36"/>
  <c r="J13" i="36"/>
  <c r="I13" i="36"/>
  <c r="H13" i="36"/>
  <c r="G13" i="36"/>
  <c r="F13" i="36"/>
  <c r="E13" i="36"/>
  <c r="D13" i="36"/>
  <c r="C13" i="36"/>
  <c r="B13" i="36"/>
  <c r="B15" i="32" l="1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14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L26" i="32"/>
  <c r="L27" i="32"/>
  <c r="L28" i="32"/>
  <c r="L29" i="32"/>
  <c r="L30" i="32"/>
  <c r="L31" i="32"/>
  <c r="L32" i="32"/>
  <c r="L33" i="32"/>
  <c r="L13" i="32"/>
  <c r="M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13" i="32"/>
  <c r="U13" i="32"/>
  <c r="T13" i="32"/>
  <c r="S13" i="32"/>
  <c r="R13" i="32"/>
  <c r="Q13" i="32"/>
  <c r="P13" i="32"/>
  <c r="O13" i="32"/>
  <c r="N13" i="32"/>
  <c r="K13" i="32"/>
  <c r="J13" i="32"/>
  <c r="H13" i="32"/>
  <c r="G13" i="32"/>
  <c r="F13" i="32"/>
  <c r="E13" i="32"/>
  <c r="D13" i="32"/>
  <c r="C13" i="32"/>
  <c r="B13" i="32" l="1"/>
  <c r="G13" i="51" l="1"/>
  <c r="F13" i="51"/>
  <c r="E13" i="51"/>
  <c r="E12" i="51"/>
  <c r="O13" i="53" l="1"/>
  <c r="L13" i="53"/>
  <c r="I13" i="53"/>
  <c r="F13" i="53"/>
  <c r="C13" i="53"/>
  <c r="B13" i="53"/>
  <c r="G12" i="51"/>
  <c r="F12" i="51"/>
  <c r="B12" i="50"/>
  <c r="C7" i="58" l="1"/>
  <c r="B7" i="58"/>
  <c r="C9" i="58"/>
  <c r="B9" i="58"/>
  <c r="C8" i="58"/>
  <c r="B8" i="58"/>
  <c r="C8" i="44"/>
  <c r="B7" i="44" l="1"/>
  <c r="C7" i="44"/>
  <c r="B8" i="44"/>
  <c r="B9" i="44"/>
  <c r="C9" i="44"/>
  <c r="B10" i="44"/>
  <c r="C10" i="44"/>
  <c r="C6" i="44"/>
  <c r="B6" i="44"/>
  <c r="O12" i="53" l="1"/>
  <c r="L12" i="53"/>
  <c r="I12" i="53"/>
  <c r="I12" i="6"/>
  <c r="F12" i="6"/>
</calcChain>
</file>

<file path=xl/sharedStrings.xml><?xml version="1.0" encoding="utf-8"?>
<sst xmlns="http://schemas.openxmlformats.org/spreadsheetml/2006/main" count="1171" uniqueCount="395">
  <si>
    <t>남
Male</t>
    <phoneticPr fontId="2" type="noConversion"/>
  </si>
  <si>
    <t>Source : Statistics Korea</t>
  </si>
  <si>
    <t>단위 : ha</t>
  </si>
  <si>
    <t>단위 : 가구</t>
  </si>
  <si>
    <t>Unit : ha</t>
  </si>
  <si>
    <t>생산량
Production</t>
    <phoneticPr fontId="2" type="noConversion"/>
  </si>
  <si>
    <t>단위 : ha, M/T</t>
  </si>
  <si>
    <t>Unit : ha, M/T</t>
  </si>
  <si>
    <t>단위 : ha, M/T</t>
    <phoneticPr fontId="2" type="noConversion"/>
  </si>
  <si>
    <t>동력이앙기
Rice transplanter</t>
    <phoneticPr fontId="4" type="noConversion"/>
  </si>
  <si>
    <t>단위 : 대</t>
  </si>
  <si>
    <t>총계
Total</t>
    <phoneticPr fontId="4" type="noConversion"/>
  </si>
  <si>
    <t>여
Female</t>
    <phoneticPr fontId="2" type="noConversion"/>
  </si>
  <si>
    <t>㎏/10a</t>
    <phoneticPr fontId="4" type="noConversion"/>
  </si>
  <si>
    <t>콤바인   Combine</t>
    <phoneticPr fontId="4" type="noConversion"/>
  </si>
  <si>
    <t>소형
Small</t>
    <phoneticPr fontId="4" type="noConversion"/>
  </si>
  <si>
    <t>보행형
Walking</t>
    <phoneticPr fontId="4" type="noConversion"/>
  </si>
  <si>
    <t>승용형
Taking</t>
    <phoneticPr fontId="4" type="noConversion"/>
  </si>
  <si>
    <t>단위 : 가구, 명</t>
    <phoneticPr fontId="2" type="noConversion"/>
  </si>
  <si>
    <t>Unit : household, person</t>
    <phoneticPr fontId="2" type="noConversion"/>
  </si>
  <si>
    <t>면적
Area</t>
    <phoneticPr fontId="4" type="noConversion"/>
  </si>
  <si>
    <t>생산량
Production</t>
    <phoneticPr fontId="4" type="noConversion"/>
  </si>
  <si>
    <t>생산량 Production</t>
    <phoneticPr fontId="4" type="noConversion"/>
  </si>
  <si>
    <t>합계
Total</t>
    <phoneticPr fontId="79" type="noConversion"/>
  </si>
  <si>
    <t>Unit : person</t>
    <phoneticPr fontId="2" type="noConversion"/>
  </si>
  <si>
    <t>단위 : 명</t>
    <phoneticPr fontId="2" type="noConversion"/>
  </si>
  <si>
    <t>면적
Area</t>
  </si>
  <si>
    <t>생산량
Production</t>
  </si>
  <si>
    <t>kg/10a</t>
  </si>
  <si>
    <t>면양
Sheep</t>
  </si>
  <si>
    <t>사슴
Deer</t>
  </si>
  <si>
    <t>토끼
Rabbits</t>
  </si>
  <si>
    <t>개
Dogs</t>
  </si>
  <si>
    <t>칠면조
Turkeys</t>
  </si>
  <si>
    <t>거위
Geese</t>
  </si>
  <si>
    <t>단위 : 농가수</t>
  </si>
  <si>
    <t>Unit : households</t>
    <phoneticPr fontId="2" type="noConversion"/>
  </si>
  <si>
    <t>단위 : 농장, 가구, 마리</t>
  </si>
  <si>
    <t>돼지생식기
호흡기증후군PRRS</t>
  </si>
  <si>
    <t>브루셀라병Brucellosis</t>
  </si>
  <si>
    <t>결핵병Tuberculosis</t>
  </si>
  <si>
    <t>고병원성
조류인플루엔자HPAI</t>
  </si>
  <si>
    <t>경지없는 
농가수
No Cultivated land</t>
    <phoneticPr fontId="4" type="noConversion"/>
  </si>
  <si>
    <t>1. 농가 및 농가인구  Farm Households and Population</t>
    <phoneticPr fontId="2" type="noConversion"/>
  </si>
  <si>
    <t>2. 연령별 농가인구  Farm Population by Age Group</t>
    <phoneticPr fontId="2" type="noConversion"/>
  </si>
  <si>
    <t>겸업
Part-time</t>
    <phoneticPr fontId="2" type="noConversion"/>
  </si>
  <si>
    <t>오리
Ducks</t>
    <phoneticPr fontId="2" type="noConversion"/>
  </si>
  <si>
    <t>꿀벌
Beehives</t>
    <phoneticPr fontId="2" type="noConversion"/>
  </si>
  <si>
    <t>통수</t>
    <phoneticPr fontId="2" type="noConversion"/>
  </si>
  <si>
    <t>5-1. 미곡  Rice</t>
    <phoneticPr fontId="2" type="noConversion"/>
  </si>
  <si>
    <t>5-2. 맥류  Wheat and Barley</t>
    <phoneticPr fontId="2" type="noConversion"/>
  </si>
  <si>
    <t>5-3. 잡곡  Miscellaneous Grains</t>
    <phoneticPr fontId="2" type="noConversion"/>
  </si>
  <si>
    <t>5-4. 두류 Pulse</t>
    <phoneticPr fontId="2" type="noConversion"/>
  </si>
  <si>
    <t>5-5. 서류  Potatoes</t>
    <phoneticPr fontId="2" type="noConversion"/>
  </si>
  <si>
    <t>7. 특용작물 생산량  Production of Oil Seeds and Cash Crops</t>
    <phoneticPr fontId="2" type="noConversion"/>
  </si>
  <si>
    <t>8. 과실류 생산량  Fruit Production</t>
    <phoneticPr fontId="2" type="noConversion"/>
  </si>
  <si>
    <t>9. 농업기계 보유현황  Agricultural Machinery Holdings</t>
    <phoneticPr fontId="2" type="noConversion"/>
  </si>
  <si>
    <t>10. 가축사육  Number of Livestock and Poultry and Livestock Farm</t>
    <phoneticPr fontId="2" type="noConversion"/>
  </si>
  <si>
    <t>Unit : number</t>
    <phoneticPr fontId="2" type="noConversion"/>
  </si>
  <si>
    <t>농용트랙터
Farm tractor</t>
    <phoneticPr fontId="4" type="noConversion"/>
  </si>
  <si>
    <t xml:space="preserve">대형
Large </t>
    <phoneticPr fontId="4" type="noConversion"/>
  </si>
  <si>
    <t>5조이상
5 rows and more</t>
    <phoneticPr fontId="4" type="noConversion"/>
  </si>
  <si>
    <t>농산물
건조기
Agricultural dryer</t>
    <phoneticPr fontId="4" type="noConversion"/>
  </si>
  <si>
    <t>구제역
Foot and mouth disease</t>
    <phoneticPr fontId="2" type="noConversion"/>
  </si>
  <si>
    <t>돼지열병Classical swine fever</t>
    <phoneticPr fontId="2" type="noConversion"/>
  </si>
  <si>
    <t>사슴만성
소모성질병Chronic wasting disease</t>
    <phoneticPr fontId="2" type="noConversion"/>
  </si>
  <si>
    <t>낭충봉아
부패병
Sacbrood disease</t>
    <phoneticPr fontId="2" type="noConversion"/>
  </si>
  <si>
    <t>5. 식량작물 생산량(정곡)  Production of food Grains(Milled Crops)</t>
    <phoneticPr fontId="2" type="noConversion"/>
  </si>
  <si>
    <t>12. 임산물 생산량  Production of Forestry Products</t>
    <phoneticPr fontId="2" type="noConversion"/>
  </si>
  <si>
    <t>단위 : 개별</t>
    <phoneticPr fontId="2" type="noConversion"/>
  </si>
  <si>
    <t>Unit : item specific</t>
    <phoneticPr fontId="2" type="noConversion"/>
  </si>
  <si>
    <t>죽순(㎏)
Bamboo shoot</t>
    <phoneticPr fontId="2" type="noConversion"/>
  </si>
  <si>
    <t>단위 : ha, 천본</t>
  </si>
  <si>
    <t>단위 : 건, ha, ㎥, 천원</t>
    <phoneticPr fontId="2" type="noConversion"/>
  </si>
  <si>
    <t>단위 : 가구, 명</t>
  </si>
  <si>
    <t>전업
Full time</t>
    <phoneticPr fontId="4" type="noConversion"/>
  </si>
  <si>
    <t>남
Male</t>
    <phoneticPr fontId="4" type="noConversion"/>
  </si>
  <si>
    <t>여
Female</t>
    <phoneticPr fontId="4" type="noConversion"/>
  </si>
  <si>
    <t xml:space="preserve">제1종
Type-1 </t>
    <phoneticPr fontId="4" type="noConversion"/>
  </si>
  <si>
    <t>제2종
Type-2</t>
    <phoneticPr fontId="4" type="noConversion"/>
  </si>
  <si>
    <t>호당인구
Person per household</t>
    <phoneticPr fontId="4" type="noConversion"/>
  </si>
  <si>
    <t>호당종사자
Worker per household</t>
    <phoneticPr fontId="4" type="noConversion"/>
  </si>
  <si>
    <t>단위 : 명</t>
  </si>
  <si>
    <t>남
Male</t>
  </si>
  <si>
    <t>여
Female</t>
  </si>
  <si>
    <t>단위 : 척, 톤</t>
    <phoneticPr fontId="2" type="noConversion"/>
  </si>
  <si>
    <t>Unit : number, ton</t>
    <phoneticPr fontId="2" type="noConversion"/>
  </si>
  <si>
    <t xml:space="preserve">1톤 미만
Less than
1 ton </t>
    <phoneticPr fontId="2" type="noConversion"/>
  </si>
  <si>
    <t>100톤 이상
100 ton 
or larger</t>
    <phoneticPr fontId="2" type="noConversion"/>
  </si>
  <si>
    <t>척수
No. of boats</t>
    <phoneticPr fontId="2" type="noConversion"/>
  </si>
  <si>
    <t>Source : Ministry of Oceans and Fisheries</t>
    <phoneticPr fontId="2" type="noConversion"/>
  </si>
  <si>
    <t>합계
Total</t>
    <phoneticPr fontId="4" type="noConversion"/>
  </si>
  <si>
    <t>단위 : 건, 가구, ha, 톤</t>
  </si>
  <si>
    <t>Unit : case, household, ha, ton</t>
  </si>
  <si>
    <t>유기축산물
Organic</t>
  </si>
  <si>
    <t>무항생제축산물
Antibiotic free</t>
  </si>
  <si>
    <t>절화류(천본)
Cut flowers</t>
    <phoneticPr fontId="2" type="noConversion"/>
  </si>
  <si>
    <t>논 
Paddy Field</t>
    <phoneticPr fontId="2" type="noConversion"/>
  </si>
  <si>
    <t>밭 
Upland</t>
    <phoneticPr fontId="2" type="noConversion"/>
  </si>
  <si>
    <t>스피드
스프레
이어
(SS기)
Speed sprayer</t>
    <phoneticPr fontId="4" type="noConversion"/>
  </si>
  <si>
    <t xml:space="preserve">관리기
Cultivator </t>
    <phoneticPr fontId="4" type="noConversion"/>
  </si>
  <si>
    <t>3조이하
3 rows and less</t>
    <phoneticPr fontId="4" type="noConversion"/>
  </si>
  <si>
    <t>4조
4 rows</t>
    <phoneticPr fontId="4" type="noConversion"/>
  </si>
  <si>
    <t>11. 가축전염병 발생  Cases of Infectious Livestock Diseases</t>
    <phoneticPr fontId="2" type="noConversion"/>
  </si>
  <si>
    <t xml:space="preserve">수실(㎏)
Nut and fruits </t>
    <phoneticPr fontId="2" type="noConversion"/>
  </si>
  <si>
    <t xml:space="preserve">1~5톤
미만
1~less than 5 tons </t>
    <phoneticPr fontId="2" type="noConversion"/>
  </si>
  <si>
    <t>5~10톤
미만
5~less than 10 tons</t>
    <phoneticPr fontId="2" type="noConversion"/>
  </si>
  <si>
    <t>10~20톤
미만
10~less than 20 tons</t>
    <phoneticPr fontId="2" type="noConversion"/>
  </si>
  <si>
    <t>20~30톤
미만
20~less than 30 tons</t>
    <phoneticPr fontId="2" type="noConversion"/>
  </si>
  <si>
    <t>30~50톤
미만
30~less than 50 tons</t>
    <phoneticPr fontId="2" type="noConversion"/>
  </si>
  <si>
    <t>50~100톤
미만
50~less than 100 tons</t>
    <phoneticPr fontId="2" type="noConversion"/>
  </si>
  <si>
    <t>무동력
Non-power</t>
    <phoneticPr fontId="2" type="noConversion"/>
  </si>
  <si>
    <t>톤수
Gross tonnage</t>
    <phoneticPr fontId="2" type="noConversion"/>
  </si>
  <si>
    <t xml:space="preserve">합계
Total </t>
    <phoneticPr fontId="2" type="noConversion"/>
  </si>
  <si>
    <t>분화류(난류, 
초화류 포함)(천분)
Potted flowers</t>
    <phoneticPr fontId="2" type="noConversion"/>
  </si>
  <si>
    <t>관상수류(천주)
Ornamental trees</t>
    <phoneticPr fontId="2" type="noConversion"/>
  </si>
  <si>
    <t>화목류(천주)
Flowering trees</t>
    <phoneticPr fontId="2" type="noConversion"/>
  </si>
  <si>
    <t>종자종묘류(구근류 
포함)(천구, 천본)
Seeds and seedlings</t>
    <phoneticPr fontId="2" type="noConversion"/>
  </si>
  <si>
    <t>기타
Other flowering plants</t>
    <phoneticPr fontId="2" type="noConversion"/>
  </si>
  <si>
    <t>Ⅵ. 농림수산업  Agriculture·Forestry·Fisheries</t>
    <phoneticPr fontId="2" type="noConversion"/>
  </si>
  <si>
    <t>3. 경지면적  Area of Cultivated Land</t>
    <phoneticPr fontId="2" type="noConversion"/>
  </si>
  <si>
    <t>4. 경지규모별 농가  Farm households by size of cultivated land</t>
    <phoneticPr fontId="2" type="noConversion"/>
  </si>
  <si>
    <t>Source : Ministry of Agriculture Food and Rural Affairs</t>
    <phoneticPr fontId="2" type="noConversion"/>
  </si>
  <si>
    <t>뉴캐슬병Newcastle disease</t>
    <phoneticPr fontId="2" type="noConversion"/>
  </si>
  <si>
    <t>0.1㏊미만
Less than 0.1ha</t>
    <phoneticPr fontId="2" type="noConversion"/>
  </si>
  <si>
    <t>경지있는 농가수
Cultivated land</t>
    <phoneticPr fontId="2" type="noConversion"/>
  </si>
  <si>
    <r>
      <t xml:space="preserve">Unit </t>
    </r>
    <r>
      <rPr>
        <sz val="10"/>
        <rFont val="굴림"/>
        <family val="3"/>
        <charset val="129"/>
      </rPr>
      <t>: ha, M/T</t>
    </r>
  </si>
  <si>
    <t>20세 ∼ 29세
20 ~ 29 years old</t>
    <phoneticPr fontId="2" type="noConversion"/>
  </si>
  <si>
    <t>30세 ∼39세
30 ~ 39 years old</t>
    <phoneticPr fontId="2" type="noConversion"/>
  </si>
  <si>
    <t>40세 ∼ 49세
40 ~ 49 years old</t>
    <phoneticPr fontId="2" type="noConversion"/>
  </si>
  <si>
    <t>50세 ∼ 59세
50 ~ 59 years old</t>
    <phoneticPr fontId="2" type="noConversion"/>
  </si>
  <si>
    <t>경제림조성
Commercial forest</t>
    <phoneticPr fontId="2" type="noConversion"/>
  </si>
  <si>
    <t>큰나무조림
Mature forest</t>
    <phoneticPr fontId="2" type="noConversion"/>
  </si>
  <si>
    <t>지역특화조림
Regionally specialized forest</t>
    <phoneticPr fontId="2" type="noConversion"/>
  </si>
  <si>
    <t>미세먼지저감조림
Fine dust-reducing forest</t>
    <phoneticPr fontId="2" type="noConversion"/>
  </si>
  <si>
    <t>밀원수림 조성
Bee forage forest</t>
    <phoneticPr fontId="2" type="noConversion"/>
  </si>
  <si>
    <t>기타
Others</t>
    <phoneticPr fontId="2" type="noConversion"/>
  </si>
  <si>
    <t>무허가벌채
Unlicensed cutting</t>
    <phoneticPr fontId="2" type="noConversion"/>
  </si>
  <si>
    <t xml:space="preserve">불법 산지전용
Illegal conversion of forest to other uses </t>
    <phoneticPr fontId="2" type="noConversion"/>
  </si>
  <si>
    <t>건수
Cases</t>
    <phoneticPr fontId="2" type="noConversion"/>
  </si>
  <si>
    <t xml:space="preserve">면적
Area </t>
    <phoneticPr fontId="2" type="noConversion"/>
  </si>
  <si>
    <t>금액
Amount</t>
    <phoneticPr fontId="2" type="noConversion"/>
  </si>
  <si>
    <t>0-14세
0-14 years old</t>
    <phoneticPr fontId="2" type="noConversion"/>
  </si>
  <si>
    <t>15-19세
15-19 years old</t>
    <phoneticPr fontId="2" type="noConversion"/>
  </si>
  <si>
    <t>20-29세
20-29 years old</t>
    <phoneticPr fontId="2" type="noConversion"/>
  </si>
  <si>
    <t>30-39세
30-39 years old</t>
    <phoneticPr fontId="2" type="noConversion"/>
  </si>
  <si>
    <t>40-49세
40-49 years old</t>
    <phoneticPr fontId="4" type="noConversion"/>
  </si>
  <si>
    <t>50-59세
50-59 years old</t>
    <phoneticPr fontId="2" type="noConversion"/>
  </si>
  <si>
    <t>60-69세
60-69 years old</t>
    <phoneticPr fontId="2" type="noConversion"/>
  </si>
  <si>
    <t>가구당 경지면적
Agricultrual land area per household (a)</t>
    <phoneticPr fontId="2" type="noConversion"/>
  </si>
  <si>
    <t>0.1㏊이상
0.5㏊미만
0.1~0.5㏊</t>
    <phoneticPr fontId="2" type="noConversion"/>
  </si>
  <si>
    <t>0.5㏊이상
1.0㏊미만
0.5~1.0㏊</t>
    <phoneticPr fontId="2" type="noConversion"/>
  </si>
  <si>
    <t>1.0㏊이상
1.5㏊미만
1.0~1.5㏊</t>
    <phoneticPr fontId="2" type="noConversion"/>
  </si>
  <si>
    <t>1.5㏊이상
2.0㏊미만
1.5~2.0㏊</t>
    <phoneticPr fontId="2" type="noConversion"/>
  </si>
  <si>
    <t>2.0㏊이상
3.0㏊미만
2.0~3.0㏊</t>
    <phoneticPr fontId="2" type="noConversion"/>
  </si>
  <si>
    <t>3.0㏊이상
5.0㏊미만
3.0~5.0㏊</t>
    <phoneticPr fontId="2" type="noConversion"/>
  </si>
  <si>
    <t>5.0㏊이상
10.0㏊미만
5.0~10.0㏊</t>
    <phoneticPr fontId="2" type="noConversion"/>
  </si>
  <si>
    <t>10.0㏊이상
10.0㏊ and over</t>
    <phoneticPr fontId="2" type="noConversion"/>
  </si>
  <si>
    <t>생산량
Production</t>
    <phoneticPr fontId="2" type="noConversion"/>
  </si>
  <si>
    <t>겉보리
Covered Barley</t>
    <phoneticPr fontId="2" type="noConversion"/>
  </si>
  <si>
    <t>쌀보리
Naked Barley</t>
    <phoneticPr fontId="2" type="noConversion"/>
  </si>
  <si>
    <t>밀
Wheat</t>
    <phoneticPr fontId="2" type="noConversion"/>
  </si>
  <si>
    <t>맥주보리
Beer Barley</t>
    <phoneticPr fontId="2" type="noConversion"/>
  </si>
  <si>
    <t>콩
Soybeans</t>
    <phoneticPr fontId="2" type="noConversion"/>
  </si>
  <si>
    <t>팥
Red Beans</t>
    <phoneticPr fontId="2" type="noConversion"/>
  </si>
  <si>
    <t>녹두
Green Beans</t>
    <phoneticPr fontId="2" type="noConversion"/>
  </si>
  <si>
    <t>무
White Radish</t>
    <phoneticPr fontId="2" type="noConversion"/>
  </si>
  <si>
    <t>사과
Apples</t>
    <phoneticPr fontId="2" type="noConversion"/>
  </si>
  <si>
    <t>배
Pears</t>
    <phoneticPr fontId="2" type="noConversion"/>
  </si>
  <si>
    <t>복숭아
Peaches</t>
    <phoneticPr fontId="2" type="noConversion"/>
  </si>
  <si>
    <t>포도
Grapes</t>
    <phoneticPr fontId="2" type="noConversion"/>
  </si>
  <si>
    <t>감 귤
Tangerines</t>
    <phoneticPr fontId="2" type="noConversion"/>
  </si>
  <si>
    <t>감
Persimmons</t>
    <phoneticPr fontId="2" type="noConversion"/>
  </si>
  <si>
    <t>중형
Medium</t>
    <phoneticPr fontId="4" type="noConversion"/>
  </si>
  <si>
    <t>염소
(유산양 포함)
Goats</t>
    <phoneticPr fontId="2" type="noConversion"/>
  </si>
  <si>
    <t>돼지오제스키병
Aujeszky's disease</t>
    <phoneticPr fontId="2" type="noConversion"/>
  </si>
  <si>
    <t>추백리
Pullorum disease</t>
    <phoneticPr fontId="2" type="noConversion"/>
  </si>
  <si>
    <t>가금티푸스
Fowl typhoid</t>
    <phoneticPr fontId="2" type="noConversion"/>
  </si>
  <si>
    <t>죽재(kg)
Bamboo</t>
    <phoneticPr fontId="4" type="noConversion"/>
  </si>
  <si>
    <t>수지(㎏)
Resin</t>
    <phoneticPr fontId="4" type="noConversion"/>
  </si>
  <si>
    <t xml:space="preserve"> </t>
    <phoneticPr fontId="2" type="noConversion"/>
  </si>
  <si>
    <t>겸  업
Part time</t>
    <phoneticPr fontId="4" type="noConversion"/>
  </si>
  <si>
    <t>수량
Volume</t>
    <phoneticPr fontId="2" type="noConversion"/>
  </si>
  <si>
    <t>농산물
Agricultural products</t>
    <phoneticPr fontId="2" type="noConversion"/>
  </si>
  <si>
    <t>축산물
Livestock products</t>
    <phoneticPr fontId="2" type="noConversion"/>
  </si>
  <si>
    <t>70세 이상
70 years old
and older</t>
    <phoneticPr fontId="2" type="noConversion"/>
  </si>
  <si>
    <t>섬유원료
(㎏)
Fiber</t>
    <phoneticPr fontId="2" type="noConversion"/>
  </si>
  <si>
    <t>토석(㎥)
Soil and stone</t>
    <phoneticPr fontId="4" type="noConversion"/>
  </si>
  <si>
    <t>기타
Others</t>
    <phoneticPr fontId="4" type="noConversion"/>
  </si>
  <si>
    <t>농용자재(t)
Farm material</t>
    <phoneticPr fontId="2" type="noConversion"/>
  </si>
  <si>
    <t>약용식물(㎏)
Medicinal herbs</t>
    <phoneticPr fontId="2" type="noConversion"/>
  </si>
  <si>
    <t>연료(M/T)
Fuel</t>
    <phoneticPr fontId="2" type="noConversion"/>
  </si>
  <si>
    <t>톱밥(㎥)
Saw 
dust</t>
    <phoneticPr fontId="2" type="noConversion"/>
  </si>
  <si>
    <t>버섯(㎏)
Mushroom</t>
    <phoneticPr fontId="4" type="noConversion"/>
  </si>
  <si>
    <t>조경재(본)
Material for landscape</t>
    <phoneticPr fontId="4" type="noConversion"/>
  </si>
  <si>
    <t>합계 
Total</t>
    <phoneticPr fontId="2" type="noConversion"/>
  </si>
  <si>
    <t>곡물건조기
Grain dryer</t>
    <phoneticPr fontId="4" type="noConversion"/>
  </si>
  <si>
    <t>참깨
Sesame</t>
    <phoneticPr fontId="2" type="noConversion"/>
  </si>
  <si>
    <t>들깨
Perilla Seeds</t>
    <phoneticPr fontId="2" type="noConversion"/>
  </si>
  <si>
    <t>면적
Area</t>
    <phoneticPr fontId="2" type="noConversion"/>
  </si>
  <si>
    <t>면적
Area</t>
    <phoneticPr fontId="2" type="noConversion"/>
  </si>
  <si>
    <t>과채류
Fruit-bearing Vegetables</t>
    <phoneticPr fontId="2" type="noConversion"/>
  </si>
  <si>
    <t>수박
Water Melons</t>
    <phoneticPr fontId="2" type="noConversion"/>
  </si>
  <si>
    <t>참외
Melons</t>
    <phoneticPr fontId="2" type="noConversion"/>
  </si>
  <si>
    <t>엽채류
Leafy and Stem Vegetables</t>
    <phoneticPr fontId="2" type="noConversion"/>
  </si>
  <si>
    <t>근채류
Root Vegetables</t>
    <phoneticPr fontId="2" type="noConversion"/>
  </si>
  <si>
    <t>당근
Carrots</t>
    <phoneticPr fontId="2" type="noConversion"/>
  </si>
  <si>
    <t>조미채소류
Spice &amp; Culinary Vegetables</t>
    <phoneticPr fontId="2" type="noConversion"/>
  </si>
  <si>
    <t>감자
White Potatoes</t>
    <phoneticPr fontId="2" type="noConversion"/>
  </si>
  <si>
    <t>고구마
Sweet Potatoes</t>
    <phoneticPr fontId="2" type="noConversion"/>
  </si>
  <si>
    <t>합계
Total</t>
    <phoneticPr fontId="2" type="noConversion"/>
  </si>
  <si>
    <t>기타
Other Pulses</t>
    <phoneticPr fontId="2" type="noConversion"/>
  </si>
  <si>
    <t>옥수수
Corn</t>
    <phoneticPr fontId="2" type="noConversion"/>
  </si>
  <si>
    <t>메밀
BuckWheat</t>
    <phoneticPr fontId="2" type="noConversion"/>
  </si>
  <si>
    <t>기타
Other Miscellaneous grains</t>
    <phoneticPr fontId="2" type="noConversion"/>
  </si>
  <si>
    <t>논벼
Paddy Rice</t>
    <phoneticPr fontId="2" type="noConversion"/>
  </si>
  <si>
    <t>밭벼
Upland Rice</t>
    <phoneticPr fontId="2" type="noConversion"/>
  </si>
  <si>
    <t>합계
Total</t>
    <phoneticPr fontId="2" type="noConversion"/>
  </si>
  <si>
    <t>미곡
Rice</t>
    <phoneticPr fontId="2" type="noConversion"/>
  </si>
  <si>
    <t>맥류
Wheat &amp; Barley</t>
    <phoneticPr fontId="2" type="noConversion"/>
  </si>
  <si>
    <t>잡곡
Miscellaneous grains</t>
    <phoneticPr fontId="2" type="noConversion"/>
  </si>
  <si>
    <t>두류
Pulses</t>
    <phoneticPr fontId="2" type="noConversion"/>
  </si>
  <si>
    <t>서류
Potatoes</t>
    <phoneticPr fontId="2" type="noConversion"/>
  </si>
  <si>
    <t>0세 ∼14세
0 ~ 14 years old</t>
    <phoneticPr fontId="2" type="noConversion"/>
  </si>
  <si>
    <t>15세 ~ 19세
15 ~ 19 years old</t>
    <phoneticPr fontId="4" type="noConversion"/>
  </si>
  <si>
    <t>농가 
Farm households</t>
    <phoneticPr fontId="2" type="noConversion"/>
  </si>
  <si>
    <t>농가인구
Farm population</t>
    <phoneticPr fontId="2" type="noConversion"/>
  </si>
  <si>
    <t>전업
Full-time</t>
    <phoneticPr fontId="2" type="noConversion"/>
  </si>
  <si>
    <t>본수
Seedlings</t>
    <phoneticPr fontId="2" type="noConversion"/>
  </si>
  <si>
    <t>도벌
Secret logging</t>
    <phoneticPr fontId="2" type="noConversion"/>
  </si>
  <si>
    <t>70세 이상
70 years old and older</t>
    <phoneticPr fontId="2" type="noConversion"/>
  </si>
  <si>
    <t>총계
Total</t>
    <phoneticPr fontId="2" type="noConversion"/>
  </si>
  <si>
    <t xml:space="preserve">동력
Power </t>
    <phoneticPr fontId="2" type="noConversion"/>
  </si>
  <si>
    <t>유기농산물
Organic</t>
    <phoneticPr fontId="2" type="noConversion"/>
  </si>
  <si>
    <t>무농약농산물
Pesticide free</t>
    <phoneticPr fontId="2" type="noConversion"/>
  </si>
  <si>
    <t>건수
No. of cases</t>
    <phoneticPr fontId="2" type="noConversion"/>
  </si>
  <si>
    <t>농가수
No. of households</t>
    <phoneticPr fontId="2" type="noConversion"/>
  </si>
  <si>
    <t>면적
Total area</t>
    <phoneticPr fontId="2" type="noConversion"/>
  </si>
  <si>
    <t>출하량
Shipments</t>
    <phoneticPr fontId="2" type="noConversion"/>
  </si>
  <si>
    <t>판매량
Volume of sales</t>
    <phoneticPr fontId="2" type="noConversion"/>
  </si>
  <si>
    <t>동력
경운기
Power tiller</t>
    <phoneticPr fontId="4" type="noConversion"/>
  </si>
  <si>
    <t>합계</t>
    <phoneticPr fontId="4" type="noConversion"/>
  </si>
  <si>
    <t>Unit : household</t>
    <phoneticPr fontId="2" type="noConversion"/>
  </si>
  <si>
    <t>Unit : farm, households, head</t>
    <phoneticPr fontId="2" type="noConversion"/>
  </si>
  <si>
    <t>마리수
Head</t>
    <phoneticPr fontId="2" type="noConversion"/>
  </si>
  <si>
    <t>사육농장
Farm</t>
    <phoneticPr fontId="2" type="noConversion"/>
  </si>
  <si>
    <t>사육가구
Household</t>
    <phoneticPr fontId="2" type="noConversion"/>
  </si>
  <si>
    <r>
      <t>한육우</t>
    </r>
    <r>
      <rPr>
        <vertAlign val="superscript"/>
        <sz val="9"/>
        <rFont val="굴림"/>
        <family val="3"/>
        <charset val="129"/>
      </rPr>
      <t xml:space="preserve">
</t>
    </r>
    <r>
      <rPr>
        <sz val="9"/>
        <rFont val="굴림"/>
        <family val="3"/>
        <charset val="129"/>
      </rPr>
      <t>Native and 
beef cattle</t>
    </r>
    <phoneticPr fontId="2" type="noConversion"/>
  </si>
  <si>
    <r>
      <t>젖소</t>
    </r>
    <r>
      <rPr>
        <vertAlign val="superscript"/>
        <sz val="9"/>
        <rFont val="굴림"/>
        <family val="3"/>
        <charset val="129"/>
      </rPr>
      <t xml:space="preserve">
</t>
    </r>
    <r>
      <rPr>
        <sz val="9"/>
        <rFont val="굴림"/>
        <family val="3"/>
        <charset val="129"/>
      </rPr>
      <t>Dairy
cattle</t>
    </r>
    <phoneticPr fontId="2" type="noConversion"/>
  </si>
  <si>
    <r>
      <t>돼지</t>
    </r>
    <r>
      <rPr>
        <vertAlign val="superscript"/>
        <sz val="9"/>
        <rFont val="굴림"/>
        <family val="3"/>
        <charset val="129"/>
      </rPr>
      <t xml:space="preserve">
</t>
    </r>
    <r>
      <rPr>
        <sz val="9"/>
        <rFont val="굴림"/>
        <family val="3"/>
        <charset val="129"/>
      </rPr>
      <t>Pigs</t>
    </r>
    <phoneticPr fontId="2" type="noConversion"/>
  </si>
  <si>
    <r>
      <t>닭</t>
    </r>
    <r>
      <rPr>
        <vertAlign val="superscript"/>
        <sz val="9"/>
        <rFont val="굴림"/>
        <family val="3"/>
        <charset val="129"/>
      </rPr>
      <t xml:space="preserve">
</t>
    </r>
    <r>
      <rPr>
        <sz val="9"/>
        <rFont val="굴림"/>
        <family val="3"/>
        <charset val="129"/>
      </rPr>
      <t>Chicken</t>
    </r>
    <phoneticPr fontId="2" type="noConversion"/>
  </si>
  <si>
    <t>Unit : ha, 1,000 seedlings</t>
    <phoneticPr fontId="2" type="noConversion"/>
  </si>
  <si>
    <t>Unit : M/T, 1,000 won</t>
    <phoneticPr fontId="2" type="noConversion"/>
  </si>
  <si>
    <t>Unit : ha, 1,000  flowers/trees/seeds/seedlings</t>
    <phoneticPr fontId="2" type="noConversion"/>
  </si>
  <si>
    <t>kg/10a</t>
    <phoneticPr fontId="2" type="noConversion"/>
  </si>
  <si>
    <t xml:space="preserve">목초액(ℓ)
Wood vinegar                                                   </t>
    <phoneticPr fontId="4" type="noConversion"/>
  </si>
  <si>
    <t>Unit : cases, ha, ㎥, 1000 won</t>
    <phoneticPr fontId="2" type="noConversion"/>
  </si>
  <si>
    <t>단위 : ha, 천본, 천분, 천주, 천구</t>
    <phoneticPr fontId="2" type="noConversion"/>
  </si>
  <si>
    <t>용재
(죽재 제외)(㎥)
Timber
(except Bamboo)</t>
    <phoneticPr fontId="4" type="noConversion"/>
  </si>
  <si>
    <t>산나물
(죽순 제외)(㎏)
Wild vegetable
(except Bamboo shoot)</t>
    <phoneticPr fontId="2" type="noConversion"/>
  </si>
  <si>
    <t>연별</t>
    <phoneticPr fontId="2" type="noConversion"/>
  </si>
  <si>
    <t>60세 ~ 69세
60 ~ 69 years old</t>
    <phoneticPr fontId="4" type="noConversion"/>
  </si>
  <si>
    <t xml:space="preserve"> 자료 : 배원예유통과</t>
    <phoneticPr fontId="2" type="noConversion"/>
  </si>
  <si>
    <t>조 Millet</t>
  </si>
  <si>
    <t>수수 Sorghum</t>
  </si>
  <si>
    <t>6-1. 채소류 생산량(과채류)  Vegetable Production(Fruit-bearing Vegetables)</t>
    <phoneticPr fontId="2" type="noConversion"/>
  </si>
  <si>
    <t>딸기
Strawberries</t>
    <phoneticPr fontId="4" type="noConversion"/>
  </si>
  <si>
    <t>오이
Cucumbers</t>
    <phoneticPr fontId="4" type="noConversion"/>
  </si>
  <si>
    <t>호박
Pumpkins</t>
    <phoneticPr fontId="4" type="noConversion"/>
  </si>
  <si>
    <t>토마토
Tomatoes</t>
    <phoneticPr fontId="4" type="noConversion"/>
  </si>
  <si>
    <t>가지
Eggplants</t>
    <phoneticPr fontId="4" type="noConversion"/>
  </si>
  <si>
    <t>멜론
Melons</t>
    <phoneticPr fontId="4" type="noConversion"/>
  </si>
  <si>
    <t>6-2. 채소류 생산량(엽채류)  Vegetable Production(Leafy and Stem Vegetables)</t>
    <phoneticPr fontId="2" type="noConversion"/>
  </si>
  <si>
    <t xml:space="preserve">     배추 
Chinese Cabbage   </t>
    <phoneticPr fontId="2" type="noConversion"/>
  </si>
  <si>
    <t>시금치 
Spinach</t>
    <phoneticPr fontId="2" type="noConversion"/>
  </si>
  <si>
    <t>양배추
Cabbage</t>
    <phoneticPr fontId="2" type="noConversion"/>
  </si>
  <si>
    <t>상추
Lettuce</t>
    <phoneticPr fontId="2" type="noConversion"/>
  </si>
  <si>
    <t xml:space="preserve"> 미나리
Dropwort</t>
    <phoneticPr fontId="2" type="noConversion"/>
  </si>
  <si>
    <t xml:space="preserve">  쑥갓
Crown Daisy</t>
    <phoneticPr fontId="2" type="noConversion"/>
  </si>
  <si>
    <t xml:space="preserve">  갓 
leaf mustard</t>
    <phoneticPr fontId="2" type="noConversion"/>
  </si>
  <si>
    <t>자료: 배원예유통과</t>
  </si>
  <si>
    <t>6-3. 채소류 생산량(근채류)  Vegetable Production(Root Vegetables)</t>
    <phoneticPr fontId="2" type="noConversion"/>
  </si>
  <si>
    <t>6-4. 채소류 생산량(조미채소류)  Vegetable Production(Spice &amp; Culinary Vegetables)</t>
    <phoneticPr fontId="2" type="noConversion"/>
  </si>
  <si>
    <t>연별</t>
    <phoneticPr fontId="2" type="noConversion"/>
  </si>
  <si>
    <t xml:space="preserve"> 자료 : 배원예유통과</t>
    <phoneticPr fontId="2" type="noConversion"/>
  </si>
  <si>
    <t>고추
Red Peppers</t>
    <phoneticPr fontId="2" type="noConversion"/>
  </si>
  <si>
    <t>파
Green Onions</t>
    <phoneticPr fontId="2" type="noConversion"/>
  </si>
  <si>
    <t>양파
Onions</t>
    <phoneticPr fontId="2" type="noConversion"/>
  </si>
  <si>
    <t>생강
Ginger</t>
    <phoneticPr fontId="2" type="noConversion"/>
  </si>
  <si>
    <t>마늘
Garlic</t>
    <phoneticPr fontId="2" type="noConversion"/>
  </si>
  <si>
    <t>땅콩 Groundnuts</t>
    <phoneticPr fontId="2" type="noConversion"/>
  </si>
  <si>
    <t>유채(십자화과) Rapeseed</t>
    <phoneticPr fontId="2" type="noConversion"/>
  </si>
  <si>
    <r>
      <t xml:space="preserve">기타
Other Fruit
</t>
    </r>
    <r>
      <rPr>
        <sz val="9"/>
        <color rgb="FFFF0000"/>
        <rFont val="굴림"/>
        <family val="3"/>
        <charset val="129"/>
      </rPr>
      <t>※ 자두포함</t>
    </r>
    <phoneticPr fontId="2" type="noConversion"/>
  </si>
  <si>
    <t>연별
읍면동별</t>
    <phoneticPr fontId="2" type="noConversion"/>
  </si>
  <si>
    <t>남평읍</t>
  </si>
  <si>
    <t>세지면</t>
  </si>
  <si>
    <t>왕곡면</t>
  </si>
  <si>
    <t>반남면</t>
  </si>
  <si>
    <t>공산면</t>
  </si>
  <si>
    <t>동강면</t>
  </si>
  <si>
    <t>다시면</t>
  </si>
  <si>
    <t>문평면</t>
  </si>
  <si>
    <t>노안면</t>
  </si>
  <si>
    <t>금천면</t>
  </si>
  <si>
    <t>산포면</t>
  </si>
  <si>
    <t>다도면</t>
  </si>
  <si>
    <t>봉황면</t>
  </si>
  <si>
    <t>송월동</t>
  </si>
  <si>
    <t>영강동</t>
  </si>
  <si>
    <t>금남동</t>
  </si>
  <si>
    <t>성북동</t>
  </si>
  <si>
    <t>영산동</t>
  </si>
  <si>
    <t>이창동</t>
  </si>
  <si>
    <t>빛가람동</t>
  </si>
  <si>
    <t>-</t>
  </si>
  <si>
    <t>남평읍</t>
    <phoneticPr fontId="2" type="noConversion"/>
  </si>
  <si>
    <t xml:space="preserve"> 자료 : 축산과</t>
    <phoneticPr fontId="2" type="noConversion"/>
  </si>
  <si>
    <t xml:space="preserve"> 자료 : 공원녹지과 「조림지 활착상황」</t>
    <phoneticPr fontId="2" type="noConversion"/>
  </si>
  <si>
    <t>피해액
Amount damaged</t>
    <phoneticPr fontId="2" type="noConversion"/>
  </si>
  <si>
    <t>남평읍</t>
    <phoneticPr fontId="2" type="noConversion"/>
  </si>
  <si>
    <t>연별
읍면동별</t>
    <phoneticPr fontId="2" type="noConversion"/>
  </si>
  <si>
    <t xml:space="preserve"> 자료 : 공원녹지과「임업통계연보」</t>
    <phoneticPr fontId="2" type="noConversion"/>
  </si>
  <si>
    <t>연별</t>
    <phoneticPr fontId="2" type="noConversion"/>
  </si>
  <si>
    <t xml:space="preserve"> 자료 : 축산과「수산통계연보」</t>
    <phoneticPr fontId="2" type="noConversion"/>
  </si>
  <si>
    <t>해조제품</t>
    <phoneticPr fontId="2" type="noConversion"/>
  </si>
  <si>
    <t>조미가공품</t>
    <phoneticPr fontId="2" type="noConversion"/>
  </si>
  <si>
    <t>기타</t>
    <phoneticPr fontId="2" type="noConversion"/>
  </si>
  <si>
    <t>냉동품</t>
    <phoneticPr fontId="2" type="noConversion"/>
  </si>
  <si>
    <t>품목별</t>
    <phoneticPr fontId="2" type="noConversion"/>
  </si>
  <si>
    <t>통조리품</t>
    <phoneticPr fontId="2" type="noConversion"/>
  </si>
  <si>
    <t>연제품</t>
    <phoneticPr fontId="2" type="noConversion"/>
  </si>
  <si>
    <t>소건품</t>
    <phoneticPr fontId="2" type="noConversion"/>
  </si>
  <si>
    <t>염건품</t>
    <phoneticPr fontId="2" type="noConversion"/>
  </si>
  <si>
    <t>자건품</t>
    <phoneticPr fontId="2" type="noConversion"/>
  </si>
  <si>
    <t>한천</t>
    <phoneticPr fontId="2" type="noConversion"/>
  </si>
  <si>
    <t>어유분</t>
    <phoneticPr fontId="2" type="noConversion"/>
  </si>
  <si>
    <t>염신품</t>
    <phoneticPr fontId="2" type="noConversion"/>
  </si>
  <si>
    <t>염장품</t>
    <phoneticPr fontId="2" type="noConversion"/>
  </si>
  <si>
    <t>수산피혁품</t>
    <phoneticPr fontId="2" type="noConversion"/>
  </si>
  <si>
    <t>15-29세
15-29 years old</t>
    <phoneticPr fontId="2" type="noConversion"/>
  </si>
  <si>
    <t>…</t>
  </si>
  <si>
    <t>…</t>
    <phoneticPr fontId="2" type="noConversion"/>
  </si>
  <si>
    <t xml:space="preserve"> 자료 : 농업진흥과 「농업기계보유현황」</t>
    <phoneticPr fontId="2" type="noConversion"/>
  </si>
  <si>
    <t xml:space="preserve"> 주: 기타농기계에 파종기, 정식기, 수확기, 농업용멀티콥터, 농업용고소작업차, 농업용동력운반차, 주행형농업용방제기, 친환경동력원 포함</t>
    <phoneticPr fontId="2" type="noConversion"/>
  </si>
  <si>
    <t xml:space="preserve">Source: Department of Agricultural Promotion </t>
    <phoneticPr fontId="2" type="noConversion"/>
  </si>
  <si>
    <t>기타
Other</t>
    <phoneticPr fontId="2" type="noConversion"/>
  </si>
  <si>
    <t xml:space="preserve"> Other agricultural machinery includes seeders, planting machines, harvesters, agricultural multicopters, agricultural aerial work vehicles, agricultural power carriers, mobile agricultural pest control machines, and eco-friendly power sources.</t>
    <phoneticPr fontId="2" type="noConversion"/>
  </si>
  <si>
    <t xml:space="preserve"> 자료: 국립농산물품질관리원 전남지원 나주사무소</t>
    <phoneticPr fontId="2" type="noConversion"/>
  </si>
  <si>
    <t xml:space="preserve">Source: Naju branch,National Agricultural Products Quality Management Service </t>
    <phoneticPr fontId="2" type="noConversion"/>
  </si>
  <si>
    <t xml:space="preserve"> 주 : 수산가공품 적용 분류체계에 따라 품목별 중분류에 따라 작성
 Note: Using the division-level classifications system for processed fish products</t>
    <phoneticPr fontId="2" type="noConversion"/>
  </si>
  <si>
    <t xml:space="preserve"> 주: 통계표에 수록된 숫자는 추정과정의 반올림으로 인해 세목과 그 총계가 일치하지 않는 경우도 있음
      The numbers included in the statistical table may not match the details and totals due to rounding during the estimation process.</t>
    <phoneticPr fontId="2" type="noConversion"/>
  </si>
  <si>
    <t xml:space="preserve"> 주 : 통계표에 수록된 숫자는 추정과정의 반올림으로 인해 세목과 그 총계가 일치하지 않을 수 있음
      The numbers included in the statistical table may not match the details and totals due to rounding during the estimation process.</t>
    <phoneticPr fontId="2" type="noConversion"/>
  </si>
  <si>
    <t>Source : Department of Pear Horticulture Distribution</t>
  </si>
  <si>
    <t xml:space="preserve"> 주:  미곡 중 백미(90.4%)의 생산량 수록 The production volume of white rice (90.4%) among rice grains is included</t>
    <phoneticPr fontId="2" type="noConversion"/>
  </si>
  <si>
    <t>주: 맥류 중 정곡의 생산량 수록 Includes the production volume of grains among Wheat and Barley</t>
    <phoneticPr fontId="2" type="noConversion"/>
  </si>
  <si>
    <t>연 별</t>
    <phoneticPr fontId="2" type="noConversion"/>
  </si>
  <si>
    <t>연 별</t>
    <phoneticPr fontId="2" type="noConversion"/>
  </si>
  <si>
    <t>Source: Department of Animal Husbandry</t>
  </si>
  <si>
    <t>연별 
읍면동별</t>
    <phoneticPr fontId="2" type="noConversion"/>
  </si>
  <si>
    <t xml:space="preserve"> 자료 : 공원녹지과 「임업통계연보」</t>
    <phoneticPr fontId="2" type="noConversion"/>
  </si>
  <si>
    <t xml:space="preserve">Source: Department of Parks and Greenery </t>
  </si>
  <si>
    <t>자료 : 축산과</t>
  </si>
  <si>
    <t xml:space="preserve"> 자료 : 「수산물가공업통계」해양수산부</t>
    <phoneticPr fontId="2" type="noConversion"/>
  </si>
  <si>
    <t xml:space="preserve">연별 </t>
    <phoneticPr fontId="2" type="noConversion"/>
  </si>
  <si>
    <t>연별</t>
    <phoneticPr fontId="2" type="noConversion"/>
  </si>
  <si>
    <t>13. 조림  Reforestation</t>
    <phoneticPr fontId="2" type="noConversion"/>
  </si>
  <si>
    <t>14. 불법 산림훼손 피해현황  Uncontrolled Forest Damages by Cause</t>
    <phoneticPr fontId="2" type="noConversion"/>
  </si>
  <si>
    <t>15. 어가 및 어가인구(내수면어업)  Fishery Households and Fishery Households Population(Inland Waters Fisheries)</t>
    <phoneticPr fontId="2" type="noConversion"/>
  </si>
  <si>
    <t>16. 연령별 어가인구  Fishery Households Population by Age Group</t>
    <phoneticPr fontId="2" type="noConversion"/>
  </si>
  <si>
    <t>17. 어업종사가구원  Fishery Household Workers by Age Group</t>
    <phoneticPr fontId="2" type="noConversion"/>
  </si>
  <si>
    <t>18. 어선보유  Fishing Vessel Ownership</t>
    <phoneticPr fontId="2" type="noConversion"/>
  </si>
  <si>
    <t>19. 수산물가공품 생산량  Production of Processed Fish Products</t>
    <phoneticPr fontId="2" type="noConversion"/>
  </si>
  <si>
    <t>연별</t>
    <phoneticPr fontId="2" type="noConversion"/>
  </si>
  <si>
    <t xml:space="preserve">연별 </t>
    <phoneticPr fontId="2" type="noConversion"/>
  </si>
  <si>
    <t>-</t>
    <phoneticPr fontId="2" type="noConversion"/>
  </si>
  <si>
    <t>20. 친환경 농·축산물 출하현황  Shipments of Eco-Friendly Agricultural·Livestock Products</t>
    <phoneticPr fontId="2" type="noConversion"/>
  </si>
  <si>
    <t xml:space="preserve"> 주 :  1) 주요가축 : 한육우, 젖소, 돼지, 닭, 오리 / 기타가축 : 염소, 면양, 사슴, 토끼, 개, 칠면조, 거위, 꿀벌 Major livestock: Korean beef, dairy cows, pigs, chickens, ducks / Other livestock: goats, sheep, deer, rabbits, dogs, turkeys, geese, bees
        2) 닭: 용도별 3,000마리 이상 사육농가를 전수조사(2006년부터) Chicken: Complete survey of more than 3,000 farms for each purpose (since 2006)
        3) 오리 : 용도별 2,000마리 이상 사육농가를 전수조사(2011년부터) Ducks: Complete survey of more than 2,000 breeding farms for each purpose (since 2011)</t>
    <phoneticPr fontId="2" type="noConversion"/>
  </si>
  <si>
    <t>어가
Fishery households population</t>
    <phoneticPr fontId="4" type="noConversion"/>
  </si>
  <si>
    <t>어업종사가구원
Fishery household workesr</t>
    <phoneticPr fontId="4" type="noConversion"/>
  </si>
  <si>
    <t>어가인구
Fishery household population</t>
    <phoneticPr fontId="4" type="noConversion"/>
  </si>
  <si>
    <t xml:space="preserve">           -</t>
  </si>
  <si>
    <t xml:space="preserve">         -</t>
  </si>
  <si>
    <t xml:space="preserve">            -</t>
  </si>
  <si>
    <t xml:space="preserve">             -</t>
  </si>
  <si>
    <t xml:space="preserve">       -</t>
  </si>
  <si>
    <t xml:space="preserve">          -</t>
  </si>
  <si>
    <t xml:space="preserve">              -</t>
  </si>
  <si>
    <t xml:space="preserve"> 자료 : 농업정책과</t>
    <phoneticPr fontId="2" type="noConversion"/>
  </si>
  <si>
    <t>Source : Department of Agropolitics</t>
    <phoneticPr fontId="2" type="noConversion"/>
  </si>
  <si>
    <t xml:space="preserve"> 자료 : 「농림어업조사」, 「농림어업총조사(5,0년)」 통계청</t>
    <phoneticPr fontId="2" type="noConversion"/>
  </si>
  <si>
    <t xml:space="preserve"> 자료 :「농림어업조사」, 「농림어업총조사(5,0년)」통계청</t>
    <phoneticPr fontId="2" type="noConversion"/>
  </si>
  <si>
    <t xml:space="preserve"> 자료 : 「농업면적조사(경지면적통계)」 통계청</t>
    <phoneticPr fontId="2" type="noConversion"/>
  </si>
  <si>
    <t xml:space="preserve"> 자료 : 「농림어업총조사(5,0년)」통계청</t>
    <phoneticPr fontId="2" type="noConversion"/>
  </si>
  <si>
    <t>21. 화훼재배현황  Flowering Plants Cultivation</t>
    <phoneticPr fontId="2" type="noConversion"/>
  </si>
  <si>
    <t>단위 : M/T, 천원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</si>
</sst>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0,000"/>
    <numFmt numFmtId="178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79" formatCode="&quot;₩&quot;#,##0;[Red]&quot;₩&quot;&quot;₩&quot;\-#,##0"/>
    <numFmt numFmtId="180" formatCode="_ * #,##0.00_ ;_ * \-#,##0.00_ ;_ * &quot;-&quot;??_ ;_ @_ "/>
    <numFmt numFmtId="181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8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4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85" formatCode="&quot;₩&quot;#,##0;&quot;₩&quot;&quot;₩&quot;\-#,##0"/>
    <numFmt numFmtId="186" formatCode="_ * #,##0.00_ ;_ * \-#,##0.00_ ;_ * &quot;-&quot;_ ;_ @_ "/>
    <numFmt numFmtId="187" formatCode="&quot;₩&quot;#,##0.00;&quot;₩&quot;\-#,##0.00"/>
    <numFmt numFmtId="188" formatCode="_-[$€-2]* #,##0.00_-;\-[$€-2]* #,##0.00_-;_-[$€-2]* &quot;-&quot;??_-"/>
    <numFmt numFmtId="189" formatCode="&quot;₩&quot;#,##0.00;&quot;₩&quot;&quot;₩&quot;&quot;₩&quot;&quot;₩&quot;&quot;₩&quot;&quot;₩&quot;\-#,##0.00"/>
    <numFmt numFmtId="190" formatCode="_ &quot;₩&quot;* #,##0.00_ ;_ &quot;₩&quot;* &quot;₩&quot;\-#,##0.00_ ;_ &quot;₩&quot;* &quot;-&quot;??_ ;_ @_ "/>
    <numFmt numFmtId="191" formatCode="&quot;₩&quot;#,##0;&quot;₩&quot;&quot;₩&quot;&quot;₩&quot;\-#,##0"/>
    <numFmt numFmtId="192" formatCode="#,##0.0_ "/>
    <numFmt numFmtId="193" formatCode="0_ "/>
    <numFmt numFmtId="194" formatCode="0.00_ "/>
    <numFmt numFmtId="195" formatCode="#,##0.00_ "/>
    <numFmt numFmtId="196" formatCode="0_);[Red]\(0\)"/>
    <numFmt numFmtId="197" formatCode="#,##0_ "/>
    <numFmt numFmtId="198" formatCode="_-* #,##0.0_-;\-* #,##0.0_-;_-* &quot;-&quot;?_-;_-@_-"/>
    <numFmt numFmtId="199" formatCode="_-* #,##0.0_-;\-* #,##0.0_-;_-* &quot;-&quot;_-;_-@_-"/>
    <numFmt numFmtId="200" formatCode="#,##0.0"/>
  </numFmts>
  <fonts count="10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10"/>
      <name val="굴림"/>
      <family val="3"/>
      <charset val="129"/>
    </font>
    <font>
      <sz val="16"/>
      <name val="HY중고딕"/>
      <family val="1"/>
      <charset val="129"/>
    </font>
    <font>
      <sz val="10"/>
      <name val="HY중고딕"/>
      <family val="1"/>
      <charset val="129"/>
    </font>
    <font>
      <sz val="9"/>
      <name val="굴림체"/>
      <family val="3"/>
      <charset val="129"/>
    </font>
    <font>
      <b/>
      <sz val="12"/>
      <name val="HY중고딕"/>
      <family val="1"/>
      <charset val="129"/>
    </font>
    <font>
      <sz val="10"/>
      <name val="굴림체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0"/>
      <name val="Arial"/>
      <family val="2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4"/>
      <name val="바탕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b/>
      <sz val="16"/>
      <name val="바탕"/>
      <family val="1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System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u/>
      <sz val="11"/>
      <color indexed="36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Helv"/>
      <family val="2"/>
    </font>
    <font>
      <b/>
      <sz val="10"/>
      <name val="돋움"/>
      <family val="3"/>
      <charset val="129"/>
    </font>
    <font>
      <sz val="11"/>
      <name val="굴림체"/>
      <family val="3"/>
      <charset val="129"/>
    </font>
    <font>
      <b/>
      <sz val="12"/>
      <name val="돋움"/>
      <family val="3"/>
      <charset val="129"/>
    </font>
    <font>
      <sz val="11"/>
      <name val="μ¸¿o"/>
      <family val="3"/>
      <charset val="129"/>
    </font>
    <font>
      <sz val="10"/>
      <name val="MS Sans Serif"/>
      <family val="2"/>
    </font>
    <font>
      <sz val="12"/>
      <name val="±¼¸²A¼"/>
      <family val="3"/>
      <charset val="129"/>
    </font>
    <font>
      <sz val="10"/>
      <name val="Times New Roman"/>
      <family val="1"/>
    </font>
    <font>
      <u/>
      <sz val="8"/>
      <color indexed="12"/>
      <name val="Times New Roman"/>
      <family val="1"/>
    </font>
    <font>
      <sz val="12"/>
      <name val="Times New Roman"/>
      <family val="1"/>
    </font>
    <font>
      <u/>
      <sz val="11"/>
      <color indexed="12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0"/>
      <name val="바탕체"/>
      <family val="1"/>
      <charset val="129"/>
    </font>
    <font>
      <sz val="10"/>
      <name val="돋움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HY중고딕"/>
      <family val="1"/>
      <charset val="129"/>
    </font>
    <font>
      <sz val="11"/>
      <color theme="1"/>
      <name val="돋움"/>
      <family val="3"/>
      <charset val="129"/>
    </font>
    <font>
      <sz val="9"/>
      <color theme="1"/>
      <name val="굴림"/>
      <family val="3"/>
      <charset val="129"/>
    </font>
    <font>
      <b/>
      <sz val="12"/>
      <color theme="1"/>
      <name val="HY중고딕"/>
      <family val="1"/>
      <charset val="129"/>
    </font>
    <font>
      <sz val="8"/>
      <name val="굴림"/>
      <family val="3"/>
      <charset val="129"/>
    </font>
    <font>
      <sz val="12"/>
      <name val="돋움"/>
      <family val="3"/>
      <charset val="129"/>
    </font>
    <font>
      <sz val="10"/>
      <color theme="1"/>
      <name val="돋움"/>
      <family val="3"/>
      <charset val="129"/>
    </font>
    <font>
      <sz val="11"/>
      <name val="HY중고딕"/>
      <family val="1"/>
      <charset val="129"/>
    </font>
    <font>
      <sz val="9"/>
      <color rgb="FFFF0000"/>
      <name val="굴림"/>
      <family val="3"/>
      <charset val="129"/>
    </font>
    <font>
      <b/>
      <sz val="12"/>
      <name val="굴림"/>
      <family val="3"/>
      <charset val="129"/>
    </font>
    <font>
      <sz val="10"/>
      <color rgb="FFFF0000"/>
      <name val="굴림"/>
      <family val="3"/>
      <charset val="129"/>
    </font>
    <font>
      <sz val="11"/>
      <name val="굴림"/>
      <family val="3"/>
      <charset val="129"/>
    </font>
    <font>
      <b/>
      <sz val="12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vertAlign val="superscript"/>
      <sz val="9"/>
      <name val="굴림"/>
      <family val="3"/>
      <charset val="129"/>
    </font>
    <font>
      <b/>
      <sz val="9"/>
      <name val="굴림"/>
      <family val="3"/>
      <charset val="129"/>
    </font>
    <font>
      <b/>
      <sz val="8"/>
      <name val="굴림"/>
      <family val="3"/>
      <charset val="129"/>
    </font>
    <font>
      <b/>
      <sz val="11"/>
      <name val="돋움"/>
      <family val="3"/>
      <charset val="129"/>
    </font>
    <font>
      <sz val="9"/>
      <name val="HY중고딕"/>
      <family val="1"/>
      <charset val="129"/>
    </font>
    <font>
      <b/>
      <sz val="9"/>
      <color theme="1"/>
      <name val="굴림"/>
      <family val="3"/>
      <charset val="129"/>
    </font>
    <font>
      <b/>
      <sz val="11"/>
      <color theme="1"/>
      <name val="돋움"/>
      <family val="3"/>
      <charset val="129"/>
    </font>
    <font>
      <b/>
      <sz val="8"/>
      <name val="돋움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</borders>
  <cellStyleXfs count="70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64" fillId="0" borderId="0"/>
    <xf numFmtId="0" fontId="64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73" fillId="0" borderId="0"/>
    <xf numFmtId="0" fontId="48" fillId="2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69" fillId="0" borderId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52" fillId="3" borderId="0" applyNumberFormat="0" applyBorder="0" applyAlignment="0" applyProtection="0">
      <alignment vertical="center"/>
    </xf>
    <xf numFmtId="0" fontId="37" fillId="0" borderId="0"/>
    <xf numFmtId="0" fontId="70" fillId="0" borderId="0"/>
    <xf numFmtId="0" fontId="51" fillId="20" borderId="1" applyNumberFormat="0" applyAlignment="0" applyProtection="0">
      <alignment vertical="center"/>
    </xf>
    <xf numFmtId="0" fontId="38" fillId="0" borderId="0"/>
    <xf numFmtId="0" fontId="55" fillId="21" borderId="2" applyNumberFormat="0" applyAlignment="0" applyProtection="0">
      <alignment vertical="center"/>
    </xf>
    <xf numFmtId="176" fontId="23" fillId="0" borderId="0" applyFont="0" applyFill="0" applyBorder="0" applyAlignment="0" applyProtection="0"/>
    <xf numFmtId="0" fontId="1" fillId="0" borderId="0"/>
    <xf numFmtId="180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10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71" fillId="0" borderId="0"/>
    <xf numFmtId="0" fontId="23" fillId="0" borderId="0" applyFont="0" applyFill="0" applyBorder="0" applyAlignment="0" applyProtection="0"/>
    <xf numFmtId="0" fontId="71" fillId="0" borderId="0"/>
    <xf numFmtId="188" fontId="3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2" fontId="23" fillId="0" borderId="0" applyFont="0" applyFill="0" applyBorder="0" applyAlignment="0" applyProtection="0"/>
    <xf numFmtId="0" fontId="62" fillId="4" borderId="0" applyNumberFormat="0" applyBorder="0" applyAlignment="0" applyProtection="0">
      <alignment vertical="center"/>
    </xf>
    <xf numFmtId="38" fontId="39" fillId="22" borderId="0" applyNumberFormat="0" applyBorder="0" applyAlignment="0" applyProtection="0"/>
    <xf numFmtId="38" fontId="39" fillId="22" borderId="0" applyNumberFormat="0" applyBorder="0" applyAlignment="0" applyProtection="0"/>
    <xf numFmtId="38" fontId="39" fillId="23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9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0" fillId="0" borderId="6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58" fillId="7" borderId="1" applyNumberFormat="0" applyAlignment="0" applyProtection="0">
      <alignment vertical="center"/>
    </xf>
    <xf numFmtId="10" fontId="39" fillId="22" borderId="8" applyNumberFormat="0" applyBorder="0" applyAlignment="0" applyProtection="0"/>
    <xf numFmtId="10" fontId="39" fillId="22" borderId="8" applyNumberFormat="0" applyBorder="0" applyAlignment="0" applyProtection="0"/>
    <xf numFmtId="10" fontId="39" fillId="24" borderId="8" applyNumberFormat="0" applyBorder="0" applyAlignment="0" applyProtection="0"/>
    <xf numFmtId="0" fontId="56" fillId="0" borderId="9" applyNumberFormat="0" applyFill="0" applyAlignment="0" applyProtection="0">
      <alignment vertical="center"/>
    </xf>
    <xf numFmtId="176" fontId="23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0" fontId="43" fillId="0" borderId="1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53" fillId="25" borderId="0" applyNumberFormat="0" applyBorder="0" applyAlignment="0" applyProtection="0">
      <alignment vertical="center"/>
    </xf>
    <xf numFmtId="0" fontId="3" fillId="0" borderId="0"/>
    <xf numFmtId="0" fontId="3" fillId="0" borderId="0"/>
    <xf numFmtId="189" fontId="3" fillId="0" borderId="0"/>
    <xf numFmtId="0" fontId="23" fillId="0" borderId="0"/>
    <xf numFmtId="0" fontId="1" fillId="26" borderId="11" applyNumberFormat="0" applyFont="0" applyAlignment="0" applyProtection="0">
      <alignment vertical="center"/>
    </xf>
    <xf numFmtId="0" fontId="63" fillId="20" borderId="12" applyNumberFormat="0" applyAlignment="0" applyProtection="0">
      <alignment vertical="center"/>
    </xf>
    <xf numFmtId="10" fontId="23" fillId="0" borderId="0" applyFont="0" applyFill="0" applyBorder="0" applyAlignment="0" applyProtection="0"/>
    <xf numFmtId="0" fontId="43" fillId="0" borderId="0"/>
    <xf numFmtId="0" fontId="28" fillId="0" borderId="0" applyNumberFormat="0" applyFill="0" applyBorder="0" applyAlignment="0" applyProtection="0">
      <alignment vertical="center"/>
    </xf>
    <xf numFmtId="0" fontId="23" fillId="0" borderId="13" applyNumberFormat="0" applyFont="0" applyFill="0" applyAlignment="0" applyProtection="0"/>
    <xf numFmtId="0" fontId="23" fillId="0" borderId="13" applyNumberFormat="0" applyFont="0" applyFill="0" applyAlignment="0" applyProtection="0"/>
    <xf numFmtId="0" fontId="57" fillId="0" borderId="14" applyNumberFormat="0" applyFill="0" applyAlignment="0" applyProtection="0">
      <alignment vertical="center"/>
    </xf>
    <xf numFmtId="0" fontId="44" fillId="0" borderId="15">
      <alignment horizontal="left"/>
    </xf>
    <xf numFmtId="0" fontId="50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51" fillId="20" borderId="1" applyNumberFormat="0" applyAlignment="0" applyProtection="0">
      <alignment vertical="center"/>
    </xf>
    <xf numFmtId="0" fontId="14" fillId="20" borderId="1" applyNumberFormat="0" applyAlignment="0" applyProtection="0">
      <alignment vertical="center"/>
    </xf>
    <xf numFmtId="178" fontId="3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>
      <protection locked="0"/>
    </xf>
    <xf numFmtId="0" fontId="17" fillId="0" borderId="0"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3" fillId="26" borderId="11" applyNumberFormat="0" applyFont="0" applyAlignment="0" applyProtection="0">
      <alignment vertical="center"/>
    </xf>
    <xf numFmtId="0" fontId="1" fillId="26" borderId="11" applyNumberFormat="0" applyFont="0" applyAlignment="0" applyProtection="0">
      <alignment vertical="center"/>
    </xf>
    <xf numFmtId="0" fontId="48" fillId="26" borderId="11" applyNumberFormat="0" applyFont="0" applyAlignment="0" applyProtection="0">
      <alignment vertical="center"/>
    </xf>
    <xf numFmtId="0" fontId="1" fillId="26" borderId="11" applyNumberFormat="0" applyFont="0" applyAlignment="0" applyProtection="0">
      <alignment vertical="center"/>
    </xf>
    <xf numFmtId="0" fontId="3" fillId="26" borderId="11" applyNumberFormat="0" applyFont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>
      <alignment vertical="center"/>
    </xf>
    <xf numFmtId="9" fontId="1" fillId="0" borderId="0" applyFont="0" applyFill="0" applyBorder="0" applyAlignment="0" applyProtection="0"/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6" fillId="0" borderId="0">
      <alignment horizontal="center" vertical="center"/>
    </xf>
    <xf numFmtId="0" fontId="65" fillId="0" borderId="0">
      <alignment horizontal="center"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0" fontId="55" fillId="21" borderId="2" applyNumberFormat="0" applyAlignment="0" applyProtection="0">
      <alignment vertical="center"/>
    </xf>
    <xf numFmtId="0" fontId="22" fillId="21" borderId="2" applyNumberFormat="0" applyAlignment="0" applyProtection="0">
      <alignment vertical="center"/>
    </xf>
    <xf numFmtId="179" fontId="23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66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75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3" fillId="0" borderId="0"/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1" applyNumberFormat="0" applyAlignment="0" applyProtection="0">
      <alignment vertical="center"/>
    </xf>
    <xf numFmtId="0" fontId="26" fillId="7" borderId="1" applyNumberFormat="0" applyAlignment="0" applyProtection="0">
      <alignment vertical="center"/>
    </xf>
    <xf numFmtId="0" fontId="58" fillId="7" borderId="1" applyNumberFormat="0" applyAlignment="0" applyProtection="0">
      <alignment vertical="center"/>
    </xf>
    <xf numFmtId="0" fontId="26" fillId="7" borderId="1" applyNumberFormat="0" applyAlignment="0" applyProtection="0">
      <alignment vertical="center"/>
    </xf>
    <xf numFmtId="4" fontId="17" fillId="0" borderId="0">
      <protection locked="0"/>
    </xf>
    <xf numFmtId="181" fontId="3" fillId="0" borderId="0">
      <protection locked="0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6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63" fillId="20" borderId="12" applyNumberFormat="0" applyAlignment="0" applyProtection="0">
      <alignment vertical="center"/>
    </xf>
    <xf numFmtId="0" fontId="33" fillId="20" borderId="12" applyNumberFormat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67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82" fontId="3" fillId="0" borderId="0">
      <protection locked="0"/>
    </xf>
    <xf numFmtId="0" fontId="1" fillId="0" borderId="0">
      <alignment vertical="center"/>
    </xf>
    <xf numFmtId="0" fontId="48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80" fillId="0" borderId="0">
      <alignment vertical="center"/>
    </xf>
    <xf numFmtId="0" fontId="1" fillId="0" borderId="0">
      <alignment vertical="center"/>
    </xf>
    <xf numFmtId="0" fontId="48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23" fillId="0" borderId="0"/>
    <xf numFmtId="0" fontId="1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66" fillId="0" borderId="0"/>
    <xf numFmtId="0" fontId="1" fillId="0" borderId="0">
      <alignment vertical="center"/>
    </xf>
    <xf numFmtId="0" fontId="3" fillId="0" borderId="0"/>
    <xf numFmtId="0" fontId="48" fillId="0" borderId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/>
    <xf numFmtId="0" fontId="1" fillId="0" borderId="0">
      <alignment vertical="center"/>
    </xf>
    <xf numFmtId="0" fontId="80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80" fillId="0" borderId="0">
      <alignment vertical="center"/>
    </xf>
    <xf numFmtId="0" fontId="1" fillId="0" borderId="0">
      <alignment vertical="center"/>
    </xf>
    <xf numFmtId="0" fontId="8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17" fillId="0" borderId="13">
      <protection locked="0"/>
    </xf>
    <xf numFmtId="183" fontId="3" fillId="0" borderId="0">
      <protection locked="0"/>
    </xf>
    <xf numFmtId="184" fontId="3" fillId="0" borderId="0">
      <protection locked="0"/>
    </xf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66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66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</cellStyleXfs>
  <cellXfs count="708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45" fillId="0" borderId="0" xfId="0" applyFont="1" applyFill="1">
      <alignment vertical="center"/>
    </xf>
    <xf numFmtId="0" fontId="4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6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7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83" fillId="0" borderId="0" xfId="404" applyFont="1" applyFill="1">
      <alignment vertical="center"/>
    </xf>
    <xf numFmtId="0" fontId="82" fillId="0" borderId="0" xfId="0" applyFont="1">
      <alignment vertical="center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8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6" fillId="0" borderId="0" xfId="0" applyFont="1" applyFill="1" applyBorder="1" applyAlignment="1">
      <alignment vertical="top"/>
    </xf>
    <xf numFmtId="0" fontId="86" fillId="0" borderId="0" xfId="0" applyFont="1" applyFill="1" applyAlignment="1">
      <alignment vertical="top"/>
    </xf>
    <xf numFmtId="0" fontId="76" fillId="0" borderId="0" xfId="0" applyFont="1" applyFill="1" applyAlignment="1">
      <alignment vertical="top"/>
    </xf>
    <xf numFmtId="0" fontId="76" fillId="0" borderId="0" xfId="0" applyFont="1" applyFill="1" applyBorder="1" applyAlignment="1">
      <alignment vertical="top"/>
    </xf>
    <xf numFmtId="0" fontId="78" fillId="0" borderId="0" xfId="0" applyFont="1" applyFill="1" applyBorder="1">
      <alignment vertical="center"/>
    </xf>
    <xf numFmtId="0" fontId="78" fillId="0" borderId="0" xfId="0" applyFont="1" applyFill="1">
      <alignment vertical="center"/>
    </xf>
    <xf numFmtId="0" fontId="1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>
      <alignment vertical="center"/>
    </xf>
    <xf numFmtId="0" fontId="82" fillId="0" borderId="0" xfId="404" applyFont="1" applyFill="1" applyBorder="1" applyAlignment="1">
      <alignment vertical="top"/>
    </xf>
    <xf numFmtId="0" fontId="82" fillId="0" borderId="0" xfId="404" applyFont="1" applyFill="1" applyAlignment="1">
      <alignment vertical="top"/>
    </xf>
    <xf numFmtId="0" fontId="87" fillId="0" borderId="0" xfId="404" applyFont="1" applyFill="1">
      <alignment vertical="center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81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1" fillId="0" borderId="0" xfId="0" applyFont="1" applyFill="1" applyBorder="1" applyAlignment="1">
      <alignment vertical="top"/>
    </xf>
    <xf numFmtId="0" fontId="0" fillId="0" borderId="0" xfId="0" applyFont="1">
      <alignment vertical="center"/>
    </xf>
    <xf numFmtId="0" fontId="88" fillId="0" borderId="0" xfId="0" applyFont="1">
      <alignment vertical="center"/>
    </xf>
    <xf numFmtId="0" fontId="0" fillId="0" borderId="0" xfId="0" applyAlignment="1">
      <alignment vertical="center"/>
    </xf>
    <xf numFmtId="0" fontId="88" fillId="0" borderId="0" xfId="0" applyFont="1" applyAlignment="1">
      <alignment vertical="top"/>
    </xf>
    <xf numFmtId="0" fontId="45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84" fillId="0" borderId="0" xfId="0" applyFont="1" applyFill="1" applyBorder="1" applyAlignment="1">
      <alignment vertical="top"/>
    </xf>
    <xf numFmtId="0" fontId="82" fillId="0" borderId="0" xfId="0" applyFont="1" applyFill="1" applyBorder="1" applyAlignment="1">
      <alignment vertical="top"/>
    </xf>
    <xf numFmtId="0" fontId="82" fillId="0" borderId="0" xfId="0" applyFont="1" applyFill="1" applyAlignment="1">
      <alignment vertical="top"/>
    </xf>
    <xf numFmtId="0" fontId="81" fillId="0" borderId="0" xfId="0" applyFont="1" applyFill="1" applyBorder="1" applyAlignment="1">
      <alignment vertical="center"/>
    </xf>
    <xf numFmtId="0" fontId="81" fillId="0" borderId="0" xfId="0" applyFont="1" applyFill="1">
      <alignment vertical="center"/>
    </xf>
    <xf numFmtId="0" fontId="81" fillId="0" borderId="0" xfId="0" applyFont="1" applyFill="1" applyBorder="1" applyAlignment="1">
      <alignment horizontal="right" vertical="center"/>
    </xf>
    <xf numFmtId="0" fontId="83" fillId="0" borderId="0" xfId="0" applyFont="1" applyFill="1" applyBorder="1">
      <alignment vertical="center"/>
    </xf>
    <xf numFmtId="0" fontId="83" fillId="0" borderId="0" xfId="0" applyFont="1" applyFill="1" applyBorder="1" applyAlignment="1">
      <alignment horizontal="right" vertical="center"/>
    </xf>
    <xf numFmtId="0" fontId="83" fillId="0" borderId="0" xfId="0" applyFont="1" applyFill="1" applyBorder="1" applyAlignment="1">
      <alignment horizontal="right" vertical="center" wrapText="1"/>
    </xf>
    <xf numFmtId="0" fontId="83" fillId="0" borderId="0" xfId="0" applyFont="1" applyFill="1">
      <alignment vertical="center"/>
    </xf>
    <xf numFmtId="0" fontId="83" fillId="0" borderId="0" xfId="0" applyFont="1" applyBorder="1" applyAlignment="1">
      <alignment horizontal="right" vertical="center"/>
    </xf>
    <xf numFmtId="0" fontId="83" fillId="0" borderId="0" xfId="0" applyFont="1" applyFill="1" applyBorder="1" applyAlignment="1">
      <alignment vertical="center"/>
    </xf>
    <xf numFmtId="0" fontId="8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right" vertical="top"/>
    </xf>
    <xf numFmtId="177" fontId="83" fillId="0" borderId="0" xfId="507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horizontal="center" vertical="center"/>
    </xf>
    <xf numFmtId="0" fontId="88" fillId="0" borderId="0" xfId="0" applyFont="1" applyBorder="1" applyAlignment="1">
      <alignment vertical="top"/>
    </xf>
    <xf numFmtId="0" fontId="1" fillId="0" borderId="0" xfId="0" applyFont="1">
      <alignment vertical="center"/>
    </xf>
    <xf numFmtId="0" fontId="88" fillId="0" borderId="0" xfId="0" applyFont="1" applyFill="1" applyBorder="1" applyAlignment="1">
      <alignment vertical="top"/>
    </xf>
    <xf numFmtId="0" fontId="88" fillId="0" borderId="0" xfId="0" applyFont="1" applyFill="1" applyAlignment="1">
      <alignment vertical="top"/>
    </xf>
    <xf numFmtId="0" fontId="92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93" fillId="0" borderId="0" xfId="0" applyFont="1" applyFill="1" applyBorder="1" applyAlignment="1">
      <alignment vertical="top"/>
    </xf>
    <xf numFmtId="0" fontId="94" fillId="0" borderId="17" xfId="0" applyFont="1" applyFill="1" applyBorder="1" applyAlignment="1">
      <alignment vertical="center"/>
    </xf>
    <xf numFmtId="0" fontId="94" fillId="0" borderId="17" xfId="0" applyFont="1" applyFill="1" applyBorder="1" applyAlignment="1">
      <alignment horizontal="right" vertical="center"/>
    </xf>
    <xf numFmtId="0" fontId="90" fillId="0" borderId="0" xfId="0" applyFont="1" applyFill="1" applyBorder="1" applyAlignment="1">
      <alignment vertical="top"/>
    </xf>
    <xf numFmtId="0" fontId="5" fillId="0" borderId="17" xfId="0" applyFont="1" applyFill="1" applyBorder="1" applyAlignment="1">
      <alignment horizontal="right" vertical="center"/>
    </xf>
    <xf numFmtId="0" fontId="94" fillId="0" borderId="0" xfId="0" applyFont="1" applyFill="1" applyBorder="1" applyAlignment="1">
      <alignment horizontal="right" vertical="center"/>
    </xf>
    <xf numFmtId="0" fontId="5" fillId="0" borderId="17" xfId="509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92" fillId="0" borderId="17" xfId="438" applyFont="1" applyBorder="1" applyAlignment="1">
      <alignment horizontal="right" vertical="center"/>
    </xf>
    <xf numFmtId="0" fontId="5" fillId="0" borderId="17" xfId="404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/>
    </xf>
    <xf numFmtId="0" fontId="94" fillId="0" borderId="0" xfId="0" applyFont="1" applyFill="1" applyBorder="1" applyAlignment="1">
      <alignment vertical="center"/>
    </xf>
    <xf numFmtId="0" fontId="45" fillId="0" borderId="35" xfId="0" applyFont="1" applyFill="1" applyBorder="1" applyAlignment="1">
      <alignment vertical="center" wrapText="1"/>
    </xf>
    <xf numFmtId="0" fontId="45" fillId="0" borderId="36" xfId="0" applyFont="1" applyFill="1" applyBorder="1" applyAlignment="1">
      <alignment vertical="center" wrapText="1"/>
    </xf>
    <xf numFmtId="0" fontId="5" fillId="0" borderId="17" xfId="509" applyFont="1" applyFill="1" applyBorder="1" applyAlignment="1">
      <alignment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92" fillId="0" borderId="17" xfId="438" applyFont="1" applyBorder="1" applyAlignment="1">
      <alignment vertical="center"/>
    </xf>
    <xf numFmtId="0" fontId="5" fillId="0" borderId="17" xfId="404" applyFont="1" applyFill="1" applyBorder="1" applyAlignment="1">
      <alignment vertical="center"/>
    </xf>
    <xf numFmtId="0" fontId="5" fillId="0" borderId="0" xfId="509" applyFont="1" applyFill="1" applyBorder="1" applyAlignment="1">
      <alignment vertical="center"/>
    </xf>
    <xf numFmtId="0" fontId="91" fillId="0" borderId="0" xfId="0" applyFont="1" applyFill="1" applyBorder="1" applyAlignment="1">
      <alignment vertical="center"/>
    </xf>
    <xf numFmtId="0" fontId="94" fillId="0" borderId="17" xfId="404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97" fillId="0" borderId="0" xfId="0" applyFont="1" applyFill="1">
      <alignment vertical="center"/>
    </xf>
    <xf numFmtId="41" fontId="45" fillId="0" borderId="0" xfId="510" applyFont="1" applyFill="1" applyBorder="1" applyAlignment="1">
      <alignment horizontal="right" vertical="center"/>
    </xf>
    <xf numFmtId="0" fontId="45" fillId="0" borderId="38" xfId="0" applyFont="1" applyFill="1" applyBorder="1" applyAlignment="1">
      <alignment horizontal="center" vertical="center"/>
    </xf>
    <xf numFmtId="0" fontId="45" fillId="0" borderId="4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176" fontId="45" fillId="0" borderId="0" xfId="389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left" vertical="center"/>
    </xf>
    <xf numFmtId="41" fontId="45" fillId="0" borderId="0" xfId="510" applyFont="1" applyFill="1" applyBorder="1" applyAlignment="1">
      <alignment vertical="center"/>
    </xf>
    <xf numFmtId="176" fontId="45" fillId="0" borderId="40" xfId="389" applyFont="1" applyFill="1" applyBorder="1" applyAlignment="1">
      <alignment horizontal="center" vertical="center" wrapText="1"/>
    </xf>
    <xf numFmtId="176" fontId="45" fillId="0" borderId="39" xfId="389" applyFont="1" applyFill="1" applyBorder="1" applyAlignment="1">
      <alignment horizontal="center" vertical="center" wrapText="1"/>
    </xf>
    <xf numFmtId="194" fontId="5" fillId="0" borderId="17" xfId="0" applyNumberFormat="1" applyFont="1" applyFill="1" applyBorder="1" applyAlignment="1">
      <alignment vertical="center"/>
    </xf>
    <xf numFmtId="194" fontId="5" fillId="0" borderId="17" xfId="0" applyNumberFormat="1" applyFont="1" applyFill="1" applyBorder="1" applyAlignment="1">
      <alignment horizontal="right" vertical="center"/>
    </xf>
    <xf numFmtId="194" fontId="45" fillId="0" borderId="0" xfId="0" applyNumberFormat="1" applyFont="1" applyFill="1" applyBorder="1" applyAlignment="1">
      <alignment vertical="center"/>
    </xf>
    <xf numFmtId="194" fontId="76" fillId="0" borderId="0" xfId="0" applyNumberFormat="1" applyFont="1" applyFill="1">
      <alignment vertical="center"/>
    </xf>
    <xf numFmtId="194" fontId="45" fillId="0" borderId="0" xfId="0" applyNumberFormat="1" applyFont="1" applyFill="1" applyBorder="1" applyAlignment="1">
      <alignment horizontal="right" vertical="center"/>
    </xf>
    <xf numFmtId="195" fontId="45" fillId="0" borderId="0" xfId="510" applyNumberFormat="1" applyFont="1" applyFill="1" applyBorder="1" applyAlignment="1">
      <alignment horizontal="right" vertical="center"/>
    </xf>
    <xf numFmtId="0" fontId="96" fillId="0" borderId="0" xfId="0" applyFont="1" applyFill="1">
      <alignment vertical="center"/>
    </xf>
    <xf numFmtId="194" fontId="45" fillId="0" borderId="0" xfId="0" applyNumberFormat="1" applyFont="1" applyFill="1" applyAlignment="1">
      <alignment vertical="center"/>
    </xf>
    <xf numFmtId="194" fontId="45" fillId="0" borderId="38" xfId="0" applyNumberFormat="1" applyFont="1" applyFill="1" applyBorder="1" applyAlignment="1">
      <alignment vertical="center"/>
    </xf>
    <xf numFmtId="194" fontId="45" fillId="0" borderId="47" xfId="0" applyNumberFormat="1" applyFont="1" applyFill="1" applyBorder="1" applyAlignment="1">
      <alignment horizontal="center" vertical="center" wrapText="1"/>
    </xf>
    <xf numFmtId="194" fontId="45" fillId="0" borderId="37" xfId="0" applyNumberFormat="1" applyFont="1" applyFill="1" applyBorder="1" applyAlignment="1">
      <alignment horizontal="center" vertical="center" wrapText="1"/>
    </xf>
    <xf numFmtId="0" fontId="45" fillId="0" borderId="38" xfId="0" applyFont="1" applyFill="1" applyBorder="1" applyAlignment="1">
      <alignment horizontal="center" vertical="center" wrapText="1"/>
    </xf>
    <xf numFmtId="41" fontId="45" fillId="0" borderId="17" xfId="510" applyFont="1" applyFill="1" applyBorder="1" applyAlignment="1">
      <alignment horizontal="right" vertical="center"/>
    </xf>
    <xf numFmtId="0" fontId="89" fillId="0" borderId="0" xfId="0" applyFont="1" applyFill="1" applyBorder="1" applyAlignment="1">
      <alignment vertical="center"/>
    </xf>
    <xf numFmtId="0" fontId="45" fillId="0" borderId="0" xfId="498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left" vertical="center"/>
    </xf>
    <xf numFmtId="0" fontId="45" fillId="0" borderId="0" xfId="0" applyFont="1" applyFill="1" applyAlignment="1">
      <alignment vertical="top"/>
    </xf>
    <xf numFmtId="0" fontId="98" fillId="0" borderId="0" xfId="0" applyFont="1" applyFill="1">
      <alignment vertical="center"/>
    </xf>
    <xf numFmtId="0" fontId="45" fillId="0" borderId="49" xfId="0" applyFont="1" applyFill="1" applyBorder="1" applyAlignment="1">
      <alignment horizontal="center" vertical="center" wrapText="1"/>
    </xf>
    <xf numFmtId="0" fontId="45" fillId="0" borderId="0" xfId="498" applyFont="1" applyFill="1" applyBorder="1" applyAlignment="1">
      <alignment vertical="center"/>
    </xf>
    <xf numFmtId="197" fontId="45" fillId="0" borderId="0" xfId="498" applyNumberFormat="1" applyFont="1" applyFill="1" applyBorder="1" applyAlignment="1">
      <alignment horizontal="right" vertical="center"/>
    </xf>
    <xf numFmtId="197" fontId="45" fillId="0" borderId="0" xfId="0" applyNumberFormat="1" applyFont="1" applyFill="1" applyBorder="1" applyAlignment="1">
      <alignment horizontal="right" vertical="center"/>
    </xf>
    <xf numFmtId="0" fontId="45" fillId="0" borderId="38" xfId="498" applyFont="1" applyFill="1" applyBorder="1" applyAlignment="1">
      <alignment vertical="center" wrapText="1"/>
    </xf>
    <xf numFmtId="0" fontId="45" fillId="0" borderId="40" xfId="0" applyFont="1" applyFill="1" applyBorder="1" applyAlignment="1">
      <alignment horizontal="center" vertical="center"/>
    </xf>
    <xf numFmtId="176" fontId="45" fillId="0" borderId="0" xfId="392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right" vertical="center"/>
    </xf>
    <xf numFmtId="0" fontId="99" fillId="0" borderId="0" xfId="0" applyFont="1" applyFill="1">
      <alignment vertical="center"/>
    </xf>
    <xf numFmtId="0" fontId="45" fillId="0" borderId="38" xfId="0" applyFont="1" applyFill="1" applyBorder="1">
      <alignment vertical="center"/>
    </xf>
    <xf numFmtId="0" fontId="45" fillId="0" borderId="0" xfId="0" applyFont="1" applyFill="1" applyBorder="1" applyAlignment="1">
      <alignment horizontal="center" vertical="center"/>
    </xf>
    <xf numFmtId="177" fontId="45" fillId="0" borderId="0" xfId="387" applyNumberFormat="1" applyFont="1" applyFill="1" applyBorder="1" applyAlignment="1">
      <alignment horizontal="center" vertical="center" wrapText="1"/>
    </xf>
    <xf numFmtId="0" fontId="45" fillId="0" borderId="0" xfId="498" applyFont="1" applyFill="1" applyBorder="1" applyAlignment="1">
      <alignment horizontal="center" vertical="center" wrapText="1"/>
    </xf>
    <xf numFmtId="177" fontId="45" fillId="0" borderId="0" xfId="387" applyNumberFormat="1" applyFont="1" applyFill="1" applyBorder="1" applyAlignment="1">
      <alignment horizontal="center" vertical="center"/>
    </xf>
    <xf numFmtId="3" fontId="45" fillId="0" borderId="0" xfId="387" applyNumberFormat="1" applyFont="1" applyFill="1" applyBorder="1" applyAlignment="1">
      <alignment vertical="center" wrapText="1"/>
    </xf>
    <xf numFmtId="3" fontId="45" fillId="0" borderId="0" xfId="387" applyNumberFormat="1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vertical="center"/>
    </xf>
    <xf numFmtId="0" fontId="45" fillId="0" borderId="4" xfId="0" applyFont="1" applyFill="1" applyBorder="1">
      <alignment vertical="center"/>
    </xf>
    <xf numFmtId="3" fontId="45" fillId="0" borderId="38" xfId="387" applyNumberFormat="1" applyFont="1" applyFill="1" applyBorder="1" applyAlignment="1">
      <alignment vertical="center" wrapText="1"/>
    </xf>
    <xf numFmtId="3" fontId="45" fillId="0" borderId="40" xfId="387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176" fontId="45" fillId="0" borderId="0" xfId="387" applyFont="1" applyFill="1" applyBorder="1" applyAlignment="1">
      <alignment horizontal="left" vertical="center"/>
    </xf>
    <xf numFmtId="177" fontId="45" fillId="0" borderId="0" xfId="387" applyNumberFormat="1" applyFont="1" applyFill="1" applyBorder="1" applyAlignment="1">
      <alignment horizontal="right" vertical="center"/>
    </xf>
    <xf numFmtId="41" fontId="45" fillId="0" borderId="53" xfId="510" applyFont="1" applyFill="1" applyBorder="1" applyAlignment="1">
      <alignment horizontal="right" vertical="center"/>
    </xf>
    <xf numFmtId="41" fontId="45" fillId="0" borderId="16" xfId="510" applyFont="1" applyFill="1" applyBorder="1" applyAlignment="1">
      <alignment horizontal="right" vertical="center"/>
    </xf>
    <xf numFmtId="41" fontId="45" fillId="0" borderId="54" xfId="510" applyFont="1" applyFill="1" applyBorder="1" applyAlignment="1">
      <alignment horizontal="right" vertical="center"/>
    </xf>
    <xf numFmtId="41" fontId="45" fillId="0" borderId="55" xfId="510" applyFont="1" applyFill="1" applyBorder="1" applyAlignment="1">
      <alignment horizontal="right" vertical="center"/>
    </xf>
    <xf numFmtId="0" fontId="45" fillId="0" borderId="0" xfId="0" applyFont="1">
      <alignment vertical="center"/>
    </xf>
    <xf numFmtId="0" fontId="78" fillId="0" borderId="0" xfId="0" applyFont="1" applyFill="1" applyAlignment="1">
      <alignment horizontal="right" vertical="center"/>
    </xf>
    <xf numFmtId="176" fontId="45" fillId="0" borderId="0" xfId="387" applyFont="1" applyFill="1" applyBorder="1" applyAlignment="1">
      <alignment horizontal="center" vertical="center"/>
    </xf>
    <xf numFmtId="41" fontId="45" fillId="0" borderId="0" xfId="510" applyFont="1" applyFill="1" applyBorder="1" applyAlignment="1">
      <alignment horizontal="center" vertical="center"/>
    </xf>
    <xf numFmtId="176" fontId="45" fillId="0" borderId="16" xfId="389" applyFont="1" applyFill="1" applyBorder="1" applyAlignment="1">
      <alignment horizontal="center" vertical="center"/>
    </xf>
    <xf numFmtId="41" fontId="45" fillId="0" borderId="60" xfId="510" applyFont="1" applyFill="1" applyBorder="1" applyAlignment="1">
      <alignment horizontal="right" vertical="center"/>
    </xf>
    <xf numFmtId="41" fontId="45" fillId="0" borderId="57" xfId="510" applyFont="1" applyFill="1" applyBorder="1" applyAlignment="1">
      <alignment horizontal="right" vertical="center"/>
    </xf>
    <xf numFmtId="41" fontId="45" fillId="0" borderId="58" xfId="510" applyFont="1" applyFill="1" applyBorder="1" applyAlignment="1">
      <alignment horizontal="right" vertical="center"/>
    </xf>
    <xf numFmtId="41" fontId="45" fillId="0" borderId="64" xfId="510" applyFont="1" applyFill="1" applyBorder="1" applyAlignment="1">
      <alignment horizontal="right" vertical="center"/>
    </xf>
    <xf numFmtId="41" fontId="45" fillId="0" borderId="65" xfId="510" applyFont="1" applyFill="1" applyBorder="1" applyAlignment="1">
      <alignment horizontal="right" vertical="center"/>
    </xf>
    <xf numFmtId="41" fontId="45" fillId="0" borderId="67" xfId="510" applyFont="1" applyFill="1" applyBorder="1" applyAlignment="1">
      <alignment horizontal="right" vertical="center"/>
    </xf>
    <xf numFmtId="41" fontId="45" fillId="0" borderId="66" xfId="510" applyFont="1" applyFill="1" applyBorder="1" applyAlignment="1">
      <alignment horizontal="right" vertical="center"/>
    </xf>
    <xf numFmtId="193" fontId="45" fillId="0" borderId="41" xfId="0" applyNumberFormat="1" applyFont="1" applyFill="1" applyBorder="1" applyAlignment="1">
      <alignment horizontal="center" vertical="center"/>
    </xf>
    <xf numFmtId="41" fontId="45" fillId="0" borderId="18" xfId="510" applyFont="1" applyFill="1" applyBorder="1" applyAlignment="1">
      <alignment horizontal="right" vertical="center"/>
    </xf>
    <xf numFmtId="198" fontId="45" fillId="0" borderId="0" xfId="510" applyNumberFormat="1" applyFont="1" applyFill="1" applyBorder="1" applyAlignment="1">
      <alignment horizontal="center" vertical="center"/>
    </xf>
    <xf numFmtId="3" fontId="45" fillId="0" borderId="71" xfId="387" applyNumberFormat="1" applyFont="1" applyFill="1" applyBorder="1" applyAlignment="1">
      <alignment horizontal="center" vertical="center" wrapText="1"/>
    </xf>
    <xf numFmtId="177" fontId="45" fillId="0" borderId="39" xfId="387" applyNumberFormat="1" applyFont="1" applyFill="1" applyBorder="1" applyAlignment="1">
      <alignment horizontal="center" vertical="center" wrapText="1"/>
    </xf>
    <xf numFmtId="177" fontId="45" fillId="0" borderId="71" xfId="387" applyNumberFormat="1" applyFont="1" applyFill="1" applyBorder="1" applyAlignment="1">
      <alignment horizontal="center" vertical="center" wrapText="1"/>
    </xf>
    <xf numFmtId="198" fontId="45" fillId="0" borderId="57" xfId="510" applyNumberFormat="1" applyFont="1" applyFill="1" applyBorder="1" applyAlignment="1">
      <alignment horizontal="center" vertical="center"/>
    </xf>
    <xf numFmtId="198" fontId="45" fillId="0" borderId="58" xfId="510" applyNumberFormat="1" applyFont="1" applyFill="1" applyBorder="1" applyAlignment="1">
      <alignment horizontal="center" vertical="center"/>
    </xf>
    <xf numFmtId="3" fontId="45" fillId="0" borderId="16" xfId="387" applyNumberFormat="1" applyFont="1" applyFill="1" applyBorder="1" applyAlignment="1">
      <alignment horizontal="center" vertical="center" wrapText="1"/>
    </xf>
    <xf numFmtId="1" fontId="45" fillId="0" borderId="41" xfId="497" applyNumberFormat="1" applyFont="1" applyFill="1" applyBorder="1" applyAlignment="1">
      <alignment horizontal="center" vertical="center"/>
    </xf>
    <xf numFmtId="3" fontId="45" fillId="0" borderId="16" xfId="387" applyNumberFormat="1" applyFont="1" applyFill="1" applyBorder="1" applyAlignment="1">
      <alignment horizontal="center" vertical="center"/>
    </xf>
    <xf numFmtId="176" fontId="45" fillId="0" borderId="0" xfId="390" applyFont="1" applyFill="1" applyBorder="1" applyAlignment="1">
      <alignment horizontal="center" vertical="center"/>
    </xf>
    <xf numFmtId="176" fontId="45" fillId="0" borderId="0" xfId="390" applyFont="1" applyFill="1" applyBorder="1" applyAlignment="1">
      <alignment horizontal="center" vertical="center" wrapText="1"/>
    </xf>
    <xf numFmtId="176" fontId="45" fillId="0" borderId="0" xfId="390" applyFont="1" applyFill="1" applyBorder="1" applyAlignment="1">
      <alignment horizontal="center" vertical="center" wrapText="1" shrinkToFit="1"/>
    </xf>
    <xf numFmtId="0" fontId="45" fillId="0" borderId="0" xfId="404" applyFont="1" applyFill="1" applyBorder="1" applyAlignment="1">
      <alignment horizontal="center" vertical="center" wrapText="1"/>
    </xf>
    <xf numFmtId="0" fontId="45" fillId="0" borderId="0" xfId="495" applyFont="1" applyFill="1" applyBorder="1" applyAlignment="1">
      <alignment horizontal="center" vertical="center" wrapText="1"/>
    </xf>
    <xf numFmtId="0" fontId="83" fillId="0" borderId="0" xfId="404" applyFont="1" applyFill="1" applyBorder="1" applyAlignment="1">
      <alignment vertical="center"/>
    </xf>
    <xf numFmtId="0" fontId="100" fillId="0" borderId="0" xfId="404" applyFont="1" applyFill="1">
      <alignment vertical="center"/>
    </xf>
    <xf numFmtId="196" fontId="45" fillId="0" borderId="0" xfId="390" applyNumberFormat="1" applyFont="1" applyFill="1" applyBorder="1" applyAlignment="1">
      <alignment horizontal="center" vertical="center"/>
    </xf>
    <xf numFmtId="196" fontId="45" fillId="0" borderId="0" xfId="404" applyNumberFormat="1" applyFont="1" applyFill="1" applyBorder="1" applyAlignment="1">
      <alignment horizontal="center" vertical="center"/>
    </xf>
    <xf numFmtId="196" fontId="45" fillId="0" borderId="0" xfId="495" applyNumberFormat="1" applyFont="1" applyFill="1" applyBorder="1" applyAlignment="1">
      <alignment horizontal="center" vertical="center"/>
    </xf>
    <xf numFmtId="196" fontId="45" fillId="0" borderId="0" xfId="390" applyNumberFormat="1" applyFont="1" applyFill="1" applyBorder="1" applyAlignment="1">
      <alignment horizontal="left" vertical="center"/>
    </xf>
    <xf numFmtId="176" fontId="45" fillId="0" borderId="38" xfId="390" applyFont="1" applyFill="1" applyBorder="1" applyAlignment="1">
      <alignment horizontal="center" vertical="center" wrapText="1" shrinkToFit="1"/>
    </xf>
    <xf numFmtId="176" fontId="45" fillId="0" borderId="49" xfId="390" applyFont="1" applyFill="1" applyBorder="1" applyAlignment="1">
      <alignment horizontal="center" vertical="center" wrapText="1"/>
    </xf>
    <xf numFmtId="176" fontId="45" fillId="0" borderId="38" xfId="390" applyFont="1" applyFill="1" applyBorder="1" applyAlignment="1">
      <alignment horizontal="center" vertical="center" wrapText="1"/>
    </xf>
    <xf numFmtId="0" fontId="45" fillId="0" borderId="40" xfId="495" applyFont="1" applyFill="1" applyBorder="1" applyAlignment="1">
      <alignment horizontal="center" vertical="center" wrapText="1"/>
    </xf>
    <xf numFmtId="0" fontId="45" fillId="0" borderId="40" xfId="404" applyFont="1" applyFill="1" applyBorder="1" applyAlignment="1">
      <alignment horizontal="center" vertical="center" wrapText="1"/>
    </xf>
    <xf numFmtId="196" fontId="45" fillId="0" borderId="41" xfId="510" applyNumberFormat="1" applyFont="1" applyFill="1" applyBorder="1" applyAlignment="1">
      <alignment horizontal="center" vertical="center"/>
    </xf>
    <xf numFmtId="196" fontId="45" fillId="0" borderId="41" xfId="390" applyNumberFormat="1" applyFont="1" applyFill="1" applyBorder="1" applyAlignment="1">
      <alignment horizontal="center" vertical="center"/>
    </xf>
    <xf numFmtId="41" fontId="45" fillId="0" borderId="16" xfId="510" applyFont="1" applyFill="1" applyBorder="1" applyAlignment="1">
      <alignment horizontal="center" vertical="center"/>
    </xf>
    <xf numFmtId="196" fontId="45" fillId="0" borderId="70" xfId="390" applyNumberFormat="1" applyFont="1" applyFill="1" applyBorder="1" applyAlignment="1">
      <alignment horizontal="center" vertical="center"/>
    </xf>
    <xf numFmtId="41" fontId="83" fillId="0" borderId="0" xfId="510" applyFont="1" applyFill="1" applyBorder="1" applyAlignment="1">
      <alignment horizontal="center" vertical="center"/>
    </xf>
    <xf numFmtId="0" fontId="45" fillId="0" borderId="17" xfId="456" applyFont="1" applyFill="1" applyBorder="1" applyAlignment="1">
      <alignment vertical="center"/>
    </xf>
    <xf numFmtId="0" fontId="45" fillId="0" borderId="17" xfId="456" applyFont="1" applyFill="1" applyBorder="1" applyAlignment="1">
      <alignment horizontal="right" vertical="center"/>
    </xf>
    <xf numFmtId="0" fontId="83" fillId="0" borderId="0" xfId="0" applyFont="1" applyFill="1" applyBorder="1" applyAlignment="1">
      <alignment horizontal="left" vertical="center"/>
    </xf>
    <xf numFmtId="0" fontId="83" fillId="0" borderId="39" xfId="456" applyFont="1" applyFill="1" applyBorder="1" applyAlignment="1">
      <alignment horizontal="center" vertical="center" wrapText="1"/>
    </xf>
    <xf numFmtId="176" fontId="83" fillId="0" borderId="39" xfId="391" applyFont="1" applyFill="1" applyBorder="1" applyAlignment="1">
      <alignment horizontal="center" vertical="center" wrapText="1"/>
    </xf>
    <xf numFmtId="0" fontId="83" fillId="0" borderId="40" xfId="456" applyFont="1" applyFill="1" applyBorder="1" applyAlignment="1">
      <alignment horizontal="center" vertical="center" wrapText="1"/>
    </xf>
    <xf numFmtId="196" fontId="83" fillId="0" borderId="41" xfId="391" applyNumberFormat="1" applyFont="1" applyFill="1" applyBorder="1" applyAlignment="1">
      <alignment horizontal="center" vertical="center"/>
    </xf>
    <xf numFmtId="41" fontId="83" fillId="0" borderId="16" xfId="510" applyFont="1" applyFill="1" applyBorder="1" applyAlignment="1">
      <alignment horizontal="center" vertical="center"/>
    </xf>
    <xf numFmtId="196" fontId="83" fillId="0" borderId="70" xfId="391" applyNumberFormat="1" applyFont="1" applyFill="1" applyBorder="1" applyAlignment="1">
      <alignment horizontal="center" vertical="center"/>
    </xf>
    <xf numFmtId="41" fontId="83" fillId="0" borderId="0" xfId="510" applyFont="1" applyFill="1" applyBorder="1" applyAlignment="1">
      <alignment horizontal="right" vertical="center"/>
    </xf>
    <xf numFmtId="41" fontId="83" fillId="0" borderId="57" xfId="510" applyFont="1" applyFill="1" applyBorder="1" applyAlignment="1">
      <alignment horizontal="center" vertical="center"/>
    </xf>
    <xf numFmtId="41" fontId="83" fillId="0" borderId="58" xfId="510" applyFont="1" applyFill="1" applyBorder="1" applyAlignment="1">
      <alignment horizontal="center" vertical="center"/>
    </xf>
    <xf numFmtId="41" fontId="83" fillId="0" borderId="75" xfId="510" applyFont="1" applyFill="1" applyBorder="1" applyAlignment="1">
      <alignment horizontal="center" vertical="center"/>
    </xf>
    <xf numFmtId="41" fontId="83" fillId="0" borderId="68" xfId="510" applyFont="1" applyFill="1" applyBorder="1" applyAlignment="1">
      <alignment horizontal="center" vertical="center"/>
    </xf>
    <xf numFmtId="41" fontId="83" fillId="0" borderId="13" xfId="510" applyFont="1" applyFill="1" applyBorder="1" applyAlignment="1">
      <alignment horizontal="center" vertical="center"/>
    </xf>
    <xf numFmtId="41" fontId="83" fillId="0" borderId="58" xfId="510" applyFont="1" applyFill="1" applyBorder="1" applyAlignment="1">
      <alignment horizontal="right" vertical="center"/>
    </xf>
    <xf numFmtId="0" fontId="83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96" fillId="0" borderId="0" xfId="0" applyFont="1" applyFill="1" applyBorder="1">
      <alignment vertical="center"/>
    </xf>
    <xf numFmtId="0" fontId="45" fillId="0" borderId="72" xfId="0" applyFont="1" applyFill="1" applyBorder="1" applyAlignment="1">
      <alignment horizontal="center" vertical="center" wrapText="1"/>
    </xf>
    <xf numFmtId="0" fontId="83" fillId="0" borderId="41" xfId="0" applyFont="1" applyFill="1" applyBorder="1" applyAlignment="1">
      <alignment horizontal="center" vertical="center"/>
    </xf>
    <xf numFmtId="0" fontId="83" fillId="0" borderId="70" xfId="0" applyFont="1" applyFill="1" applyBorder="1" applyAlignment="1">
      <alignment horizontal="center" vertical="center"/>
    </xf>
    <xf numFmtId="0" fontId="83" fillId="0" borderId="39" xfId="0" applyFont="1" applyFill="1" applyBorder="1" applyAlignment="1">
      <alignment horizontal="center" vertical="center" wrapText="1"/>
    </xf>
    <xf numFmtId="176" fontId="83" fillId="0" borderId="39" xfId="504" applyFont="1" applyFill="1" applyBorder="1" applyAlignment="1">
      <alignment horizontal="center" vertical="center" wrapText="1"/>
    </xf>
    <xf numFmtId="176" fontId="45" fillId="0" borderId="39" xfId="504" applyFont="1" applyFill="1" applyBorder="1" applyAlignment="1">
      <alignment horizontal="center" vertical="center" wrapText="1"/>
    </xf>
    <xf numFmtId="0" fontId="83" fillId="0" borderId="40" xfId="0" applyFont="1" applyFill="1" applyBorder="1" applyAlignment="1">
      <alignment horizontal="center" vertical="center" wrapText="1"/>
    </xf>
    <xf numFmtId="196" fontId="45" fillId="0" borderId="76" xfId="503" applyNumberFormat="1" applyFont="1" applyFill="1" applyBorder="1" applyAlignment="1">
      <alignment horizontal="center" vertical="center"/>
    </xf>
    <xf numFmtId="196" fontId="45" fillId="0" borderId="41" xfId="503" applyNumberFormat="1" applyFont="1" applyFill="1" applyBorder="1" applyAlignment="1">
      <alignment horizontal="center" vertical="center"/>
    </xf>
    <xf numFmtId="0" fontId="100" fillId="28" borderId="41" xfId="0" applyFont="1" applyFill="1" applyBorder="1" applyAlignment="1">
      <alignment horizontal="center" vertical="center"/>
    </xf>
    <xf numFmtId="41" fontId="83" fillId="0" borderId="41" xfId="510" applyFont="1" applyFill="1" applyBorder="1" applyAlignment="1">
      <alignment horizontal="center" vertical="center"/>
    </xf>
    <xf numFmtId="41" fontId="45" fillId="0" borderId="0" xfId="510" applyFont="1" applyFill="1" applyBorder="1">
      <alignment vertical="center"/>
    </xf>
    <xf numFmtId="41" fontId="96" fillId="28" borderId="0" xfId="510" applyFont="1" applyFill="1" applyBorder="1" applyAlignment="1">
      <alignment horizontal="right" vertical="center"/>
    </xf>
    <xf numFmtId="196" fontId="96" fillId="28" borderId="70" xfId="503" applyNumberFormat="1" applyFont="1" applyFill="1" applyBorder="1" applyAlignment="1">
      <alignment horizontal="center" vertical="center"/>
    </xf>
    <xf numFmtId="41" fontId="96" fillId="28" borderId="17" xfId="510" applyFont="1" applyFill="1" applyBorder="1" applyAlignment="1">
      <alignment horizontal="right" vertical="center"/>
    </xf>
    <xf numFmtId="41" fontId="96" fillId="28" borderId="18" xfId="510" applyFont="1" applyFill="1" applyBorder="1" applyAlignment="1">
      <alignment horizontal="right" vertical="center"/>
    </xf>
    <xf numFmtId="0" fontId="98" fillId="0" borderId="0" xfId="0" applyFont="1">
      <alignment vertical="center"/>
    </xf>
    <xf numFmtId="41" fontId="45" fillId="0" borderId="0" xfId="510" applyFont="1" applyBorder="1" applyAlignment="1">
      <alignment horizontal="center" vertical="center"/>
    </xf>
    <xf numFmtId="41" fontId="96" fillId="28" borderId="0" xfId="510" applyFont="1" applyFill="1" applyBorder="1" applyAlignment="1">
      <alignment horizontal="center" vertical="center"/>
    </xf>
    <xf numFmtId="0" fontId="45" fillId="0" borderId="49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0" fontId="45" fillId="0" borderId="72" xfId="0" applyFont="1" applyBorder="1" applyAlignment="1">
      <alignment horizontal="center" vertical="center" wrapText="1"/>
    </xf>
    <xf numFmtId="41" fontId="45" fillId="0" borderId="53" xfId="510" applyFont="1" applyBorder="1" applyAlignment="1">
      <alignment horizontal="center" vertical="center"/>
    </xf>
    <xf numFmtId="41" fontId="45" fillId="0" borderId="16" xfId="510" applyFont="1" applyBorder="1" applyAlignment="1">
      <alignment horizontal="center" vertical="center"/>
    </xf>
    <xf numFmtId="41" fontId="96" fillId="28" borderId="16" xfId="510" applyFont="1" applyFill="1" applyBorder="1" applyAlignment="1">
      <alignment horizontal="center" vertical="center"/>
    </xf>
    <xf numFmtId="0" fontId="88" fillId="0" borderId="4" xfId="0" applyFont="1" applyBorder="1" applyAlignment="1">
      <alignment vertical="top"/>
    </xf>
    <xf numFmtId="0" fontId="45" fillId="0" borderId="41" xfId="0" applyFont="1" applyBorder="1" applyAlignment="1">
      <alignment horizontal="center" vertical="center"/>
    </xf>
    <xf numFmtId="0" fontId="96" fillId="28" borderId="41" xfId="0" applyFont="1" applyFill="1" applyBorder="1" applyAlignment="1">
      <alignment horizontal="center" vertical="center"/>
    </xf>
    <xf numFmtId="41" fontId="45" fillId="0" borderId="57" xfId="510" applyFont="1" applyBorder="1" applyAlignment="1">
      <alignment horizontal="center" vertical="center"/>
    </xf>
    <xf numFmtId="41" fontId="45" fillId="0" borderId="58" xfId="510" applyFont="1" applyBorder="1" applyAlignment="1">
      <alignment horizontal="center" vertical="center"/>
    </xf>
    <xf numFmtId="41" fontId="96" fillId="28" borderId="58" xfId="510" applyFont="1" applyFill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41" fontId="45" fillId="0" borderId="17" xfId="510" applyFont="1" applyBorder="1" applyAlignment="1">
      <alignment horizontal="center" vertical="center"/>
    </xf>
    <xf numFmtId="41" fontId="45" fillId="0" borderId="18" xfId="510" applyFont="1" applyBorder="1" applyAlignment="1">
      <alignment horizontal="center" vertical="center"/>
    </xf>
    <xf numFmtId="41" fontId="45" fillId="0" borderId="59" xfId="510" applyFont="1" applyBorder="1" applyAlignment="1">
      <alignment horizontal="center" vertical="center"/>
    </xf>
    <xf numFmtId="41" fontId="45" fillId="0" borderId="77" xfId="510" applyFont="1" applyBorder="1" applyAlignment="1">
      <alignment horizontal="center" vertical="center"/>
    </xf>
    <xf numFmtId="41" fontId="45" fillId="0" borderId="13" xfId="510" applyFont="1" applyBorder="1" applyAlignment="1">
      <alignment horizontal="center" vertical="center"/>
    </xf>
    <xf numFmtId="41" fontId="45" fillId="0" borderId="20" xfId="510" applyFont="1" applyBorder="1" applyAlignment="1">
      <alignment horizontal="center" vertical="center"/>
    </xf>
    <xf numFmtId="41" fontId="45" fillId="0" borderId="21" xfId="510" applyFont="1" applyBorder="1" applyAlignment="1">
      <alignment horizontal="center" vertical="center"/>
    </xf>
    <xf numFmtId="0" fontId="98" fillId="0" borderId="0" xfId="0" applyFont="1" applyFill="1" applyBorder="1">
      <alignment vertical="center"/>
    </xf>
    <xf numFmtId="192" fontId="45" fillId="0" borderId="39" xfId="505" applyNumberFormat="1" applyFont="1" applyFill="1" applyBorder="1" applyAlignment="1">
      <alignment horizontal="center" vertical="center" wrapText="1"/>
    </xf>
    <xf numFmtId="176" fontId="45" fillId="0" borderId="40" xfId="505" applyFont="1" applyFill="1" applyBorder="1" applyAlignment="1">
      <alignment horizontal="center" vertical="center" wrapText="1"/>
    </xf>
    <xf numFmtId="41" fontId="96" fillId="28" borderId="16" xfId="510" applyFont="1" applyFill="1" applyBorder="1" applyAlignment="1">
      <alignment horizontal="right" vertical="center"/>
    </xf>
    <xf numFmtId="196" fontId="45" fillId="0" borderId="41" xfId="505" applyNumberFormat="1" applyFont="1" applyFill="1" applyBorder="1" applyAlignment="1">
      <alignment horizontal="center" vertical="center"/>
    </xf>
    <xf numFmtId="196" fontId="96" fillId="28" borderId="41" xfId="505" applyNumberFormat="1" applyFont="1" applyFill="1" applyBorder="1" applyAlignment="1">
      <alignment horizontal="center" vertical="center"/>
    </xf>
    <xf numFmtId="196" fontId="45" fillId="0" borderId="70" xfId="505" applyNumberFormat="1" applyFont="1" applyFill="1" applyBorder="1" applyAlignment="1">
      <alignment horizontal="center" vertical="center"/>
    </xf>
    <xf numFmtId="41" fontId="45" fillId="0" borderId="79" xfId="510" applyFont="1" applyFill="1" applyBorder="1" applyAlignment="1">
      <alignment horizontal="right" vertical="center"/>
    </xf>
    <xf numFmtId="41" fontId="45" fillId="0" borderId="80" xfId="510" applyFont="1" applyFill="1" applyBorder="1" applyAlignment="1">
      <alignment horizontal="right" vertical="center"/>
    </xf>
    <xf numFmtId="41" fontId="96" fillId="28" borderId="80" xfId="510" applyFont="1" applyFill="1" applyBorder="1" applyAlignment="1">
      <alignment horizontal="right" vertical="center"/>
    </xf>
    <xf numFmtId="41" fontId="45" fillId="0" borderId="81" xfId="510" applyFont="1" applyFill="1" applyBorder="1" applyAlignment="1">
      <alignment horizontal="right" vertical="center"/>
    </xf>
    <xf numFmtId="41" fontId="96" fillId="28" borderId="65" xfId="510" applyFont="1" applyFill="1" applyBorder="1" applyAlignment="1">
      <alignment horizontal="right" vertical="center"/>
    </xf>
    <xf numFmtId="176" fontId="83" fillId="0" borderId="39" xfId="507" applyFont="1" applyFill="1" applyBorder="1" applyAlignment="1">
      <alignment horizontal="center" vertical="center" wrapText="1"/>
    </xf>
    <xf numFmtId="176" fontId="83" fillId="0" borderId="39" xfId="389" applyFont="1" applyFill="1" applyBorder="1" applyAlignment="1">
      <alignment horizontal="center" vertical="center" wrapText="1"/>
    </xf>
    <xf numFmtId="176" fontId="83" fillId="0" borderId="40" xfId="507" applyFont="1" applyFill="1" applyBorder="1" applyAlignment="1">
      <alignment horizontal="center" vertical="center" wrapText="1"/>
    </xf>
    <xf numFmtId="193" fontId="83" fillId="0" borderId="41" xfId="506" applyNumberFormat="1" applyFont="1" applyFill="1" applyBorder="1" applyAlignment="1">
      <alignment horizontal="center" vertical="center"/>
    </xf>
    <xf numFmtId="41" fontId="83" fillId="0" borderId="53" xfId="510" applyFont="1" applyFill="1" applyBorder="1" applyAlignment="1">
      <alignment horizontal="center" vertical="center"/>
    </xf>
    <xf numFmtId="0" fontId="100" fillId="0" borderId="0" xfId="0" applyFont="1" applyFill="1" applyBorder="1">
      <alignment vertical="center"/>
    </xf>
    <xf numFmtId="0" fontId="100" fillId="0" borderId="0" xfId="0" applyFont="1" applyFill="1" applyBorder="1" applyAlignment="1">
      <alignment horizontal="right" vertical="center"/>
    </xf>
    <xf numFmtId="0" fontId="100" fillId="0" borderId="0" xfId="0" applyFont="1" applyBorder="1" applyAlignment="1">
      <alignment horizontal="right" vertical="center"/>
    </xf>
    <xf numFmtId="0" fontId="100" fillId="0" borderId="0" xfId="0" applyFont="1" applyFill="1">
      <alignment vertical="center"/>
    </xf>
    <xf numFmtId="193" fontId="100" fillId="28" borderId="70" xfId="506" applyNumberFormat="1" applyFont="1" applyFill="1" applyBorder="1" applyAlignment="1">
      <alignment horizontal="center" vertical="center"/>
    </xf>
    <xf numFmtId="41" fontId="100" fillId="28" borderId="17" xfId="510" applyFont="1" applyFill="1" applyBorder="1" applyAlignment="1">
      <alignment horizontal="center" vertical="center"/>
    </xf>
    <xf numFmtId="41" fontId="100" fillId="28" borderId="18" xfId="510" applyFont="1" applyFill="1" applyBorder="1" applyAlignment="1">
      <alignment horizontal="center" vertical="center"/>
    </xf>
    <xf numFmtId="41" fontId="100" fillId="28" borderId="59" xfId="510" applyFont="1" applyFill="1" applyBorder="1" applyAlignment="1">
      <alignment horizontal="center" vertical="center"/>
    </xf>
    <xf numFmtId="196" fontId="1" fillId="0" borderId="0" xfId="0" applyNumberFormat="1" applyFont="1" applyFill="1" applyBorder="1" applyAlignment="1">
      <alignment vertical="center"/>
    </xf>
    <xf numFmtId="196" fontId="83" fillId="0" borderId="0" xfId="0" applyNumberFormat="1" applyFont="1" applyFill="1" applyBorder="1" applyAlignment="1">
      <alignment vertical="center"/>
    </xf>
    <xf numFmtId="196" fontId="94" fillId="0" borderId="0" xfId="0" applyNumberFormat="1" applyFont="1" applyFill="1" applyBorder="1" applyAlignment="1">
      <alignment vertical="center"/>
    </xf>
    <xf numFmtId="177" fontId="83" fillId="0" borderId="49" xfId="507" applyNumberFormat="1" applyFont="1" applyFill="1" applyBorder="1" applyAlignment="1">
      <alignment horizontal="center" vertical="center" wrapText="1"/>
    </xf>
    <xf numFmtId="177" fontId="83" fillId="0" borderId="39" xfId="507" applyNumberFormat="1" applyFont="1" applyFill="1" applyBorder="1" applyAlignment="1">
      <alignment horizontal="center" vertical="center" wrapText="1"/>
    </xf>
    <xf numFmtId="177" fontId="83" fillId="0" borderId="72" xfId="507" applyNumberFormat="1" applyFont="1" applyFill="1" applyBorder="1" applyAlignment="1">
      <alignment horizontal="center" vertical="center" wrapText="1"/>
    </xf>
    <xf numFmtId="196" fontId="83" fillId="0" borderId="41" xfId="506" applyNumberFormat="1" applyFont="1" applyFill="1" applyBorder="1" applyAlignment="1">
      <alignment horizontal="center" vertical="center"/>
    </xf>
    <xf numFmtId="0" fontId="96" fillId="0" borderId="0" xfId="0" applyFont="1" applyFill="1" applyAlignment="1">
      <alignment horizontal="center" vertical="center"/>
    </xf>
    <xf numFmtId="0" fontId="96" fillId="28" borderId="70" xfId="0" applyFont="1" applyFill="1" applyBorder="1" applyAlignment="1">
      <alignment horizontal="center" vertical="center"/>
    </xf>
    <xf numFmtId="41" fontId="45" fillId="0" borderId="79" xfId="510" applyFont="1" applyFill="1" applyBorder="1" applyAlignment="1">
      <alignment horizontal="center" vertical="center" wrapText="1"/>
    </xf>
    <xf numFmtId="41" fontId="45" fillId="0" borderId="57" xfId="510" applyFont="1" applyFill="1" applyBorder="1" applyAlignment="1">
      <alignment horizontal="center" vertical="center" wrapText="1"/>
    </xf>
    <xf numFmtId="41" fontId="45" fillId="0" borderId="82" xfId="510" applyFont="1" applyFill="1" applyBorder="1" applyAlignment="1">
      <alignment horizontal="center" vertical="center" wrapText="1"/>
    </xf>
    <xf numFmtId="41" fontId="45" fillId="0" borderId="53" xfId="510" applyFont="1" applyFill="1" applyBorder="1" applyAlignment="1">
      <alignment horizontal="center" vertical="center" wrapText="1"/>
    </xf>
    <xf numFmtId="41" fontId="45" fillId="0" borderId="57" xfId="510" applyFont="1" applyFill="1" applyBorder="1" applyAlignment="1">
      <alignment horizontal="center" vertical="center"/>
    </xf>
    <xf numFmtId="41" fontId="45" fillId="0" borderId="80" xfId="510" applyFont="1" applyFill="1" applyBorder="1" applyAlignment="1">
      <alignment horizontal="center" vertical="center" wrapText="1"/>
    </xf>
    <xf numFmtId="41" fontId="45" fillId="0" borderId="58" xfId="510" applyFont="1" applyFill="1" applyBorder="1" applyAlignment="1">
      <alignment horizontal="center" vertical="center" wrapText="1"/>
    </xf>
    <xf numFmtId="41" fontId="45" fillId="0" borderId="83" xfId="510" applyFont="1" applyFill="1" applyBorder="1" applyAlignment="1">
      <alignment horizontal="center" vertical="center" wrapText="1"/>
    </xf>
    <xf numFmtId="41" fontId="45" fillId="0" borderId="16" xfId="510" applyFont="1" applyFill="1" applyBorder="1" applyAlignment="1">
      <alignment horizontal="center" vertical="center" wrapText="1"/>
    </xf>
    <xf numFmtId="41" fontId="45" fillId="0" borderId="58" xfId="510" applyFont="1" applyFill="1" applyBorder="1" applyAlignment="1">
      <alignment horizontal="center" vertical="center"/>
    </xf>
    <xf numFmtId="41" fontId="96" fillId="28" borderId="81" xfId="510" applyFont="1" applyFill="1" applyBorder="1" applyAlignment="1">
      <alignment horizontal="center" vertical="center" wrapText="1"/>
    </xf>
    <xf numFmtId="41" fontId="96" fillId="28" borderId="59" xfId="510" applyFont="1" applyFill="1" applyBorder="1" applyAlignment="1">
      <alignment horizontal="center" vertical="center" wrapText="1"/>
    </xf>
    <xf numFmtId="41" fontId="96" fillId="28" borderId="84" xfId="510" applyFont="1" applyFill="1" applyBorder="1" applyAlignment="1">
      <alignment horizontal="center" vertical="center" wrapText="1"/>
    </xf>
    <xf numFmtId="41" fontId="96" fillId="28" borderId="18" xfId="510" applyFont="1" applyFill="1" applyBorder="1" applyAlignment="1">
      <alignment horizontal="center" vertical="center" wrapText="1"/>
    </xf>
    <xf numFmtId="41" fontId="96" fillId="28" borderId="59" xfId="510" applyFont="1" applyFill="1" applyBorder="1" applyAlignment="1">
      <alignment horizontal="center" vertical="center"/>
    </xf>
    <xf numFmtId="41" fontId="96" fillId="28" borderId="18" xfId="510" applyFont="1" applyFill="1" applyBorder="1" applyAlignment="1">
      <alignment horizontal="center" vertical="center"/>
    </xf>
    <xf numFmtId="41" fontId="45" fillId="0" borderId="0" xfId="510" applyFont="1" applyFill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right" vertical="center"/>
    </xf>
    <xf numFmtId="41" fontId="45" fillId="0" borderId="17" xfId="510" applyFont="1" applyFill="1" applyBorder="1" applyAlignment="1">
      <alignment horizontal="center" vertical="center" wrapText="1"/>
    </xf>
    <xf numFmtId="41" fontId="45" fillId="0" borderId="59" xfId="510" applyFont="1" applyFill="1" applyBorder="1" applyAlignment="1">
      <alignment horizontal="center" vertical="center" wrapText="1"/>
    </xf>
    <xf numFmtId="0" fontId="45" fillId="0" borderId="0" xfId="508" applyFont="1" applyFill="1" applyBorder="1" applyAlignment="1">
      <alignment vertical="center"/>
    </xf>
    <xf numFmtId="0" fontId="45" fillId="0" borderId="39" xfId="508" applyFont="1" applyFill="1" applyBorder="1" applyAlignment="1">
      <alignment horizontal="center" vertical="center" wrapText="1"/>
    </xf>
    <xf numFmtId="0" fontId="45" fillId="0" borderId="49" xfId="508" applyFont="1" applyFill="1" applyBorder="1" applyAlignment="1">
      <alignment horizontal="center" vertical="center" wrapText="1"/>
    </xf>
    <xf numFmtId="0" fontId="45" fillId="0" borderId="40" xfId="508" applyFont="1" applyFill="1" applyBorder="1" applyAlignment="1">
      <alignment horizontal="center" vertical="center" wrapText="1"/>
    </xf>
    <xf numFmtId="0" fontId="45" fillId="0" borderId="0" xfId="508" applyFont="1" applyFill="1" applyBorder="1">
      <alignment vertical="center"/>
    </xf>
    <xf numFmtId="0" fontId="45" fillId="0" borderId="0" xfId="508" applyFont="1" applyFill="1" applyBorder="1" applyAlignment="1">
      <alignment horizontal="right" vertical="center"/>
    </xf>
    <xf numFmtId="0" fontId="45" fillId="0" borderId="49" xfId="509" applyFont="1" applyFill="1" applyBorder="1" applyAlignment="1">
      <alignment horizontal="center" vertical="center" wrapText="1"/>
    </xf>
    <xf numFmtId="0" fontId="45" fillId="0" borderId="72" xfId="509" applyFont="1" applyFill="1" applyBorder="1" applyAlignment="1">
      <alignment horizontal="center" vertical="center" wrapText="1"/>
    </xf>
    <xf numFmtId="0" fontId="45" fillId="0" borderId="39" xfId="509" applyFont="1" applyFill="1" applyBorder="1" applyAlignment="1">
      <alignment horizontal="center" vertical="center" wrapText="1"/>
    </xf>
    <xf numFmtId="0" fontId="45" fillId="0" borderId="41" xfId="509" applyFont="1" applyFill="1" applyBorder="1" applyAlignment="1">
      <alignment horizontal="center" vertical="center"/>
    </xf>
    <xf numFmtId="41" fontId="96" fillId="28" borderId="61" xfId="510" applyFont="1" applyFill="1" applyBorder="1" applyAlignment="1">
      <alignment horizontal="right" vertical="center"/>
    </xf>
    <xf numFmtId="195" fontId="96" fillId="28" borderId="17" xfId="510" applyNumberFormat="1" applyFont="1" applyFill="1" applyBorder="1" applyAlignment="1">
      <alignment horizontal="right" vertical="center"/>
    </xf>
    <xf numFmtId="41" fontId="96" fillId="28" borderId="20" xfId="510" applyFont="1" applyFill="1" applyBorder="1" applyAlignment="1">
      <alignment horizontal="center" vertical="center"/>
    </xf>
    <xf numFmtId="0" fontId="96" fillId="28" borderId="70" xfId="508" applyFont="1" applyFill="1" applyBorder="1" applyAlignment="1">
      <alignment horizontal="center" vertical="center"/>
    </xf>
    <xf numFmtId="199" fontId="45" fillId="0" borderId="0" xfId="510" applyNumberFormat="1" applyFont="1" applyFill="1" applyBorder="1" applyAlignment="1">
      <alignment horizontal="center" vertical="center" wrapText="1"/>
    </xf>
    <xf numFmtId="41" fontId="83" fillId="0" borderId="16" xfId="510" applyFont="1" applyFill="1" applyBorder="1">
      <alignment vertical="center"/>
    </xf>
    <xf numFmtId="41" fontId="83" fillId="0" borderId="53" xfId="510" applyFont="1" applyFill="1" applyBorder="1">
      <alignment vertical="center"/>
    </xf>
    <xf numFmtId="0" fontId="83" fillId="0" borderId="0" xfId="404" applyFont="1" applyFill="1" applyAlignment="1">
      <alignment horizontal="right" vertical="center"/>
    </xf>
    <xf numFmtId="41" fontId="83" fillId="0" borderId="17" xfId="510" applyFont="1" applyFill="1" applyBorder="1" applyAlignment="1">
      <alignment horizontal="center" vertical="center"/>
    </xf>
    <xf numFmtId="41" fontId="83" fillId="0" borderId="59" xfId="510" applyFont="1" applyFill="1" applyBorder="1" applyAlignment="1">
      <alignment horizontal="center" vertical="center"/>
    </xf>
    <xf numFmtId="41" fontId="83" fillId="0" borderId="69" xfId="510" applyFont="1" applyFill="1" applyBorder="1" applyAlignment="1">
      <alignment horizontal="center" vertical="center"/>
    </xf>
    <xf numFmtId="41" fontId="83" fillId="0" borderId="18" xfId="510" applyFont="1" applyFill="1" applyBorder="1" applyAlignment="1">
      <alignment horizontal="center" vertical="center"/>
    </xf>
    <xf numFmtId="196" fontId="100" fillId="28" borderId="41" xfId="391" applyNumberFormat="1" applyFont="1" applyFill="1" applyBorder="1" applyAlignment="1">
      <alignment horizontal="center" vertical="center"/>
    </xf>
    <xf numFmtId="41" fontId="100" fillId="28" borderId="0" xfId="510" applyFont="1" applyFill="1" applyBorder="1" applyAlignment="1">
      <alignment horizontal="center" vertical="center"/>
    </xf>
    <xf numFmtId="41" fontId="100" fillId="28" borderId="17" xfId="510" applyFont="1" applyFill="1" applyBorder="1" applyAlignment="1">
      <alignment vertical="center"/>
    </xf>
    <xf numFmtId="0" fontId="96" fillId="28" borderId="17" xfId="498" applyFont="1" applyFill="1" applyBorder="1" applyAlignment="1">
      <alignment horizontal="right" vertical="center"/>
    </xf>
    <xf numFmtId="41" fontId="96" fillId="28" borderId="17" xfId="510" applyFont="1" applyFill="1" applyBorder="1" applyAlignment="1">
      <alignment horizontal="center" vertical="center"/>
    </xf>
    <xf numFmtId="41" fontId="96" fillId="28" borderId="17" xfId="510" applyFont="1" applyFill="1" applyBorder="1" applyAlignment="1">
      <alignment vertical="center"/>
    </xf>
    <xf numFmtId="199" fontId="83" fillId="0" borderId="0" xfId="510" applyNumberFormat="1" applyFont="1" applyFill="1" applyBorder="1" applyAlignment="1">
      <alignment horizontal="center" vertical="center" wrapText="1"/>
    </xf>
    <xf numFmtId="41" fontId="83" fillId="0" borderId="16" xfId="510" applyFont="1" applyFill="1" applyBorder="1" applyAlignment="1">
      <alignment horizontal="center" vertical="center" wrapText="1"/>
    </xf>
    <xf numFmtId="0" fontId="45" fillId="0" borderId="39" xfId="0" applyFont="1" applyFill="1" applyBorder="1" applyAlignment="1">
      <alignment horizontal="center" vertical="center" wrapText="1"/>
    </xf>
    <xf numFmtId="196" fontId="100" fillId="28" borderId="70" xfId="506" applyNumberFormat="1" applyFont="1" applyFill="1" applyBorder="1" applyAlignment="1">
      <alignment horizontal="center" vertical="center"/>
    </xf>
    <xf numFmtId="193" fontId="96" fillId="28" borderId="70" xfId="0" applyNumberFormat="1" applyFont="1" applyFill="1" applyBorder="1" applyAlignment="1">
      <alignment horizontal="center" vertical="center"/>
    </xf>
    <xf numFmtId="41" fontId="96" fillId="28" borderId="66" xfId="510" applyFont="1" applyFill="1" applyBorder="1" applyAlignment="1">
      <alignment horizontal="right" vertical="center"/>
    </xf>
    <xf numFmtId="176" fontId="96" fillId="28" borderId="17" xfId="389" applyFont="1" applyFill="1" applyBorder="1" applyAlignment="1">
      <alignment horizontal="center" vertical="center"/>
    </xf>
    <xf numFmtId="176" fontId="96" fillId="28" borderId="18" xfId="389" applyFont="1" applyFill="1" applyBorder="1" applyAlignment="1">
      <alignment horizontal="center" vertical="center"/>
    </xf>
    <xf numFmtId="0" fontId="102" fillId="0" borderId="0" xfId="0" applyFont="1" applyFill="1">
      <alignment vertical="center"/>
    </xf>
    <xf numFmtId="41" fontId="45" fillId="0" borderId="85" xfId="510" applyFont="1" applyFill="1" applyBorder="1" applyAlignment="1">
      <alignment horizontal="right" vertical="center"/>
    </xf>
    <xf numFmtId="41" fontId="45" fillId="0" borderId="86" xfId="510" applyFont="1" applyFill="1" applyBorder="1" applyAlignment="1">
      <alignment horizontal="right" vertical="center"/>
    </xf>
    <xf numFmtId="41" fontId="45" fillId="0" borderId="87" xfId="510" applyFont="1" applyFill="1" applyBorder="1" applyAlignment="1">
      <alignment horizontal="right" vertical="center"/>
    </xf>
    <xf numFmtId="41" fontId="45" fillId="0" borderId="88" xfId="510" applyFont="1" applyFill="1" applyBorder="1" applyAlignment="1">
      <alignment horizontal="right" vertical="center"/>
    </xf>
    <xf numFmtId="176" fontId="45" fillId="0" borderId="13" xfId="389" applyFont="1" applyFill="1" applyBorder="1" applyAlignment="1">
      <alignment horizontal="center" vertical="center"/>
    </xf>
    <xf numFmtId="0" fontId="45" fillId="0" borderId="17" xfId="508" applyFont="1" applyFill="1" applyBorder="1" applyAlignment="1">
      <alignment vertical="center"/>
    </xf>
    <xf numFmtId="0" fontId="45" fillId="0" borderId="17" xfId="508" applyFont="1" applyFill="1" applyBorder="1" applyAlignment="1">
      <alignment horizontal="right" vertical="center"/>
    </xf>
    <xf numFmtId="183" fontId="45" fillId="0" borderId="0" xfId="501" applyFont="1">
      <protection locked="0"/>
    </xf>
    <xf numFmtId="0" fontId="0" fillId="0" borderId="20" xfId="0" applyFont="1" applyFill="1" applyBorder="1">
      <alignment vertical="center"/>
    </xf>
    <xf numFmtId="41" fontId="45" fillId="0" borderId="13" xfId="510" applyFont="1" applyFill="1" applyBorder="1" applyAlignment="1">
      <alignment horizontal="right" vertical="center"/>
    </xf>
    <xf numFmtId="41" fontId="45" fillId="0" borderId="89" xfId="510" applyFont="1" applyFill="1" applyBorder="1" applyAlignment="1">
      <alignment horizontal="right" vertical="center"/>
    </xf>
    <xf numFmtId="41" fontId="45" fillId="0" borderId="90" xfId="510" applyFont="1" applyFill="1" applyBorder="1" applyAlignment="1">
      <alignment horizontal="right" vertical="center"/>
    </xf>
    <xf numFmtId="41" fontId="45" fillId="0" borderId="16" xfId="510" applyFont="1" applyFill="1" applyBorder="1" applyAlignment="1">
      <alignment vertical="center"/>
    </xf>
    <xf numFmtId="41" fontId="100" fillId="28" borderId="18" xfId="510" applyFont="1" applyFill="1" applyBorder="1" applyAlignment="1">
      <alignment vertical="center"/>
    </xf>
    <xf numFmtId="197" fontId="45" fillId="0" borderId="16" xfId="498" applyNumberFormat="1" applyFont="1" applyFill="1" applyBorder="1" applyAlignment="1">
      <alignment horizontal="right" vertical="center"/>
    </xf>
    <xf numFmtId="193" fontId="96" fillId="28" borderId="18" xfId="498" applyNumberFormat="1" applyFont="1" applyFill="1" applyBorder="1" applyAlignment="1">
      <alignment horizontal="right" vertical="center"/>
    </xf>
    <xf numFmtId="3" fontId="45" fillId="0" borderId="0" xfId="387" applyNumberFormat="1" applyFont="1" applyFill="1" applyBorder="1" applyAlignment="1">
      <alignment horizontal="right" vertical="center"/>
    </xf>
    <xf numFmtId="196" fontId="96" fillId="28" borderId="41" xfId="510" applyNumberFormat="1" applyFont="1" applyFill="1" applyBorder="1" applyAlignment="1">
      <alignment horizontal="center" vertical="center"/>
    </xf>
    <xf numFmtId="41" fontId="96" fillId="28" borderId="60" xfId="510" applyFont="1" applyFill="1" applyBorder="1" applyAlignment="1">
      <alignment horizontal="right" vertical="center"/>
    </xf>
    <xf numFmtId="41" fontId="96" fillId="28" borderId="58" xfId="510" applyFont="1" applyFill="1" applyBorder="1" applyAlignment="1">
      <alignment horizontal="right" vertical="center"/>
    </xf>
    <xf numFmtId="41" fontId="45" fillId="0" borderId="68" xfId="510" applyFont="1" applyFill="1" applyBorder="1" applyAlignment="1">
      <alignment horizontal="right" vertical="center"/>
    </xf>
    <xf numFmtId="41" fontId="45" fillId="0" borderId="83" xfId="510" applyFont="1" applyFill="1" applyBorder="1" applyAlignment="1">
      <alignment horizontal="right" vertical="center"/>
    </xf>
    <xf numFmtId="0" fontId="83" fillId="0" borderId="46" xfId="0" applyFont="1" applyFill="1" applyBorder="1" applyAlignment="1">
      <alignment horizontal="center" vertical="center" wrapText="1"/>
    </xf>
    <xf numFmtId="196" fontId="83" fillId="0" borderId="0" xfId="0" applyNumberFormat="1" applyFont="1" applyFill="1" applyBorder="1" applyAlignment="1">
      <alignment horizontal="right" vertical="center"/>
    </xf>
    <xf numFmtId="0" fontId="45" fillId="0" borderId="41" xfId="0" applyFont="1" applyFill="1" applyBorder="1" applyAlignment="1">
      <alignment horizontal="center" vertical="center"/>
    </xf>
    <xf numFmtId="0" fontId="45" fillId="0" borderId="40" xfId="0" applyFont="1" applyFill="1" applyBorder="1" applyAlignment="1">
      <alignment horizontal="center" vertical="center" wrapText="1"/>
    </xf>
    <xf numFmtId="0" fontId="45" fillId="0" borderId="39" xfId="498" applyFont="1" applyFill="1" applyBorder="1" applyAlignment="1">
      <alignment horizontal="center" vertical="center" wrapText="1"/>
    </xf>
    <xf numFmtId="0" fontId="45" fillId="0" borderId="40" xfId="498" applyFont="1" applyFill="1" applyBorder="1" applyAlignment="1">
      <alignment horizontal="center" vertical="center" wrapText="1"/>
    </xf>
    <xf numFmtId="3" fontId="45" fillId="0" borderId="39" xfId="387" applyNumberFormat="1" applyFont="1" applyFill="1" applyBorder="1" applyAlignment="1">
      <alignment horizontal="center" vertical="center" wrapText="1"/>
    </xf>
    <xf numFmtId="176" fontId="45" fillId="0" borderId="39" xfId="390" applyFont="1" applyFill="1" applyBorder="1" applyAlignment="1">
      <alignment horizontal="center" vertical="center" wrapText="1"/>
    </xf>
    <xf numFmtId="176" fontId="45" fillId="0" borderId="40" xfId="390" applyFont="1" applyFill="1" applyBorder="1" applyAlignment="1">
      <alignment horizontal="center" vertical="center" wrapText="1"/>
    </xf>
    <xf numFmtId="0" fontId="45" fillId="0" borderId="39" xfId="495" applyFont="1" applyFill="1" applyBorder="1" applyAlignment="1">
      <alignment horizontal="center" vertical="center" wrapText="1"/>
    </xf>
    <xf numFmtId="0" fontId="45" fillId="0" borderId="39" xfId="0" applyFont="1" applyFill="1" applyBorder="1" applyAlignment="1">
      <alignment horizontal="center" vertical="center" wrapText="1"/>
    </xf>
    <xf numFmtId="0" fontId="45" fillId="0" borderId="41" xfId="508" applyFont="1" applyFill="1" applyBorder="1" applyAlignment="1">
      <alignment horizontal="center" vertical="center"/>
    </xf>
    <xf numFmtId="41" fontId="96" fillId="28" borderId="81" xfId="510" applyFont="1" applyFill="1" applyBorder="1" applyAlignment="1">
      <alignment horizontal="right" vertical="center"/>
    </xf>
    <xf numFmtId="0" fontId="45" fillId="0" borderId="0" xfId="509" applyFont="1" applyFill="1" applyBorder="1" applyAlignment="1">
      <alignment horizontal="right" vertical="center"/>
    </xf>
    <xf numFmtId="0" fontId="45" fillId="0" borderId="0" xfId="509" applyFont="1" applyFill="1" applyBorder="1" applyAlignment="1">
      <alignment vertical="center"/>
    </xf>
    <xf numFmtId="41" fontId="96" fillId="28" borderId="59" xfId="510" applyFont="1" applyFill="1" applyBorder="1" applyAlignment="1">
      <alignment horizontal="right" vertical="center"/>
    </xf>
    <xf numFmtId="41" fontId="96" fillId="28" borderId="57" xfId="510" applyFont="1" applyFill="1" applyBorder="1" applyAlignment="1">
      <alignment horizontal="center" vertical="center" wrapText="1"/>
    </xf>
    <xf numFmtId="41" fontId="96" fillId="28" borderId="58" xfId="510" applyFont="1" applyFill="1" applyBorder="1" applyAlignment="1">
      <alignment horizontal="center" vertical="center" wrapText="1"/>
    </xf>
    <xf numFmtId="0" fontId="45" fillId="0" borderId="0" xfId="0" applyFont="1" applyAlignment="1">
      <alignment vertical="top"/>
    </xf>
    <xf numFmtId="41" fontId="100" fillId="28" borderId="59" xfId="510" applyFont="1" applyFill="1" applyBorder="1" applyAlignment="1">
      <alignment horizontal="right" vertical="center"/>
    </xf>
    <xf numFmtId="41" fontId="45" fillId="0" borderId="58" xfId="510" applyFont="1" applyFill="1" applyBorder="1" applyAlignment="1">
      <alignment vertical="center"/>
    </xf>
    <xf numFmtId="41" fontId="45" fillId="0" borderId="59" xfId="510" applyFont="1" applyFill="1" applyBorder="1" applyAlignment="1">
      <alignment vertical="center"/>
    </xf>
    <xf numFmtId="41" fontId="83" fillId="0" borderId="58" xfId="510" applyFont="1" applyFill="1" applyBorder="1" applyAlignment="1">
      <alignment vertical="center"/>
    </xf>
    <xf numFmtId="3" fontId="45" fillId="0" borderId="58" xfId="387" applyNumberFormat="1" applyFont="1" applyFill="1" applyBorder="1" applyAlignment="1">
      <alignment horizontal="center" vertical="center"/>
    </xf>
    <xf numFmtId="197" fontId="45" fillId="0" borderId="58" xfId="0" applyNumberFormat="1" applyFont="1" applyFill="1" applyBorder="1" applyAlignment="1">
      <alignment horizontal="right" vertical="center"/>
    </xf>
    <xf numFmtId="41" fontId="96" fillId="28" borderId="84" xfId="510" applyFont="1" applyFill="1" applyBorder="1" applyAlignment="1">
      <alignment horizontal="right" vertical="center"/>
    </xf>
    <xf numFmtId="176" fontId="45" fillId="0" borderId="57" xfId="389" applyFont="1" applyFill="1" applyBorder="1" applyAlignment="1">
      <alignment horizontal="center" vertical="center"/>
    </xf>
    <xf numFmtId="176" fontId="45" fillId="0" borderId="58" xfId="389" applyFont="1" applyFill="1" applyBorder="1" applyAlignment="1">
      <alignment horizontal="center" vertical="center"/>
    </xf>
    <xf numFmtId="176" fontId="96" fillId="28" borderId="59" xfId="389" applyFont="1" applyFill="1" applyBorder="1" applyAlignment="1">
      <alignment horizontal="center" vertical="center"/>
    </xf>
    <xf numFmtId="0" fontId="45" fillId="0" borderId="76" xfId="0" applyFont="1" applyFill="1" applyBorder="1" applyAlignment="1">
      <alignment horizontal="center" vertical="center"/>
    </xf>
    <xf numFmtId="193" fontId="45" fillId="0" borderId="41" xfId="510" applyNumberFormat="1" applyFont="1" applyFill="1" applyBorder="1" applyAlignment="1">
      <alignment horizontal="center" vertical="center"/>
    </xf>
    <xf numFmtId="193" fontId="96" fillId="28" borderId="70" xfId="510" applyNumberFormat="1" applyFont="1" applyFill="1" applyBorder="1" applyAlignment="1">
      <alignment horizontal="center" vertical="center"/>
    </xf>
    <xf numFmtId="195" fontId="45" fillId="0" borderId="16" xfId="510" applyNumberFormat="1" applyFont="1" applyFill="1" applyBorder="1" applyAlignment="1">
      <alignment horizontal="right" vertical="center"/>
    </xf>
    <xf numFmtId="195" fontId="96" fillId="28" borderId="18" xfId="510" applyNumberFormat="1" applyFont="1" applyFill="1" applyBorder="1" applyAlignment="1">
      <alignment horizontal="right" vertical="center"/>
    </xf>
    <xf numFmtId="196" fontId="96" fillId="28" borderId="70" xfId="510" applyNumberFormat="1" applyFont="1" applyFill="1" applyBorder="1" applyAlignment="1">
      <alignment horizontal="center" vertical="center"/>
    </xf>
    <xf numFmtId="196" fontId="45" fillId="0" borderId="41" xfId="392" applyNumberFormat="1" applyFont="1" applyFill="1" applyBorder="1" applyAlignment="1">
      <alignment horizontal="center" vertical="center"/>
    </xf>
    <xf numFmtId="196" fontId="96" fillId="28" borderId="70" xfId="0" applyNumberFormat="1" applyFont="1" applyFill="1" applyBorder="1" applyAlignment="1">
      <alignment horizontal="center" vertical="center"/>
    </xf>
    <xf numFmtId="193" fontId="45" fillId="0" borderId="41" xfId="392" applyNumberFormat="1" applyFont="1" applyFill="1" applyBorder="1" applyAlignment="1">
      <alignment horizontal="center" vertical="center"/>
    </xf>
    <xf numFmtId="197" fontId="45" fillId="0" borderId="16" xfId="0" applyNumberFormat="1" applyFont="1" applyFill="1" applyBorder="1" applyAlignment="1">
      <alignment horizontal="right" vertical="center"/>
    </xf>
    <xf numFmtId="193" fontId="96" fillId="28" borderId="70" xfId="392" applyNumberFormat="1" applyFont="1" applyFill="1" applyBorder="1" applyAlignment="1">
      <alignment horizontal="center" vertical="center"/>
    </xf>
    <xf numFmtId="196" fontId="96" fillId="28" borderId="70" xfId="392" applyNumberFormat="1" applyFont="1" applyFill="1" applyBorder="1" applyAlignment="1">
      <alignment horizontal="center" vertical="center"/>
    </xf>
    <xf numFmtId="196" fontId="45" fillId="0" borderId="41" xfId="387" applyNumberFormat="1" applyFont="1" applyFill="1" applyBorder="1" applyAlignment="1">
      <alignment horizontal="center" vertical="center"/>
    </xf>
    <xf numFmtId="196" fontId="96" fillId="28" borderId="70" xfId="387" applyNumberFormat="1" applyFont="1" applyFill="1" applyBorder="1" applyAlignment="1">
      <alignment horizontal="center" vertical="center"/>
    </xf>
    <xf numFmtId="0" fontId="45" fillId="0" borderId="27" xfId="0" applyFont="1" applyFill="1" applyBorder="1">
      <alignment vertical="center"/>
    </xf>
    <xf numFmtId="0" fontId="96" fillId="28" borderId="70" xfId="510" applyNumberFormat="1" applyFont="1" applyFill="1" applyBorder="1" applyAlignment="1">
      <alignment horizontal="center" vertical="center"/>
    </xf>
    <xf numFmtId="196" fontId="45" fillId="0" borderId="41" xfId="497" applyNumberFormat="1" applyFont="1" applyFill="1" applyBorder="1" applyAlignment="1">
      <alignment horizontal="center" vertical="center"/>
    </xf>
    <xf numFmtId="198" fontId="45" fillId="0" borderId="16" xfId="510" applyNumberFormat="1" applyFont="1" applyFill="1" applyBorder="1" applyAlignment="1">
      <alignment horizontal="center" vertical="center"/>
    </xf>
    <xf numFmtId="41" fontId="83" fillId="0" borderId="16" xfId="510" applyFont="1" applyFill="1" applyBorder="1" applyAlignment="1">
      <alignment vertical="center"/>
    </xf>
    <xf numFmtId="41" fontId="45" fillId="0" borderId="18" xfId="510" applyFont="1" applyFill="1" applyBorder="1" applyAlignment="1">
      <alignment vertical="center"/>
    </xf>
    <xf numFmtId="0" fontId="45" fillId="0" borderId="70" xfId="0" applyFont="1" applyFill="1" applyBorder="1" applyAlignment="1">
      <alignment horizontal="center" vertical="center"/>
    </xf>
    <xf numFmtId="41" fontId="45" fillId="0" borderId="18" xfId="51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/>
    </xf>
    <xf numFmtId="0" fontId="45" fillId="0" borderId="25" xfId="0" applyFont="1" applyFill="1" applyBorder="1" applyAlignment="1">
      <alignment vertical="center"/>
    </xf>
    <xf numFmtId="0" fontId="89" fillId="0" borderId="25" xfId="0" applyFont="1" applyFill="1" applyBorder="1" applyAlignment="1">
      <alignment vertical="center"/>
    </xf>
    <xf numFmtId="0" fontId="45" fillId="0" borderId="25" xfId="0" applyFont="1" applyFill="1" applyBorder="1">
      <alignment vertical="center"/>
    </xf>
    <xf numFmtId="0" fontId="45" fillId="0" borderId="25" xfId="0" applyFont="1" applyFill="1" applyBorder="1" applyAlignment="1">
      <alignment horizontal="right" vertical="center"/>
    </xf>
    <xf numFmtId="0" fontId="45" fillId="0" borderId="4" xfId="0" applyFont="1" applyFill="1" applyBorder="1" applyAlignment="1">
      <alignment vertical="center"/>
    </xf>
    <xf numFmtId="0" fontId="0" fillId="0" borderId="0" xfId="0" applyBorder="1">
      <alignment vertical="center"/>
    </xf>
    <xf numFmtId="199" fontId="45" fillId="0" borderId="0" xfId="510" applyNumberFormat="1" applyFont="1" applyFill="1" applyBorder="1" applyAlignment="1">
      <alignment horizontal="center" vertical="center"/>
    </xf>
    <xf numFmtId="199" fontId="45" fillId="0" borderId="0" xfId="510" applyNumberFormat="1" applyFont="1" applyBorder="1" applyAlignment="1">
      <alignment horizontal="center" vertical="center"/>
    </xf>
    <xf numFmtId="199" fontId="45" fillId="0" borderId="17" xfId="510" applyNumberFormat="1" applyFont="1" applyBorder="1" applyAlignment="1">
      <alignment horizontal="center" vertical="center"/>
    </xf>
    <xf numFmtId="41" fontId="45" fillId="0" borderId="0" xfId="510" applyNumberFormat="1" applyFont="1" applyBorder="1" applyAlignment="1">
      <alignment horizontal="center" vertical="center"/>
    </xf>
    <xf numFmtId="41" fontId="96" fillId="28" borderId="0" xfId="510" applyNumberFormat="1" applyFont="1" applyFill="1" applyBorder="1" applyAlignment="1">
      <alignment horizontal="center" vertical="center"/>
    </xf>
    <xf numFmtId="0" fontId="45" fillId="0" borderId="41" xfId="0" applyFont="1" applyFill="1" applyBorder="1" applyAlignment="1">
      <alignment horizontal="center" vertical="center"/>
    </xf>
    <xf numFmtId="0" fontId="45" fillId="0" borderId="39" xfId="0" applyFont="1" applyFill="1" applyBorder="1" applyAlignment="1">
      <alignment horizontal="center" vertical="center" wrapText="1"/>
    </xf>
    <xf numFmtId="0" fontId="45" fillId="0" borderId="41" xfId="508" applyFont="1" applyFill="1" applyBorder="1" applyAlignment="1">
      <alignment horizontal="center" vertical="center"/>
    </xf>
    <xf numFmtId="0" fontId="85" fillId="0" borderId="0" xfId="0" applyFont="1" applyFill="1" applyBorder="1">
      <alignment vertical="center"/>
    </xf>
    <xf numFmtId="0" fontId="46" fillId="0" borderId="0" xfId="0" applyFont="1" applyFill="1" applyBorder="1">
      <alignment vertical="center"/>
    </xf>
    <xf numFmtId="196" fontId="45" fillId="0" borderId="41" xfId="0" applyNumberFormat="1" applyFont="1" applyFill="1" applyBorder="1" applyAlignment="1">
      <alignment horizontal="center" vertical="center"/>
    </xf>
    <xf numFmtId="41" fontId="83" fillId="0" borderId="0" xfId="510" applyFont="1" applyFill="1" applyBorder="1" applyAlignment="1">
      <alignment vertical="center"/>
    </xf>
    <xf numFmtId="0" fontId="45" fillId="0" borderId="0" xfId="498" applyFont="1" applyFill="1" applyBorder="1" applyAlignment="1">
      <alignment horizontal="right" vertical="center"/>
    </xf>
    <xf numFmtId="193" fontId="45" fillId="0" borderId="16" xfId="498" applyNumberFormat="1" applyFont="1" applyFill="1" applyBorder="1" applyAlignment="1">
      <alignment horizontal="right" vertical="center"/>
    </xf>
    <xf numFmtId="193" fontId="45" fillId="0" borderId="0" xfId="498" applyNumberFormat="1" applyFont="1" applyFill="1" applyBorder="1" applyAlignment="1">
      <alignment horizontal="right" vertical="center"/>
    </xf>
    <xf numFmtId="0" fontId="45" fillId="0" borderId="58" xfId="0" applyFont="1" applyFill="1" applyBorder="1" applyAlignment="1">
      <alignment horizontal="right" vertical="center"/>
    </xf>
    <xf numFmtId="193" fontId="45" fillId="0" borderId="58" xfId="0" applyNumberFormat="1" applyFont="1" applyFill="1" applyBorder="1" applyAlignment="1">
      <alignment horizontal="right" vertical="center"/>
    </xf>
    <xf numFmtId="193" fontId="45" fillId="0" borderId="16" xfId="0" applyNumberFormat="1" applyFont="1" applyFill="1" applyBorder="1" applyAlignment="1">
      <alignment horizontal="right" vertical="center"/>
    </xf>
    <xf numFmtId="0" fontId="45" fillId="0" borderId="41" xfId="510" applyNumberFormat="1" applyFont="1" applyFill="1" applyBorder="1" applyAlignment="1">
      <alignment horizontal="center" vertical="center"/>
    </xf>
    <xf numFmtId="0" fontId="82" fillId="0" borderId="0" xfId="0" applyFont="1" applyFill="1">
      <alignment vertical="center"/>
    </xf>
    <xf numFmtId="0" fontId="101" fillId="28" borderId="0" xfId="0" applyFont="1" applyFill="1">
      <alignment vertical="center"/>
    </xf>
    <xf numFmtId="41" fontId="45" fillId="0" borderId="0" xfId="510" applyNumberFormat="1" applyFont="1" applyFill="1" applyBorder="1" applyAlignment="1">
      <alignment horizontal="center" vertical="center"/>
    </xf>
    <xf numFmtId="41" fontId="45" fillId="0" borderId="20" xfId="510" applyFont="1" applyFill="1" applyBorder="1" applyAlignment="1">
      <alignment horizontal="center" vertical="center"/>
    </xf>
    <xf numFmtId="0" fontId="98" fillId="28" borderId="0" xfId="0" applyFont="1" applyFill="1">
      <alignment vertical="center"/>
    </xf>
    <xf numFmtId="0" fontId="96" fillId="28" borderId="74" xfId="0" applyFont="1" applyFill="1" applyBorder="1" applyAlignment="1">
      <alignment horizontal="center" vertical="center" wrapText="1"/>
    </xf>
    <xf numFmtId="0" fontId="96" fillId="28" borderId="39" xfId="0" applyFont="1" applyFill="1" applyBorder="1" applyAlignment="1">
      <alignment horizontal="center" vertical="center" wrapText="1"/>
    </xf>
    <xf numFmtId="41" fontId="96" fillId="28" borderId="79" xfId="510" applyFont="1" applyFill="1" applyBorder="1" applyAlignment="1">
      <alignment horizontal="center" vertical="center" wrapText="1"/>
    </xf>
    <xf numFmtId="41" fontId="96" fillId="28" borderId="80" xfId="510" applyFont="1" applyFill="1" applyBorder="1" applyAlignment="1">
      <alignment horizontal="center" vertical="center" wrapText="1"/>
    </xf>
    <xf numFmtId="41" fontId="96" fillId="28" borderId="17" xfId="605" applyFont="1" applyFill="1" applyBorder="1" applyAlignment="1">
      <alignment horizontal="right" vertical="center"/>
    </xf>
    <xf numFmtId="41" fontId="96" fillId="28" borderId="18" xfId="605" applyFont="1" applyFill="1" applyBorder="1" applyAlignment="1">
      <alignment horizontal="right" vertical="center"/>
    </xf>
    <xf numFmtId="41" fontId="96" fillId="28" borderId="56" xfId="605" applyFont="1" applyFill="1" applyBorder="1" applyAlignment="1">
      <alignment horizontal="right" vertical="center"/>
    </xf>
    <xf numFmtId="41" fontId="96" fillId="28" borderId="59" xfId="605" applyFont="1" applyFill="1" applyBorder="1" applyAlignment="1">
      <alignment horizontal="right" vertical="center"/>
    </xf>
    <xf numFmtId="41" fontId="96" fillId="28" borderId="17" xfId="513" applyFont="1" applyFill="1" applyBorder="1" applyAlignment="1">
      <alignment horizontal="right" vertical="center"/>
    </xf>
    <xf numFmtId="41" fontId="96" fillId="28" borderId="18" xfId="513" applyFont="1" applyFill="1" applyBorder="1" applyAlignment="1">
      <alignment horizontal="right" vertical="center"/>
    </xf>
    <xf numFmtId="41" fontId="96" fillId="28" borderId="59" xfId="513" applyFont="1" applyFill="1" applyBorder="1" applyAlignment="1">
      <alignment horizontal="right" vertical="center"/>
    </xf>
    <xf numFmtId="41" fontId="96" fillId="28" borderId="17" xfId="513" applyFont="1" applyFill="1" applyBorder="1" applyAlignment="1">
      <alignment horizontal="right" vertical="center"/>
    </xf>
    <xf numFmtId="41" fontId="96" fillId="28" borderId="18" xfId="513" applyFont="1" applyFill="1" applyBorder="1" applyAlignment="1">
      <alignment horizontal="right" vertical="center"/>
    </xf>
    <xf numFmtId="41" fontId="96" fillId="28" borderId="59" xfId="513" applyFont="1" applyFill="1" applyBorder="1" applyAlignment="1">
      <alignment horizontal="right" vertical="center"/>
    </xf>
    <xf numFmtId="196" fontId="96" fillId="28" borderId="70" xfId="387" applyNumberFormat="1" applyFont="1" applyFill="1" applyBorder="1" applyAlignment="1">
      <alignment horizontal="center" vertical="center"/>
    </xf>
    <xf numFmtId="41" fontId="96" fillId="28" borderId="18" xfId="513" applyFont="1" applyFill="1" applyBorder="1" applyAlignment="1">
      <alignment horizontal="center" vertical="center"/>
    </xf>
    <xf numFmtId="41" fontId="96" fillId="28" borderId="17" xfId="513" applyFont="1" applyFill="1" applyBorder="1" applyAlignment="1">
      <alignment horizontal="center" vertical="center"/>
    </xf>
    <xf numFmtId="41" fontId="96" fillId="28" borderId="59" xfId="513" applyFont="1" applyFill="1" applyBorder="1" applyAlignment="1">
      <alignment horizontal="right" vertical="center"/>
    </xf>
    <xf numFmtId="196" fontId="96" fillId="28" borderId="70" xfId="387" applyNumberFormat="1" applyFont="1" applyFill="1" applyBorder="1" applyAlignment="1">
      <alignment horizontal="center" vertical="center"/>
    </xf>
    <xf numFmtId="198" fontId="96" fillId="28" borderId="17" xfId="513" applyNumberFormat="1" applyFont="1" applyFill="1" applyBorder="1" applyAlignment="1">
      <alignment horizontal="center" vertical="center"/>
    </xf>
    <xf numFmtId="41" fontId="96" fillId="28" borderId="59" xfId="513" applyFont="1" applyFill="1" applyBorder="1" applyAlignment="1">
      <alignment horizontal="right" vertical="center"/>
    </xf>
    <xf numFmtId="196" fontId="96" fillId="28" borderId="70" xfId="497" applyNumberFormat="1" applyFont="1" applyFill="1" applyBorder="1" applyAlignment="1">
      <alignment horizontal="center" vertical="center"/>
    </xf>
    <xf numFmtId="41" fontId="96" fillId="28" borderId="17" xfId="513" applyFont="1" applyFill="1" applyBorder="1" applyAlignment="1">
      <alignment horizontal="center" vertical="center"/>
    </xf>
    <xf numFmtId="1" fontId="96" fillId="28" borderId="70" xfId="497" applyNumberFormat="1" applyFont="1" applyFill="1" applyBorder="1" applyAlignment="1">
      <alignment horizontal="center" vertical="center"/>
    </xf>
    <xf numFmtId="177" fontId="96" fillId="28" borderId="17" xfId="387" applyNumberFormat="1" applyFont="1" applyFill="1" applyBorder="1" applyAlignment="1">
      <alignment horizontal="center" vertical="center"/>
    </xf>
    <xf numFmtId="3" fontId="96" fillId="28" borderId="18" xfId="387" applyNumberFormat="1" applyFont="1" applyFill="1" applyBorder="1" applyAlignment="1">
      <alignment horizontal="center" vertical="center" wrapText="1"/>
    </xf>
    <xf numFmtId="3" fontId="96" fillId="28" borderId="17" xfId="387" applyNumberFormat="1" applyFont="1" applyFill="1" applyBorder="1" applyAlignment="1">
      <alignment vertical="center" wrapText="1"/>
    </xf>
    <xf numFmtId="3" fontId="96" fillId="28" borderId="59" xfId="387" applyNumberFormat="1" applyFont="1" applyFill="1" applyBorder="1" applyAlignment="1">
      <alignment horizontal="center" vertical="center"/>
    </xf>
    <xf numFmtId="199" fontId="96" fillId="28" borderId="17" xfId="513" applyNumberFormat="1" applyFont="1" applyFill="1" applyBorder="1" applyAlignment="1">
      <alignment horizontal="center" vertical="center"/>
    </xf>
    <xf numFmtId="41" fontId="96" fillId="28" borderId="17" xfId="700" applyFont="1" applyFill="1" applyBorder="1" applyAlignment="1">
      <alignment horizontal="right" vertical="center"/>
    </xf>
    <xf numFmtId="41" fontId="96" fillId="28" borderId="18" xfId="700" applyFont="1" applyFill="1" applyBorder="1" applyAlignment="1">
      <alignment horizontal="right" vertical="center"/>
    </xf>
    <xf numFmtId="41" fontId="96" fillId="28" borderId="59" xfId="70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left" vertical="center"/>
    </xf>
    <xf numFmtId="197" fontId="96" fillId="28" borderId="17" xfId="498" applyNumberFormat="1" applyFont="1" applyFill="1" applyBorder="1" applyAlignment="1">
      <alignment horizontal="right" vertical="center"/>
    </xf>
    <xf numFmtId="197" fontId="96" fillId="28" borderId="18" xfId="498" applyNumberFormat="1" applyFont="1" applyFill="1" applyBorder="1" applyAlignment="1">
      <alignment horizontal="right" vertical="center"/>
    </xf>
    <xf numFmtId="197" fontId="96" fillId="28" borderId="59" xfId="0" applyNumberFormat="1" applyFont="1" applyFill="1" applyBorder="1" applyAlignment="1">
      <alignment horizontal="right" vertical="center"/>
    </xf>
    <xf numFmtId="197" fontId="96" fillId="28" borderId="18" xfId="0" applyNumberFormat="1" applyFont="1" applyFill="1" applyBorder="1" applyAlignment="1">
      <alignment horizontal="right" vertical="center"/>
    </xf>
    <xf numFmtId="0" fontId="96" fillId="28" borderId="70" xfId="509" applyFont="1" applyFill="1" applyBorder="1" applyAlignment="1">
      <alignment horizontal="center" vertical="center"/>
    </xf>
    <xf numFmtId="200" fontId="100" fillId="28" borderId="17" xfId="509" applyNumberFormat="1" applyFont="1" applyFill="1" applyBorder="1" applyAlignment="1">
      <alignment vertical="center"/>
    </xf>
    <xf numFmtId="3" fontId="100" fillId="28" borderId="18" xfId="509" applyNumberFormat="1" applyFont="1" applyFill="1" applyBorder="1" applyAlignment="1">
      <alignment vertical="center"/>
    </xf>
    <xf numFmtId="0" fontId="100" fillId="28" borderId="17" xfId="509" applyFont="1" applyFill="1" applyBorder="1" applyAlignment="1">
      <alignment vertical="center"/>
    </xf>
    <xf numFmtId="176" fontId="45" fillId="0" borderId="46" xfId="503" applyFont="1" applyFill="1" applyBorder="1" applyAlignment="1">
      <alignment horizontal="center" vertical="center"/>
    </xf>
    <xf numFmtId="0" fontId="45" fillId="0" borderId="25" xfId="0" applyFont="1" applyFill="1" applyBorder="1" applyAlignment="1">
      <alignment horizontal="left" vertical="center" wrapText="1"/>
    </xf>
    <xf numFmtId="0" fontId="96" fillId="0" borderId="0" xfId="0" applyFont="1" applyFill="1" applyBorder="1" applyAlignment="1">
      <alignment horizontal="left" vertical="top"/>
    </xf>
    <xf numFmtId="0" fontId="90" fillId="0" borderId="0" xfId="0" applyFont="1" applyFill="1" applyBorder="1" applyAlignment="1">
      <alignment horizontal="left" vertical="top"/>
    </xf>
    <xf numFmtId="0" fontId="45" fillId="0" borderId="43" xfId="0" applyFont="1" applyFill="1" applyBorder="1" applyAlignment="1">
      <alignment horizontal="center" vertical="center"/>
    </xf>
    <xf numFmtId="0" fontId="45" fillId="0" borderId="41" xfId="0" applyFont="1" applyFill="1" applyBorder="1" applyAlignment="1">
      <alignment horizontal="center" vertical="center"/>
    </xf>
    <xf numFmtId="0" fontId="45" fillId="0" borderId="25" xfId="0" applyFont="1" applyFill="1" applyBorder="1" applyAlignment="1">
      <alignment horizontal="center" vertical="center" wrapText="1"/>
    </xf>
    <xf numFmtId="0" fontId="45" fillId="0" borderId="25" xfId="0" applyFont="1" applyFill="1" applyBorder="1" applyAlignment="1">
      <alignment horizontal="center" vertical="center"/>
    </xf>
    <xf numFmtId="0" fontId="45" fillId="0" borderId="23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/>
    </xf>
    <xf numFmtId="177" fontId="45" fillId="0" borderId="23" xfId="389" applyNumberFormat="1" applyFont="1" applyFill="1" applyBorder="1" applyAlignment="1">
      <alignment horizontal="center" vertical="center" wrapText="1"/>
    </xf>
    <xf numFmtId="177" fontId="45" fillId="0" borderId="25" xfId="389" applyNumberFormat="1" applyFont="1" applyFill="1" applyBorder="1" applyAlignment="1">
      <alignment horizontal="center" vertical="center" wrapText="1"/>
    </xf>
    <xf numFmtId="177" fontId="45" fillId="0" borderId="24" xfId="389" applyNumberFormat="1" applyFont="1" applyFill="1" applyBorder="1" applyAlignment="1">
      <alignment horizontal="center" vertical="center" wrapText="1"/>
    </xf>
    <xf numFmtId="176" fontId="45" fillId="0" borderId="45" xfId="389" applyFont="1" applyFill="1" applyBorder="1" applyAlignment="1">
      <alignment horizontal="center" vertical="center"/>
    </xf>
    <xf numFmtId="176" fontId="45" fillId="0" borderId="46" xfId="389" applyFont="1" applyFill="1" applyBorder="1" applyAlignment="1">
      <alignment horizontal="center" vertical="center"/>
    </xf>
    <xf numFmtId="3" fontId="45" fillId="0" borderId="23" xfId="389" applyNumberFormat="1" applyFont="1" applyFill="1" applyBorder="1" applyAlignment="1">
      <alignment horizontal="center" vertical="center" wrapText="1"/>
    </xf>
    <xf numFmtId="3" fontId="45" fillId="0" borderId="25" xfId="389" applyNumberFormat="1" applyFont="1" applyFill="1" applyBorder="1" applyAlignment="1">
      <alignment horizontal="center" vertical="center"/>
    </xf>
    <xf numFmtId="3" fontId="45" fillId="0" borderId="24" xfId="389" applyNumberFormat="1" applyFont="1" applyFill="1" applyBorder="1" applyAlignment="1">
      <alignment horizontal="center" vertical="center"/>
    </xf>
    <xf numFmtId="176" fontId="45" fillId="0" borderId="23" xfId="389" applyFont="1" applyFill="1" applyBorder="1" applyAlignment="1">
      <alignment horizontal="center" vertical="center" wrapText="1"/>
    </xf>
    <xf numFmtId="176" fontId="45" fillId="0" borderId="25" xfId="389" applyFont="1" applyFill="1" applyBorder="1" applyAlignment="1">
      <alignment horizontal="center" vertical="center"/>
    </xf>
    <xf numFmtId="176" fontId="45" fillId="0" borderId="24" xfId="389" applyFont="1" applyFill="1" applyBorder="1" applyAlignment="1">
      <alignment horizontal="center" vertical="center"/>
    </xf>
    <xf numFmtId="177" fontId="45" fillId="0" borderId="25" xfId="389" applyNumberFormat="1" applyFont="1" applyFill="1" applyBorder="1" applyAlignment="1">
      <alignment horizontal="center" vertical="center"/>
    </xf>
    <xf numFmtId="177" fontId="45" fillId="0" borderId="24" xfId="389" applyNumberFormat="1" applyFont="1" applyFill="1" applyBorder="1" applyAlignment="1">
      <alignment horizontal="center" vertical="center"/>
    </xf>
    <xf numFmtId="0" fontId="45" fillId="0" borderId="44" xfId="0" applyFont="1" applyFill="1" applyBorder="1" applyAlignment="1">
      <alignment horizontal="center" vertical="center"/>
    </xf>
    <xf numFmtId="0" fontId="45" fillId="0" borderId="62" xfId="0" applyFont="1" applyFill="1" applyBorder="1" applyAlignment="1">
      <alignment horizontal="center" vertical="center" wrapText="1"/>
    </xf>
    <xf numFmtId="0" fontId="45" fillId="0" borderId="63" xfId="0" applyFont="1" applyFill="1" applyBorder="1" applyAlignment="1">
      <alignment horizontal="center" vertical="center" wrapText="1"/>
    </xf>
    <xf numFmtId="0" fontId="45" fillId="0" borderId="47" xfId="0" applyFont="1" applyFill="1" applyBorder="1" applyAlignment="1">
      <alignment horizontal="center" vertical="center" wrapText="1"/>
    </xf>
    <xf numFmtId="0" fontId="45" fillId="0" borderId="22" xfId="0" applyFont="1" applyFill="1" applyBorder="1" applyAlignment="1">
      <alignment horizontal="center" vertical="center" wrapText="1"/>
    </xf>
    <xf numFmtId="0" fontId="45" fillId="0" borderId="37" xfId="0" applyFont="1" applyFill="1" applyBorder="1" applyAlignment="1">
      <alignment horizontal="center" vertical="center" wrapText="1"/>
    </xf>
    <xf numFmtId="194" fontId="45" fillId="0" borderId="23" xfId="0" applyNumberFormat="1" applyFont="1" applyFill="1" applyBorder="1" applyAlignment="1">
      <alignment horizontal="center" vertical="center" wrapText="1"/>
    </xf>
    <xf numFmtId="194" fontId="45" fillId="0" borderId="4" xfId="0" applyNumberFormat="1" applyFont="1" applyFill="1" applyBorder="1" applyAlignment="1">
      <alignment horizontal="center" vertical="center"/>
    </xf>
    <xf numFmtId="194" fontId="45" fillId="0" borderId="27" xfId="0" applyNumberFormat="1" applyFont="1" applyFill="1" applyBorder="1" applyAlignment="1">
      <alignment horizontal="center" vertical="center"/>
    </xf>
    <xf numFmtId="0" fontId="45" fillId="0" borderId="23" xfId="0" applyFont="1" applyFill="1" applyBorder="1" applyAlignment="1">
      <alignment horizontal="left" vertical="center" wrapText="1"/>
    </xf>
    <xf numFmtId="0" fontId="45" fillId="0" borderId="24" xfId="0" applyFont="1" applyFill="1" applyBorder="1" applyAlignment="1">
      <alignment horizontal="left" vertical="center" wrapText="1"/>
    </xf>
    <xf numFmtId="0" fontId="45" fillId="0" borderId="45" xfId="0" applyFont="1" applyFill="1" applyBorder="1" applyAlignment="1">
      <alignment horizontal="center" vertical="center" wrapText="1"/>
    </xf>
    <xf numFmtId="0" fontId="45" fillId="0" borderId="46" xfId="0" applyFont="1" applyFill="1" applyBorder="1" applyAlignment="1">
      <alignment horizontal="center" vertical="center"/>
    </xf>
    <xf numFmtId="0" fontId="45" fillId="0" borderId="27" xfId="0" applyFont="1" applyFill="1" applyBorder="1" applyAlignment="1">
      <alignment horizontal="center" vertical="center" wrapText="1"/>
    </xf>
    <xf numFmtId="0" fontId="45" fillId="0" borderId="40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45" fillId="0" borderId="39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196" fontId="45" fillId="0" borderId="45" xfId="392" applyNumberFormat="1" applyFont="1" applyFill="1" applyBorder="1" applyAlignment="1">
      <alignment horizontal="center" vertical="center" wrapText="1"/>
    </xf>
    <xf numFmtId="196" fontId="45" fillId="0" borderId="46" xfId="392" applyNumberFormat="1" applyFont="1" applyFill="1" applyBorder="1" applyAlignment="1">
      <alignment horizontal="center" vertical="center"/>
    </xf>
    <xf numFmtId="177" fontId="45" fillId="0" borderId="27" xfId="392" applyNumberFormat="1" applyFont="1" applyFill="1" applyBorder="1" applyAlignment="1">
      <alignment horizontal="center" vertical="center" wrapText="1"/>
    </xf>
    <xf numFmtId="177" fontId="45" fillId="0" borderId="8" xfId="392" applyNumberFormat="1" applyFont="1" applyFill="1" applyBorder="1" applyAlignment="1">
      <alignment horizontal="center" vertical="center" wrapText="1"/>
    </xf>
    <xf numFmtId="3" fontId="45" fillId="0" borderId="8" xfId="392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left" vertical="center"/>
    </xf>
    <xf numFmtId="176" fontId="45" fillId="0" borderId="45" xfId="392" applyFont="1" applyFill="1" applyBorder="1" applyAlignment="1">
      <alignment horizontal="center" vertical="center"/>
    </xf>
    <xf numFmtId="176" fontId="45" fillId="0" borderId="46" xfId="392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/>
    </xf>
    <xf numFmtId="0" fontId="45" fillId="0" borderId="8" xfId="498" applyFont="1" applyFill="1" applyBorder="1" applyAlignment="1">
      <alignment horizontal="center" vertical="center" wrapText="1"/>
    </xf>
    <xf numFmtId="0" fontId="45" fillId="0" borderId="39" xfId="498" applyFont="1" applyFill="1" applyBorder="1" applyAlignment="1">
      <alignment horizontal="center" vertical="center" wrapText="1"/>
    </xf>
    <xf numFmtId="0" fontId="45" fillId="0" borderId="22" xfId="498" applyFont="1" applyFill="1" applyBorder="1" applyAlignment="1">
      <alignment horizontal="center" vertical="center" wrapText="1"/>
    </xf>
    <xf numFmtId="176" fontId="45" fillId="0" borderId="45" xfId="392" applyFont="1" applyFill="1" applyBorder="1" applyAlignment="1">
      <alignment horizontal="center" vertical="center" wrapText="1"/>
    </xf>
    <xf numFmtId="177" fontId="45" fillId="0" borderId="4" xfId="393" applyNumberFormat="1" applyFont="1" applyFill="1" applyBorder="1" applyAlignment="1">
      <alignment horizontal="center" vertical="center" wrapText="1"/>
    </xf>
    <xf numFmtId="177" fontId="45" fillId="0" borderId="27" xfId="393" applyNumberFormat="1" applyFont="1" applyFill="1" applyBorder="1" applyAlignment="1">
      <alignment horizontal="center" vertical="center" wrapText="1"/>
    </xf>
    <xf numFmtId="1" fontId="45" fillId="0" borderId="26" xfId="394" applyNumberFormat="1" applyFont="1" applyFill="1" applyBorder="1" applyAlignment="1">
      <alignment horizontal="center" vertical="center" wrapText="1"/>
    </xf>
    <xf numFmtId="1" fontId="45" fillId="0" borderId="4" xfId="394" applyNumberFormat="1" applyFont="1" applyFill="1" applyBorder="1" applyAlignment="1">
      <alignment horizontal="center" vertical="center" wrapText="1"/>
    </xf>
    <xf numFmtId="1" fontId="45" fillId="0" borderId="27" xfId="394" applyNumberFormat="1" applyFont="1" applyFill="1" applyBorder="1" applyAlignment="1">
      <alignment horizontal="center" vertical="center" wrapText="1"/>
    </xf>
    <xf numFmtId="0" fontId="45" fillId="0" borderId="27" xfId="498" applyFont="1" applyFill="1" applyBorder="1" applyAlignment="1">
      <alignment horizontal="center" vertical="center" wrapText="1"/>
    </xf>
    <xf numFmtId="0" fontId="45" fillId="0" borderId="40" xfId="498" applyFont="1" applyFill="1" applyBorder="1" applyAlignment="1">
      <alignment horizontal="center" vertical="center" wrapText="1"/>
    </xf>
    <xf numFmtId="0" fontId="45" fillId="0" borderId="49" xfId="498" applyFont="1" applyFill="1" applyBorder="1" applyAlignment="1">
      <alignment horizontal="center" vertical="center" wrapText="1"/>
    </xf>
    <xf numFmtId="1" fontId="45" fillId="0" borderId="4" xfId="394" applyNumberFormat="1" applyFont="1" applyFill="1" applyBorder="1" applyAlignment="1">
      <alignment horizontal="center" vertical="center"/>
    </xf>
    <xf numFmtId="1" fontId="45" fillId="0" borderId="27" xfId="394" applyNumberFormat="1" applyFont="1" applyFill="1" applyBorder="1" applyAlignment="1">
      <alignment horizontal="center" vertical="center"/>
    </xf>
    <xf numFmtId="177" fontId="45" fillId="0" borderId="24" xfId="393" applyNumberFormat="1" applyFont="1" applyFill="1" applyBorder="1" applyAlignment="1">
      <alignment horizontal="center" vertical="center" wrapText="1"/>
    </xf>
    <xf numFmtId="177" fontId="45" fillId="0" borderId="22" xfId="393" applyNumberFormat="1" applyFont="1" applyFill="1" applyBorder="1" applyAlignment="1">
      <alignment horizontal="center" vertical="center"/>
    </xf>
    <xf numFmtId="176" fontId="45" fillId="0" borderId="43" xfId="392" applyFont="1" applyFill="1" applyBorder="1" applyAlignment="1">
      <alignment horizontal="center" vertical="center" wrapText="1"/>
    </xf>
    <xf numFmtId="176" fontId="45" fillId="0" borderId="41" xfId="392" applyFont="1" applyFill="1" applyBorder="1" applyAlignment="1">
      <alignment horizontal="center" vertical="center" wrapText="1"/>
    </xf>
    <xf numFmtId="176" fontId="45" fillId="0" borderId="44" xfId="392" applyFont="1" applyFill="1" applyBorder="1" applyAlignment="1">
      <alignment horizontal="center" vertical="center" wrapText="1"/>
    </xf>
    <xf numFmtId="0" fontId="45" fillId="0" borderId="37" xfId="498" applyFont="1" applyFill="1" applyBorder="1" applyAlignment="1">
      <alignment horizontal="center" vertical="center" wrapText="1"/>
    </xf>
    <xf numFmtId="1" fontId="45" fillId="0" borderId="27" xfId="496" applyNumberFormat="1" applyFont="1" applyFill="1" applyBorder="1" applyAlignment="1">
      <alignment horizontal="center" vertical="center" wrapText="1"/>
    </xf>
    <xf numFmtId="1" fontId="45" fillId="0" borderId="8" xfId="496" applyNumberFormat="1" applyFont="1" applyFill="1" applyBorder="1" applyAlignment="1">
      <alignment horizontal="center" vertical="center"/>
    </xf>
    <xf numFmtId="1" fontId="45" fillId="0" borderId="8" xfId="496" applyNumberFormat="1" applyFont="1" applyFill="1" applyBorder="1" applyAlignment="1">
      <alignment horizontal="center" vertical="center" wrapText="1"/>
    </xf>
    <xf numFmtId="1" fontId="45" fillId="0" borderId="8" xfId="386" applyNumberFormat="1" applyFont="1" applyFill="1" applyBorder="1" applyAlignment="1">
      <alignment horizontal="center" vertical="center" wrapText="1"/>
    </xf>
    <xf numFmtId="3" fontId="45" fillId="0" borderId="8" xfId="386" applyNumberFormat="1" applyFont="1" applyFill="1" applyBorder="1" applyAlignment="1">
      <alignment horizontal="center" vertical="center" wrapText="1"/>
    </xf>
    <xf numFmtId="176" fontId="45" fillId="0" borderId="50" xfId="392" applyFont="1" applyFill="1" applyBorder="1" applyAlignment="1">
      <alignment horizontal="center" vertical="center" wrapText="1"/>
    </xf>
    <xf numFmtId="176" fontId="45" fillId="0" borderId="51" xfId="392" applyFont="1" applyFill="1" applyBorder="1" applyAlignment="1">
      <alignment horizontal="center" vertical="center"/>
    </xf>
    <xf numFmtId="176" fontId="45" fillId="0" borderId="52" xfId="392" applyFont="1" applyFill="1" applyBorder="1" applyAlignment="1">
      <alignment horizontal="center" vertical="center"/>
    </xf>
    <xf numFmtId="0" fontId="45" fillId="0" borderId="47" xfId="0" applyFont="1" applyFill="1" applyBorder="1" applyAlignment="1">
      <alignment horizontal="center" vertical="center"/>
    </xf>
    <xf numFmtId="0" fontId="45" fillId="0" borderId="48" xfId="0" applyFont="1" applyFill="1" applyBorder="1" applyAlignment="1">
      <alignment horizontal="center" vertical="center"/>
    </xf>
    <xf numFmtId="0" fontId="45" fillId="0" borderId="37" xfId="0" applyFont="1" applyFill="1" applyBorder="1" applyAlignment="1">
      <alignment horizontal="center" vertical="center"/>
    </xf>
    <xf numFmtId="0" fontId="45" fillId="0" borderId="34" xfId="0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0" fontId="45" fillId="0" borderId="26" xfId="0" applyFont="1" applyFill="1" applyBorder="1" applyAlignment="1" applyProtection="1">
      <alignment horizontal="center" vertical="center" wrapText="1"/>
    </xf>
    <xf numFmtId="0" fontId="45" fillId="0" borderId="4" xfId="0" applyFont="1" applyFill="1" applyBorder="1" applyAlignment="1" applyProtection="1">
      <alignment horizontal="center" vertical="center"/>
    </xf>
    <xf numFmtId="0" fontId="45" fillId="0" borderId="27" xfId="0" applyFont="1" applyFill="1" applyBorder="1" applyAlignment="1" applyProtection="1">
      <alignment horizontal="center" vertical="center"/>
    </xf>
    <xf numFmtId="177" fontId="45" fillId="0" borderId="8" xfId="387" applyNumberFormat="1" applyFont="1" applyFill="1" applyBorder="1" applyAlignment="1">
      <alignment horizontal="center" vertical="center" wrapText="1"/>
    </xf>
    <xf numFmtId="177" fontId="45" fillId="0" borderId="49" xfId="387" applyNumberFormat="1" applyFont="1" applyFill="1" applyBorder="1" applyAlignment="1">
      <alignment horizontal="center" vertical="center"/>
    </xf>
    <xf numFmtId="177" fontId="45" fillId="0" borderId="22" xfId="387" applyNumberFormat="1" applyFont="1" applyFill="1" applyBorder="1" applyAlignment="1">
      <alignment horizontal="center" vertical="center" wrapText="1"/>
    </xf>
    <xf numFmtId="177" fontId="45" fillId="0" borderId="37" xfId="387" applyNumberFormat="1" applyFont="1" applyFill="1" applyBorder="1" applyAlignment="1">
      <alignment horizontal="center" vertical="center" wrapText="1"/>
    </xf>
    <xf numFmtId="0" fontId="45" fillId="0" borderId="23" xfId="498" applyFont="1" applyFill="1" applyBorder="1" applyAlignment="1">
      <alignment horizontal="center" vertical="center" wrapText="1"/>
    </xf>
    <xf numFmtId="0" fontId="45" fillId="0" borderId="24" xfId="498" applyFont="1" applyFill="1" applyBorder="1" applyAlignment="1">
      <alignment horizontal="center" vertical="center" wrapText="1"/>
    </xf>
    <xf numFmtId="0" fontId="45" fillId="0" borderId="4" xfId="0" applyFont="1" applyFill="1" applyBorder="1" applyAlignment="1" applyProtection="1">
      <alignment horizontal="center" vertical="center" wrapText="1"/>
    </xf>
    <xf numFmtId="176" fontId="45" fillId="0" borderId="45" xfId="387" applyFont="1" applyFill="1" applyBorder="1" applyAlignment="1">
      <alignment horizontal="center" vertical="center" wrapText="1"/>
    </xf>
    <xf numFmtId="176" fontId="45" fillId="0" borderId="45" xfId="387" applyFont="1" applyFill="1" applyBorder="1" applyAlignment="1">
      <alignment horizontal="center" vertical="center"/>
    </xf>
    <xf numFmtId="176" fontId="45" fillId="0" borderId="46" xfId="387" applyFont="1" applyFill="1" applyBorder="1" applyAlignment="1">
      <alignment horizontal="center" vertical="center"/>
    </xf>
    <xf numFmtId="177" fontId="45" fillId="0" borderId="25" xfId="387" applyNumberFormat="1" applyFont="1" applyFill="1" applyBorder="1" applyAlignment="1">
      <alignment horizontal="center" vertical="center" wrapText="1"/>
    </xf>
    <xf numFmtId="177" fontId="45" fillId="0" borderId="47" xfId="387" applyNumberFormat="1" applyFont="1" applyFill="1" applyBorder="1" applyAlignment="1">
      <alignment horizontal="center" vertical="center" wrapText="1"/>
    </xf>
    <xf numFmtId="177" fontId="45" fillId="0" borderId="39" xfId="387" applyNumberFormat="1" applyFont="1" applyFill="1" applyBorder="1" applyAlignment="1">
      <alignment horizontal="center" vertical="center"/>
    </xf>
    <xf numFmtId="196" fontId="45" fillId="0" borderId="0" xfId="0" applyNumberFormat="1" applyFont="1" applyFill="1" applyBorder="1" applyAlignment="1">
      <alignment horizontal="left" vertical="center"/>
    </xf>
    <xf numFmtId="176" fontId="45" fillId="0" borderId="26" xfId="388" applyFont="1" applyFill="1" applyBorder="1" applyAlignment="1">
      <alignment horizontal="center" vertical="center" wrapText="1"/>
    </xf>
    <xf numFmtId="176" fontId="45" fillId="0" borderId="4" xfId="388" applyFont="1" applyFill="1" applyBorder="1" applyAlignment="1">
      <alignment horizontal="center" vertical="center" wrapText="1"/>
    </xf>
    <xf numFmtId="176" fontId="45" fillId="0" borderId="27" xfId="388" applyFont="1" applyFill="1" applyBorder="1" applyAlignment="1">
      <alignment horizontal="center" vertical="center" wrapText="1"/>
    </xf>
    <xf numFmtId="1" fontId="45" fillId="0" borderId="43" xfId="497" applyNumberFormat="1" applyFont="1" applyFill="1" applyBorder="1" applyAlignment="1">
      <alignment horizontal="center" vertical="center" wrapText="1"/>
    </xf>
    <xf numFmtId="1" fontId="45" fillId="0" borderId="41" xfId="497" applyNumberFormat="1" applyFont="1" applyFill="1" applyBorder="1" applyAlignment="1">
      <alignment horizontal="center" vertical="center" wrapText="1"/>
    </xf>
    <xf numFmtId="1" fontId="45" fillId="0" borderId="44" xfId="497" applyNumberFormat="1" applyFont="1" applyFill="1" applyBorder="1" applyAlignment="1">
      <alignment horizontal="center" vertical="center" wrapText="1"/>
    </xf>
    <xf numFmtId="3" fontId="45" fillId="0" borderId="22" xfId="387" applyNumberFormat="1" applyFont="1" applyFill="1" applyBorder="1" applyAlignment="1">
      <alignment horizontal="center" vertical="center" wrapText="1"/>
    </xf>
    <xf numFmtId="3" fontId="45" fillId="0" borderId="37" xfId="387" applyNumberFormat="1" applyFont="1" applyFill="1" applyBorder="1" applyAlignment="1">
      <alignment horizontal="center" vertical="center" wrapText="1"/>
    </xf>
    <xf numFmtId="3" fontId="45" fillId="0" borderId="8" xfId="387" applyNumberFormat="1" applyFont="1" applyFill="1" applyBorder="1" applyAlignment="1">
      <alignment horizontal="center" vertical="center" wrapText="1"/>
    </xf>
    <xf numFmtId="1" fontId="45" fillId="0" borderId="45" xfId="497" applyNumberFormat="1" applyFont="1" applyFill="1" applyBorder="1" applyAlignment="1">
      <alignment horizontal="center" vertical="center" wrapText="1"/>
    </xf>
    <xf numFmtId="1" fontId="45" fillId="0" borderId="45" xfId="497" applyNumberFormat="1" applyFont="1" applyFill="1" applyBorder="1" applyAlignment="1">
      <alignment horizontal="center" vertical="center"/>
    </xf>
    <xf numFmtId="1" fontId="45" fillId="0" borderId="46" xfId="497" applyNumberFormat="1" applyFont="1" applyFill="1" applyBorder="1" applyAlignment="1">
      <alignment horizontal="center" vertical="center"/>
    </xf>
    <xf numFmtId="176" fontId="45" fillId="0" borderId="8" xfId="388" applyFont="1" applyFill="1" applyBorder="1" applyAlignment="1">
      <alignment horizontal="center" vertical="center" wrapText="1"/>
    </xf>
    <xf numFmtId="177" fontId="45" fillId="0" borderId="27" xfId="387" applyNumberFormat="1" applyFont="1" applyFill="1" applyBorder="1" applyAlignment="1">
      <alignment horizontal="center" vertical="center" wrapText="1"/>
    </xf>
    <xf numFmtId="177" fontId="45" fillId="0" borderId="40" xfId="387" applyNumberFormat="1" applyFont="1" applyFill="1" applyBorder="1" applyAlignment="1">
      <alignment horizontal="center" vertical="center"/>
    </xf>
    <xf numFmtId="3" fontId="45" fillId="0" borderId="39" xfId="387" applyNumberFormat="1" applyFont="1" applyFill="1" applyBorder="1" applyAlignment="1">
      <alignment horizontal="center" vertical="center" wrapText="1"/>
    </xf>
    <xf numFmtId="177" fontId="45" fillId="0" borderId="72" xfId="387" applyNumberFormat="1" applyFont="1" applyFill="1" applyBorder="1" applyAlignment="1">
      <alignment horizontal="center" vertical="center"/>
    </xf>
    <xf numFmtId="0" fontId="83" fillId="0" borderId="22" xfId="404" applyFont="1" applyFill="1" applyBorder="1" applyAlignment="1">
      <alignment horizontal="center" vertical="center" wrapText="1"/>
    </xf>
    <xf numFmtId="0" fontId="83" fillId="0" borderId="37" xfId="404" applyFont="1" applyFill="1" applyBorder="1" applyAlignment="1">
      <alignment horizontal="center" vertical="center"/>
    </xf>
    <xf numFmtId="0" fontId="93" fillId="0" borderId="0" xfId="404" applyFont="1" applyFill="1" applyBorder="1" applyAlignment="1">
      <alignment horizontal="left" vertical="top"/>
    </xf>
    <xf numFmtId="176" fontId="45" fillId="0" borderId="8" xfId="390" applyFont="1" applyFill="1" applyBorder="1" applyAlignment="1">
      <alignment horizontal="center" vertical="center" wrapText="1"/>
    </xf>
    <xf numFmtId="176" fontId="45" fillId="0" borderId="39" xfId="390" applyFont="1" applyFill="1" applyBorder="1" applyAlignment="1">
      <alignment horizontal="center" vertical="center" wrapText="1"/>
    </xf>
    <xf numFmtId="176" fontId="45" fillId="0" borderId="45" xfId="390" applyFont="1" applyFill="1" applyBorder="1" applyAlignment="1">
      <alignment horizontal="center" vertical="center" wrapText="1"/>
    </xf>
    <xf numFmtId="176" fontId="45" fillId="0" borderId="46" xfId="390" applyFont="1" applyFill="1" applyBorder="1" applyAlignment="1">
      <alignment horizontal="center" vertical="center"/>
    </xf>
    <xf numFmtId="176" fontId="45" fillId="0" borderId="73" xfId="390" applyFont="1" applyFill="1" applyBorder="1" applyAlignment="1">
      <alignment horizontal="center" vertical="center" wrapText="1"/>
    </xf>
    <xf numFmtId="176" fontId="45" fillId="0" borderId="74" xfId="390" applyFont="1" applyFill="1" applyBorder="1" applyAlignment="1">
      <alignment horizontal="center" vertical="center"/>
    </xf>
    <xf numFmtId="176" fontId="45" fillId="0" borderId="27" xfId="390" applyFont="1" applyFill="1" applyBorder="1" applyAlignment="1">
      <alignment horizontal="center" vertical="center" wrapText="1"/>
    </xf>
    <xf numFmtId="176" fontId="45" fillId="0" borderId="40" xfId="390" applyFont="1" applyFill="1" applyBorder="1" applyAlignment="1">
      <alignment horizontal="center" vertical="center" wrapText="1"/>
    </xf>
    <xf numFmtId="176" fontId="45" fillId="0" borderId="22" xfId="390" applyFont="1" applyFill="1" applyBorder="1" applyAlignment="1">
      <alignment horizontal="center" vertical="center" wrapText="1" shrinkToFit="1"/>
    </xf>
    <xf numFmtId="176" fontId="45" fillId="0" borderId="8" xfId="390" applyFont="1" applyFill="1" applyBorder="1" applyAlignment="1">
      <alignment horizontal="center" vertical="center" wrapText="1" shrinkToFit="1"/>
    </xf>
    <xf numFmtId="0" fontId="45" fillId="0" borderId="8" xfId="495" applyFont="1" applyFill="1" applyBorder="1" applyAlignment="1">
      <alignment horizontal="center" vertical="center" wrapText="1"/>
    </xf>
    <xf numFmtId="0" fontId="45" fillId="0" borderId="39" xfId="495" applyFont="1" applyFill="1" applyBorder="1" applyAlignment="1">
      <alignment horizontal="center" vertical="center" wrapText="1"/>
    </xf>
    <xf numFmtId="0" fontId="45" fillId="0" borderId="22" xfId="495" applyFont="1" applyFill="1" applyBorder="1" applyAlignment="1">
      <alignment horizontal="center" vertical="center" wrapText="1"/>
    </xf>
    <xf numFmtId="0" fontId="45" fillId="0" borderId="23" xfId="495" applyFont="1" applyFill="1" applyBorder="1" applyAlignment="1">
      <alignment horizontal="center" vertical="center" wrapText="1"/>
    </xf>
    <xf numFmtId="0" fontId="45" fillId="0" borderId="25" xfId="495" applyFont="1" applyFill="1" applyBorder="1" applyAlignment="1">
      <alignment horizontal="center" vertical="center" wrapText="1"/>
    </xf>
    <xf numFmtId="0" fontId="45" fillId="0" borderId="24" xfId="495" applyFont="1" applyFill="1" applyBorder="1" applyAlignment="1">
      <alignment horizontal="center" vertical="center" wrapText="1"/>
    </xf>
    <xf numFmtId="176" fontId="45" fillId="0" borderId="22" xfId="390" applyFont="1" applyFill="1" applyBorder="1" applyAlignment="1">
      <alignment horizontal="center" vertical="center" wrapText="1"/>
    </xf>
    <xf numFmtId="176" fontId="45" fillId="27" borderId="8" xfId="391" applyFont="1" applyFill="1" applyBorder="1" applyAlignment="1">
      <alignment horizontal="center" vertical="center" wrapText="1"/>
    </xf>
    <xf numFmtId="176" fontId="45" fillId="27" borderId="8" xfId="391" applyFont="1" applyFill="1" applyBorder="1" applyAlignment="1">
      <alignment horizontal="center" vertical="center"/>
    </xf>
    <xf numFmtId="176" fontId="45" fillId="0" borderId="23" xfId="391" applyFont="1" applyFill="1" applyBorder="1" applyAlignment="1">
      <alignment horizontal="center" vertical="center" wrapText="1"/>
    </xf>
    <xf numFmtId="176" fontId="45" fillId="0" borderId="24" xfId="391" applyFont="1" applyFill="1" applyBorder="1" applyAlignment="1">
      <alignment horizontal="center" vertical="center" wrapText="1"/>
    </xf>
    <xf numFmtId="0" fontId="45" fillId="0" borderId="8" xfId="391" applyNumberFormat="1" applyFont="1" applyFill="1" applyBorder="1" applyAlignment="1">
      <alignment horizontal="center" vertical="center" wrapText="1"/>
    </xf>
    <xf numFmtId="0" fontId="45" fillId="0" borderId="8" xfId="391" applyNumberFormat="1" applyFont="1" applyFill="1" applyBorder="1" applyAlignment="1">
      <alignment horizontal="center" vertical="center"/>
    </xf>
    <xf numFmtId="0" fontId="90" fillId="0" borderId="0" xfId="456" applyFont="1" applyFill="1" applyBorder="1" applyAlignment="1">
      <alignment horizontal="left" vertical="top"/>
    </xf>
    <xf numFmtId="0" fontId="45" fillId="0" borderId="0" xfId="456" applyFont="1" applyFill="1" applyBorder="1" applyAlignment="1">
      <alignment horizontal="left" vertical="center" wrapText="1"/>
    </xf>
    <xf numFmtId="176" fontId="83" fillId="0" borderId="45" xfId="391" applyFont="1" applyFill="1" applyBorder="1" applyAlignment="1">
      <alignment horizontal="center" vertical="center" wrapText="1"/>
    </xf>
    <xf numFmtId="176" fontId="83" fillId="0" borderId="46" xfId="391" applyFont="1" applyFill="1" applyBorder="1" applyAlignment="1">
      <alignment horizontal="center" vertical="center"/>
    </xf>
    <xf numFmtId="0" fontId="45" fillId="0" borderId="27" xfId="456" applyFont="1" applyFill="1" applyBorder="1" applyAlignment="1">
      <alignment horizontal="center" vertical="center" wrapText="1"/>
    </xf>
    <xf numFmtId="0" fontId="45" fillId="0" borderId="8" xfId="456" applyFont="1" applyFill="1" applyBorder="1" applyAlignment="1">
      <alignment horizontal="center" vertical="center"/>
    </xf>
    <xf numFmtId="176" fontId="83" fillId="0" borderId="8" xfId="391" applyFont="1" applyFill="1" applyBorder="1" applyAlignment="1">
      <alignment horizontal="center" vertical="center" wrapText="1"/>
    </xf>
    <xf numFmtId="176" fontId="83" fillId="0" borderId="8" xfId="391" applyFont="1" applyFill="1" applyBorder="1" applyAlignment="1">
      <alignment horizontal="center" vertical="center"/>
    </xf>
    <xf numFmtId="0" fontId="83" fillId="0" borderId="8" xfId="456" applyFont="1" applyFill="1" applyBorder="1" applyAlignment="1">
      <alignment horizontal="center" vertical="center" wrapText="1"/>
    </xf>
    <xf numFmtId="0" fontId="83" fillId="0" borderId="8" xfId="456" applyFont="1" applyFill="1" applyBorder="1" applyAlignment="1">
      <alignment horizontal="center" vertical="center"/>
    </xf>
    <xf numFmtId="3" fontId="45" fillId="0" borderId="8" xfId="391" applyNumberFormat="1" applyFont="1" applyFill="1" applyBorder="1" applyAlignment="1">
      <alignment horizontal="center" vertical="center" wrapText="1"/>
    </xf>
    <xf numFmtId="3" fontId="45" fillId="0" borderId="8" xfId="391" applyNumberFormat="1" applyFont="1" applyFill="1" applyBorder="1" applyAlignment="1">
      <alignment horizontal="center" vertical="center"/>
    </xf>
    <xf numFmtId="0" fontId="45" fillId="0" borderId="43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/>
    </xf>
    <xf numFmtId="0" fontId="45" fillId="0" borderId="25" xfId="0" applyFont="1" applyFill="1" applyBorder="1" applyAlignment="1">
      <alignment horizontal="left" vertical="center"/>
    </xf>
    <xf numFmtId="0" fontId="45" fillId="0" borderId="39" xfId="0" applyFont="1" applyFill="1" applyBorder="1" applyAlignment="1">
      <alignment horizontal="center" vertical="center" wrapText="1"/>
    </xf>
    <xf numFmtId="176" fontId="45" fillId="0" borderId="45" xfId="505" applyFont="1" applyFill="1" applyBorder="1" applyAlignment="1">
      <alignment horizontal="center" vertical="center" wrapText="1"/>
    </xf>
    <xf numFmtId="176" fontId="45" fillId="0" borderId="45" xfId="505" applyFont="1" applyFill="1" applyBorder="1" applyAlignment="1">
      <alignment horizontal="center" vertical="center"/>
    </xf>
    <xf numFmtId="176" fontId="45" fillId="0" borderId="46" xfId="505" applyFont="1" applyFill="1" applyBorder="1" applyAlignment="1">
      <alignment horizontal="center" vertical="center"/>
    </xf>
    <xf numFmtId="0" fontId="45" fillId="0" borderId="24" xfId="0" applyFont="1" applyFill="1" applyBorder="1" applyAlignment="1">
      <alignment horizontal="center" vertical="center" wrapText="1"/>
    </xf>
    <xf numFmtId="176" fontId="45" fillId="0" borderId="22" xfId="505" applyFont="1" applyFill="1" applyBorder="1" applyAlignment="1">
      <alignment horizontal="center" vertical="center" wrapText="1"/>
    </xf>
    <xf numFmtId="176" fontId="45" fillId="0" borderId="8" xfId="505" applyFont="1" applyFill="1" applyBorder="1" applyAlignment="1">
      <alignment horizontal="center" vertical="center"/>
    </xf>
    <xf numFmtId="176" fontId="45" fillId="0" borderId="25" xfId="505" applyFont="1" applyFill="1" applyBorder="1" applyAlignment="1">
      <alignment horizontal="center" vertical="center" wrapText="1"/>
    </xf>
    <xf numFmtId="176" fontId="45" fillId="0" borderId="24" xfId="505" applyFont="1" applyFill="1" applyBorder="1" applyAlignment="1">
      <alignment horizontal="center" vertical="center" wrapText="1"/>
    </xf>
    <xf numFmtId="0" fontId="45" fillId="0" borderId="30" xfId="0" applyFont="1" applyFill="1" applyBorder="1" applyAlignment="1">
      <alignment horizontal="center" vertical="center" wrapText="1"/>
    </xf>
    <xf numFmtId="0" fontId="45" fillId="0" borderId="78" xfId="0" applyFont="1" applyFill="1" applyBorder="1" applyAlignment="1">
      <alignment horizontal="center" vertical="center" wrapText="1"/>
    </xf>
    <xf numFmtId="0" fontId="45" fillId="0" borderId="72" xfId="0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 wrapText="1"/>
    </xf>
    <xf numFmtId="0" fontId="45" fillId="0" borderId="29" xfId="0" applyFont="1" applyFill="1" applyBorder="1" applyAlignment="1">
      <alignment horizontal="center" vertical="center" wrapText="1"/>
    </xf>
    <xf numFmtId="0" fontId="83" fillId="0" borderId="23" xfId="0" applyFont="1" applyFill="1" applyBorder="1" applyAlignment="1">
      <alignment horizontal="center" vertical="center" wrapText="1"/>
    </xf>
    <xf numFmtId="0" fontId="83" fillId="0" borderId="24" xfId="0" applyFont="1" applyFill="1" applyBorder="1" applyAlignment="1">
      <alignment horizontal="center" vertical="center" wrapText="1"/>
    </xf>
    <xf numFmtId="176" fontId="83" fillId="0" borderId="45" xfId="506" applyFont="1" applyFill="1" applyBorder="1" applyAlignment="1">
      <alignment horizontal="center" vertical="center" wrapText="1"/>
    </xf>
    <xf numFmtId="176" fontId="83" fillId="0" borderId="46" xfId="506" applyFont="1" applyFill="1" applyBorder="1" applyAlignment="1">
      <alignment horizontal="center" vertical="center"/>
    </xf>
    <xf numFmtId="177" fontId="83" fillId="0" borderId="25" xfId="507" applyNumberFormat="1" applyFont="1" applyFill="1" applyBorder="1" applyAlignment="1">
      <alignment horizontal="center" vertical="center" wrapText="1"/>
    </xf>
    <xf numFmtId="177" fontId="83" fillId="0" borderId="24" xfId="507" applyNumberFormat="1" applyFont="1" applyFill="1" applyBorder="1" applyAlignment="1">
      <alignment horizontal="center" vertical="center" wrapText="1"/>
    </xf>
    <xf numFmtId="176" fontId="83" fillId="0" borderId="43" xfId="506" applyFont="1" applyFill="1" applyBorder="1" applyAlignment="1">
      <alignment horizontal="center" vertical="center" wrapText="1"/>
    </xf>
    <xf numFmtId="176" fontId="83" fillId="0" borderId="44" xfId="506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horizontal="left" vertical="center"/>
    </xf>
    <xf numFmtId="0" fontId="45" fillId="0" borderId="20" xfId="0" applyFont="1" applyFill="1" applyBorder="1" applyAlignment="1">
      <alignment horizontal="center" vertical="center"/>
    </xf>
    <xf numFmtId="0" fontId="45" fillId="0" borderId="20" xfId="0" applyFont="1" applyFill="1" applyBorder="1" applyAlignment="1">
      <alignment horizontal="center" vertical="center" wrapText="1"/>
    </xf>
    <xf numFmtId="0" fontId="45" fillId="0" borderId="48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96" fillId="28" borderId="27" xfId="0" applyFont="1" applyFill="1" applyBorder="1" applyAlignment="1">
      <alignment horizontal="center" vertical="center"/>
    </xf>
    <xf numFmtId="0" fontId="96" fillId="28" borderId="8" xfId="0" applyFont="1" applyFill="1" applyBorder="1" applyAlignment="1">
      <alignment horizontal="center" vertical="center"/>
    </xf>
    <xf numFmtId="0" fontId="83" fillId="0" borderId="0" xfId="508" applyFont="1" applyFill="1" applyBorder="1" applyAlignment="1">
      <alignment horizontal="left" vertical="center"/>
    </xf>
    <xf numFmtId="0" fontId="90" fillId="0" borderId="0" xfId="508" applyFont="1" applyFill="1" applyBorder="1" applyAlignment="1">
      <alignment horizontal="left" vertical="top"/>
    </xf>
    <xf numFmtId="0" fontId="45" fillId="0" borderId="17" xfId="508" applyFont="1" applyFill="1" applyBorder="1" applyAlignment="1">
      <alignment horizontal="left" vertical="center"/>
    </xf>
    <xf numFmtId="0" fontId="45" fillId="0" borderId="43" xfId="508" applyFont="1" applyFill="1" applyBorder="1" applyAlignment="1">
      <alignment horizontal="center" vertical="center"/>
    </xf>
    <xf numFmtId="0" fontId="45" fillId="0" borderId="41" xfId="508" applyFont="1" applyFill="1" applyBorder="1" applyAlignment="1">
      <alignment horizontal="center" vertical="center"/>
    </xf>
    <xf numFmtId="0" fontId="45" fillId="0" borderId="44" xfId="508" applyFont="1" applyFill="1" applyBorder="1" applyAlignment="1">
      <alignment horizontal="center" vertical="center"/>
    </xf>
    <xf numFmtId="0" fontId="45" fillId="0" borderId="4" xfId="508" applyFont="1" applyFill="1" applyBorder="1" applyAlignment="1">
      <alignment horizontal="center" vertical="center" wrapText="1"/>
    </xf>
    <xf numFmtId="0" fontId="45" fillId="0" borderId="4" xfId="508" applyFont="1" applyFill="1" applyBorder="1" applyAlignment="1">
      <alignment horizontal="center" vertical="center"/>
    </xf>
    <xf numFmtId="0" fontId="45" fillId="0" borderId="26" xfId="508" applyFont="1" applyFill="1" applyBorder="1" applyAlignment="1">
      <alignment horizontal="center" vertical="center" wrapText="1"/>
    </xf>
    <xf numFmtId="0" fontId="45" fillId="0" borderId="27" xfId="508" applyFont="1" applyFill="1" applyBorder="1" applyAlignment="1">
      <alignment horizontal="center" vertical="center"/>
    </xf>
    <xf numFmtId="0" fontId="45" fillId="0" borderId="27" xfId="508" applyFont="1" applyFill="1" applyBorder="1" applyAlignment="1">
      <alignment horizontal="center" vertical="center" wrapText="1"/>
    </xf>
    <xf numFmtId="0" fontId="45" fillId="0" borderId="8" xfId="508" applyFont="1" applyFill="1" applyBorder="1" applyAlignment="1">
      <alignment horizontal="center" vertical="center" wrapText="1"/>
    </xf>
    <xf numFmtId="0" fontId="45" fillId="0" borderId="23" xfId="508" applyFont="1" applyFill="1" applyBorder="1" applyAlignment="1">
      <alignment horizontal="center" vertical="center" wrapText="1"/>
    </xf>
    <xf numFmtId="0" fontId="45" fillId="0" borderId="25" xfId="508" applyFont="1" applyFill="1" applyBorder="1" applyAlignment="1">
      <alignment horizontal="center" vertical="center" wrapText="1"/>
    </xf>
    <xf numFmtId="0" fontId="45" fillId="0" borderId="24" xfId="508" applyFont="1" applyFill="1" applyBorder="1" applyAlignment="1">
      <alignment horizontal="center" vertical="center" wrapText="1"/>
    </xf>
    <xf numFmtId="0" fontId="45" fillId="0" borderId="26" xfId="509" applyFont="1" applyFill="1" applyBorder="1" applyAlignment="1">
      <alignment horizontal="center" vertical="center" wrapText="1"/>
    </xf>
    <xf numFmtId="0" fontId="45" fillId="0" borderId="27" xfId="509" applyFont="1" applyFill="1" applyBorder="1" applyAlignment="1">
      <alignment horizontal="center" vertical="center"/>
    </xf>
    <xf numFmtId="0" fontId="90" fillId="0" borderId="0" xfId="509" applyFont="1" applyFill="1" applyBorder="1" applyAlignment="1">
      <alignment horizontal="left" vertical="top"/>
    </xf>
    <xf numFmtId="0" fontId="5" fillId="0" borderId="17" xfId="509" applyFont="1" applyFill="1" applyBorder="1" applyAlignment="1">
      <alignment horizontal="left" vertical="center"/>
    </xf>
    <xf numFmtId="0" fontId="45" fillId="0" borderId="43" xfId="509" applyFont="1" applyFill="1" applyBorder="1" applyAlignment="1">
      <alignment horizontal="center" vertical="center"/>
    </xf>
    <xf numFmtId="0" fontId="45" fillId="0" borderId="44" xfId="509" applyFont="1" applyFill="1" applyBorder="1" applyAlignment="1">
      <alignment horizontal="center" vertical="center"/>
    </xf>
    <xf numFmtId="0" fontId="45" fillId="0" borderId="4" xfId="509" applyFont="1" applyFill="1" applyBorder="1" applyAlignment="1">
      <alignment horizontal="center" vertical="center" wrapText="1"/>
    </xf>
    <xf numFmtId="0" fontId="45" fillId="0" borderId="4" xfId="509" applyFont="1" applyFill="1" applyBorder="1" applyAlignment="1">
      <alignment horizontal="center" vertical="center"/>
    </xf>
    <xf numFmtId="0" fontId="45" fillId="0" borderId="27" xfId="509" applyFont="1" applyFill="1" applyBorder="1" applyAlignment="1">
      <alignment horizontal="center" vertical="center" wrapText="1"/>
    </xf>
  </cellXfs>
  <cellStyles count="701">
    <cellStyle name="??&amp;O?&amp;H?_x0008__x000f__x0007_?_x0007__x0001__x0001_" xfId="1" xr:uid="{00000000-0005-0000-0000-000000000000}"/>
    <cellStyle name="??&amp;O?&amp;H?_x0008_??_x0007__x0001__x0001_" xfId="2" xr:uid="{00000000-0005-0000-0000-000001000000}"/>
    <cellStyle name="_Book1" xfId="3" xr:uid="{00000000-0005-0000-0000-000002000000}"/>
    <cellStyle name="_Capex Tracking Control Sheet -ADMIN " xfId="4" xr:uid="{00000000-0005-0000-0000-000003000000}"/>
    <cellStyle name="_Project tracking Puri (Diana) per March'06 " xfId="5" xr:uid="{00000000-0005-0000-0000-000004000000}"/>
    <cellStyle name="_Recon with FAR " xfId="6" xr:uid="{00000000-0005-0000-0000-000005000000}"/>
    <cellStyle name="_금융점포(광주)" xfId="7" xr:uid="{00000000-0005-0000-0000-000006000000}"/>
    <cellStyle name="_은행별 점포현황(202011년12월말기준)" xfId="8" xr:uid="{00000000-0005-0000-0000-000007000000}"/>
    <cellStyle name="¤@?e_TEST-1 " xfId="9" xr:uid="{00000000-0005-0000-0000-000008000000}"/>
    <cellStyle name="20% - Accent1" xfId="10" xr:uid="{00000000-0005-0000-0000-000009000000}"/>
    <cellStyle name="20% - Accent2" xfId="11" xr:uid="{00000000-0005-0000-0000-00000A000000}"/>
    <cellStyle name="20% - Accent3" xfId="12" xr:uid="{00000000-0005-0000-0000-00000B000000}"/>
    <cellStyle name="20% - Accent4" xfId="13" xr:uid="{00000000-0005-0000-0000-00000C000000}"/>
    <cellStyle name="20% - Accent5" xfId="14" xr:uid="{00000000-0005-0000-0000-00000D000000}"/>
    <cellStyle name="20% - Accent6" xfId="15" xr:uid="{00000000-0005-0000-0000-00000E000000}"/>
    <cellStyle name="20% - 강조색1" xfId="16" builtinId="30" customBuiltin="1"/>
    <cellStyle name="20% - 강조색1 2" xfId="17" xr:uid="{00000000-0005-0000-0000-000010000000}"/>
    <cellStyle name="20% - 강조색1 2 2" xfId="18" xr:uid="{00000000-0005-0000-0000-000011000000}"/>
    <cellStyle name="20% - 강조색1 3" xfId="19" xr:uid="{00000000-0005-0000-0000-000012000000}"/>
    <cellStyle name="20% - 강조색2" xfId="20" builtinId="34" customBuiltin="1"/>
    <cellStyle name="20% - 강조색2 2" xfId="21" xr:uid="{00000000-0005-0000-0000-000014000000}"/>
    <cellStyle name="20% - 강조색2 2 2" xfId="22" xr:uid="{00000000-0005-0000-0000-000015000000}"/>
    <cellStyle name="20% - 강조색2 3" xfId="23" xr:uid="{00000000-0005-0000-0000-000016000000}"/>
    <cellStyle name="20% - 강조색3" xfId="24" builtinId="38" customBuiltin="1"/>
    <cellStyle name="20% - 강조색3 2" xfId="25" xr:uid="{00000000-0005-0000-0000-000018000000}"/>
    <cellStyle name="20% - 강조색3 2 2" xfId="26" xr:uid="{00000000-0005-0000-0000-000019000000}"/>
    <cellStyle name="20% - 강조색3 3" xfId="27" xr:uid="{00000000-0005-0000-0000-00001A000000}"/>
    <cellStyle name="20% - 강조색4" xfId="28" builtinId="42" customBuiltin="1"/>
    <cellStyle name="20% - 강조색4 2" xfId="29" xr:uid="{00000000-0005-0000-0000-00001C000000}"/>
    <cellStyle name="20% - 강조색4 2 2" xfId="30" xr:uid="{00000000-0005-0000-0000-00001D000000}"/>
    <cellStyle name="20% - 강조색4 3" xfId="31" xr:uid="{00000000-0005-0000-0000-00001E000000}"/>
    <cellStyle name="20% - 강조색5" xfId="32" builtinId="46" customBuiltin="1"/>
    <cellStyle name="20% - 강조색5 2" xfId="33" xr:uid="{00000000-0005-0000-0000-000020000000}"/>
    <cellStyle name="20% - 강조색5 2 2" xfId="34" xr:uid="{00000000-0005-0000-0000-000021000000}"/>
    <cellStyle name="20% - 강조색5 3" xfId="35" xr:uid="{00000000-0005-0000-0000-000022000000}"/>
    <cellStyle name="20% - 강조색6" xfId="36" builtinId="50" customBuiltin="1"/>
    <cellStyle name="20% - 강조색6 2" xfId="37" xr:uid="{00000000-0005-0000-0000-000024000000}"/>
    <cellStyle name="20% - 강조색6 2 2" xfId="38" xr:uid="{00000000-0005-0000-0000-000025000000}"/>
    <cellStyle name="20% - 강조색6 3" xfId="39" xr:uid="{00000000-0005-0000-0000-000026000000}"/>
    <cellStyle name="40% - Accent1" xfId="40" xr:uid="{00000000-0005-0000-0000-000027000000}"/>
    <cellStyle name="40% - Accent2" xfId="41" xr:uid="{00000000-0005-0000-0000-000028000000}"/>
    <cellStyle name="40% - Accent3" xfId="42" xr:uid="{00000000-0005-0000-0000-000029000000}"/>
    <cellStyle name="40% - Accent4" xfId="43" xr:uid="{00000000-0005-0000-0000-00002A000000}"/>
    <cellStyle name="40% - Accent5" xfId="44" xr:uid="{00000000-0005-0000-0000-00002B000000}"/>
    <cellStyle name="40% - Accent6" xfId="45" xr:uid="{00000000-0005-0000-0000-00002C000000}"/>
    <cellStyle name="40% - 강조색1" xfId="46" builtinId="31" customBuiltin="1"/>
    <cellStyle name="40% - 강조색1 2" xfId="47" xr:uid="{00000000-0005-0000-0000-00002E000000}"/>
    <cellStyle name="40% - 강조색1 2 2" xfId="48" xr:uid="{00000000-0005-0000-0000-00002F000000}"/>
    <cellStyle name="40% - 강조색1 3" xfId="49" xr:uid="{00000000-0005-0000-0000-000030000000}"/>
    <cellStyle name="40% - 강조색2" xfId="50" builtinId="35" customBuiltin="1"/>
    <cellStyle name="40% - 강조색2 2" xfId="51" xr:uid="{00000000-0005-0000-0000-000032000000}"/>
    <cellStyle name="40% - 강조색2 2 2" xfId="52" xr:uid="{00000000-0005-0000-0000-000033000000}"/>
    <cellStyle name="40% - 강조색2 3" xfId="53" xr:uid="{00000000-0005-0000-0000-000034000000}"/>
    <cellStyle name="40% - 강조색3" xfId="54" builtinId="39" customBuiltin="1"/>
    <cellStyle name="40% - 강조색3 2" xfId="55" xr:uid="{00000000-0005-0000-0000-000036000000}"/>
    <cellStyle name="40% - 강조색3 2 2" xfId="56" xr:uid="{00000000-0005-0000-0000-000037000000}"/>
    <cellStyle name="40% - 강조색3 3" xfId="57" xr:uid="{00000000-0005-0000-0000-000038000000}"/>
    <cellStyle name="40% - 강조색4" xfId="58" builtinId="43" customBuiltin="1"/>
    <cellStyle name="40% - 강조색4 2" xfId="59" xr:uid="{00000000-0005-0000-0000-00003A000000}"/>
    <cellStyle name="40% - 강조색4 2 2" xfId="60" xr:uid="{00000000-0005-0000-0000-00003B000000}"/>
    <cellStyle name="40% - 강조색4 3" xfId="61" xr:uid="{00000000-0005-0000-0000-00003C000000}"/>
    <cellStyle name="40% - 강조색5" xfId="62" builtinId="47" customBuiltin="1"/>
    <cellStyle name="40% - 강조색5 2" xfId="63" xr:uid="{00000000-0005-0000-0000-00003E000000}"/>
    <cellStyle name="40% - 강조색5 2 2" xfId="64" xr:uid="{00000000-0005-0000-0000-00003F000000}"/>
    <cellStyle name="40% - 강조색5 3" xfId="65" xr:uid="{00000000-0005-0000-0000-000040000000}"/>
    <cellStyle name="40% - 강조색6" xfId="66" builtinId="51" customBuiltin="1"/>
    <cellStyle name="40% - 강조색6 2" xfId="67" xr:uid="{00000000-0005-0000-0000-000042000000}"/>
    <cellStyle name="40% - 강조색6 2 2" xfId="68" xr:uid="{00000000-0005-0000-0000-000043000000}"/>
    <cellStyle name="40% - 강조색6 3" xfId="69" xr:uid="{00000000-0005-0000-0000-000044000000}"/>
    <cellStyle name="60% - Accent1" xfId="70" xr:uid="{00000000-0005-0000-0000-000045000000}"/>
    <cellStyle name="60% - Accent2" xfId="71" xr:uid="{00000000-0005-0000-0000-000046000000}"/>
    <cellStyle name="60% - Accent3" xfId="72" xr:uid="{00000000-0005-0000-0000-000047000000}"/>
    <cellStyle name="60% - Accent4" xfId="73" xr:uid="{00000000-0005-0000-0000-000048000000}"/>
    <cellStyle name="60% - Accent5" xfId="74" xr:uid="{00000000-0005-0000-0000-000049000000}"/>
    <cellStyle name="60% - Accent6" xfId="75" xr:uid="{00000000-0005-0000-0000-00004A000000}"/>
    <cellStyle name="60% - 강조색1" xfId="76" builtinId="32" customBuiltin="1"/>
    <cellStyle name="60% - 강조색1 2" xfId="77" xr:uid="{00000000-0005-0000-0000-00004C000000}"/>
    <cellStyle name="60% - 강조색1 2 2" xfId="78" xr:uid="{00000000-0005-0000-0000-00004D000000}"/>
    <cellStyle name="60% - 강조색1 3" xfId="79" xr:uid="{00000000-0005-0000-0000-00004E000000}"/>
    <cellStyle name="60% - 강조색2" xfId="80" builtinId="36" customBuiltin="1"/>
    <cellStyle name="60% - 강조색2 2" xfId="81" xr:uid="{00000000-0005-0000-0000-000050000000}"/>
    <cellStyle name="60% - 강조색2 2 2" xfId="82" xr:uid="{00000000-0005-0000-0000-000051000000}"/>
    <cellStyle name="60% - 강조색2 3" xfId="83" xr:uid="{00000000-0005-0000-0000-000052000000}"/>
    <cellStyle name="60% - 강조색3" xfId="84" builtinId="40" customBuiltin="1"/>
    <cellStyle name="60% - 강조색3 2" xfId="85" xr:uid="{00000000-0005-0000-0000-000054000000}"/>
    <cellStyle name="60% - 강조색3 2 2" xfId="86" xr:uid="{00000000-0005-0000-0000-000055000000}"/>
    <cellStyle name="60% - 강조색3 3" xfId="87" xr:uid="{00000000-0005-0000-0000-000056000000}"/>
    <cellStyle name="60% - 강조색4" xfId="88" builtinId="44" customBuiltin="1"/>
    <cellStyle name="60% - 강조색4 2" xfId="89" xr:uid="{00000000-0005-0000-0000-000058000000}"/>
    <cellStyle name="60% - 강조색4 2 2" xfId="90" xr:uid="{00000000-0005-0000-0000-000059000000}"/>
    <cellStyle name="60% - 강조색4 3" xfId="91" xr:uid="{00000000-0005-0000-0000-00005A000000}"/>
    <cellStyle name="60% - 강조색5" xfId="92" builtinId="48" customBuiltin="1"/>
    <cellStyle name="60% - 강조색5 2" xfId="93" xr:uid="{00000000-0005-0000-0000-00005C000000}"/>
    <cellStyle name="60% - 강조색5 2 2" xfId="94" xr:uid="{00000000-0005-0000-0000-00005D000000}"/>
    <cellStyle name="60% - 강조색5 3" xfId="95" xr:uid="{00000000-0005-0000-0000-00005E000000}"/>
    <cellStyle name="60% - 강조색6" xfId="96" builtinId="52" customBuiltin="1"/>
    <cellStyle name="60% - 강조색6 2" xfId="97" xr:uid="{00000000-0005-0000-0000-000060000000}"/>
    <cellStyle name="60% - 강조색6 2 2" xfId="98" xr:uid="{00000000-0005-0000-0000-000061000000}"/>
    <cellStyle name="60% - 강조색6 3" xfId="99" xr:uid="{00000000-0005-0000-0000-000062000000}"/>
    <cellStyle name="A¨­￠￢￠O [0]_INQUIRY ￠?￥i¨u¡AAⓒ￢Aⓒª " xfId="100" xr:uid="{00000000-0005-0000-0000-000063000000}"/>
    <cellStyle name="A¨­￠￢￠O_INQUIRY ￠?￥i¨u¡AAⓒ￢Aⓒª " xfId="101" xr:uid="{00000000-0005-0000-0000-000064000000}"/>
    <cellStyle name="Accent1" xfId="102" xr:uid="{00000000-0005-0000-0000-000065000000}"/>
    <cellStyle name="Accent2" xfId="103" xr:uid="{00000000-0005-0000-0000-000066000000}"/>
    <cellStyle name="Accent3" xfId="104" xr:uid="{00000000-0005-0000-0000-000067000000}"/>
    <cellStyle name="Accent4" xfId="105" xr:uid="{00000000-0005-0000-0000-000068000000}"/>
    <cellStyle name="Accent5" xfId="106" xr:uid="{00000000-0005-0000-0000-000069000000}"/>
    <cellStyle name="Accent6" xfId="107" xr:uid="{00000000-0005-0000-0000-00006A000000}"/>
    <cellStyle name="AeE­ [0]_°eE¹_11¿a½A " xfId="108" xr:uid="{00000000-0005-0000-0000-00006B000000}"/>
    <cellStyle name="AeE­_°eE¹_11¿a½A " xfId="109" xr:uid="{00000000-0005-0000-0000-00006C000000}"/>
    <cellStyle name="AeE¡ⓒ [0]_INQUIRY ￠?￥i¨u¡AAⓒ￢Aⓒª " xfId="110" xr:uid="{00000000-0005-0000-0000-00006D000000}"/>
    <cellStyle name="AeE¡ⓒ_INQUIRY ￠?￥i¨u¡AAⓒ￢Aⓒª " xfId="111" xr:uid="{00000000-0005-0000-0000-00006E000000}"/>
    <cellStyle name="ALIGNMENT" xfId="112" xr:uid="{00000000-0005-0000-0000-00006F000000}"/>
    <cellStyle name="AÞ¸¶ [0]_°eE¹_11¿a½A " xfId="113" xr:uid="{00000000-0005-0000-0000-000070000000}"/>
    <cellStyle name="AÞ¸¶_°eE¹_11¿a½A " xfId="114" xr:uid="{00000000-0005-0000-0000-000071000000}"/>
    <cellStyle name="Bad" xfId="115" xr:uid="{00000000-0005-0000-0000-000072000000}"/>
    <cellStyle name="C¡IA¨ª_¡ic¨u¡A¨￢I¨￢¡Æ AN¡Æe " xfId="116" xr:uid="{00000000-0005-0000-0000-000073000000}"/>
    <cellStyle name="C￥AØ_¸AAa.¼OAI " xfId="117" xr:uid="{00000000-0005-0000-0000-000074000000}"/>
    <cellStyle name="Calculation" xfId="118" xr:uid="{00000000-0005-0000-0000-000075000000}"/>
    <cellStyle name="category" xfId="119" xr:uid="{00000000-0005-0000-0000-000076000000}"/>
    <cellStyle name="Check Cell" xfId="120" xr:uid="{00000000-0005-0000-0000-000077000000}"/>
    <cellStyle name="Comma [0]_ SG&amp;A Bridge " xfId="121" xr:uid="{00000000-0005-0000-0000-000078000000}"/>
    <cellStyle name="comma zerodec" xfId="122" xr:uid="{00000000-0005-0000-0000-000079000000}"/>
    <cellStyle name="Comma_ SG&amp;A Bridge " xfId="123" xr:uid="{00000000-0005-0000-0000-00007A000000}"/>
    <cellStyle name="Comma0" xfId="124" xr:uid="{00000000-0005-0000-0000-00007B000000}"/>
    <cellStyle name="Curren?_x0012_퐀_x0017_?" xfId="125" xr:uid="{00000000-0005-0000-0000-00007C000000}"/>
    <cellStyle name="Currency [0]_ SG&amp;A Bridge " xfId="126" xr:uid="{00000000-0005-0000-0000-00007D000000}"/>
    <cellStyle name="Currency_ SG&amp;A Bridge " xfId="127" xr:uid="{00000000-0005-0000-0000-00007E000000}"/>
    <cellStyle name="Currency0" xfId="128" xr:uid="{00000000-0005-0000-0000-00007F000000}"/>
    <cellStyle name="Currency1" xfId="129" xr:uid="{00000000-0005-0000-0000-000080000000}"/>
    <cellStyle name="Date" xfId="130" xr:uid="{00000000-0005-0000-0000-000081000000}"/>
    <cellStyle name="Dollar (zero dec)" xfId="131" xr:uid="{00000000-0005-0000-0000-000082000000}"/>
    <cellStyle name="Euro" xfId="132" xr:uid="{00000000-0005-0000-0000-000083000000}"/>
    <cellStyle name="Explanatory Text" xfId="133" xr:uid="{00000000-0005-0000-0000-000084000000}"/>
    <cellStyle name="Fixed" xfId="134" xr:uid="{00000000-0005-0000-0000-000085000000}"/>
    <cellStyle name="Good" xfId="135" xr:uid="{00000000-0005-0000-0000-000086000000}"/>
    <cellStyle name="Grey" xfId="136" xr:uid="{00000000-0005-0000-0000-000087000000}"/>
    <cellStyle name="Grey 2" xfId="137" xr:uid="{00000000-0005-0000-0000-000088000000}"/>
    <cellStyle name="Grey 3" xfId="138" xr:uid="{00000000-0005-0000-0000-000089000000}"/>
    <cellStyle name="HEADER" xfId="139" xr:uid="{00000000-0005-0000-0000-00008A000000}"/>
    <cellStyle name="Header1" xfId="140" xr:uid="{00000000-0005-0000-0000-00008B000000}"/>
    <cellStyle name="Header2" xfId="141" xr:uid="{00000000-0005-0000-0000-00008C000000}"/>
    <cellStyle name="Heading 1" xfId="142" xr:uid="{00000000-0005-0000-0000-00008D000000}"/>
    <cellStyle name="Heading 1 2" xfId="143" xr:uid="{00000000-0005-0000-0000-00008E000000}"/>
    <cellStyle name="Heading 1 3" xfId="144" xr:uid="{00000000-0005-0000-0000-00008F000000}"/>
    <cellStyle name="Heading 2" xfId="145" xr:uid="{00000000-0005-0000-0000-000090000000}"/>
    <cellStyle name="Heading 2 2" xfId="146" xr:uid="{00000000-0005-0000-0000-000091000000}"/>
    <cellStyle name="Heading 2 3" xfId="147" xr:uid="{00000000-0005-0000-0000-000092000000}"/>
    <cellStyle name="Heading 3" xfId="148" xr:uid="{00000000-0005-0000-0000-000093000000}"/>
    <cellStyle name="Heading 4" xfId="149" xr:uid="{00000000-0005-0000-0000-000094000000}"/>
    <cellStyle name="Hyperlink" xfId="150" xr:uid="{00000000-0005-0000-0000-000095000000}"/>
    <cellStyle name="Input" xfId="151" xr:uid="{00000000-0005-0000-0000-000096000000}"/>
    <cellStyle name="Input [yellow]" xfId="152" xr:uid="{00000000-0005-0000-0000-000097000000}"/>
    <cellStyle name="Input [yellow] 2" xfId="153" xr:uid="{00000000-0005-0000-0000-000098000000}"/>
    <cellStyle name="Input [yellow] 3" xfId="154" xr:uid="{00000000-0005-0000-0000-000099000000}"/>
    <cellStyle name="Linked Cell" xfId="155" xr:uid="{00000000-0005-0000-0000-00009A000000}"/>
    <cellStyle name="Millares [0]_2AV_M_M " xfId="156" xr:uid="{00000000-0005-0000-0000-00009B000000}"/>
    <cellStyle name="Milliers [0]_Arabian Spec" xfId="157" xr:uid="{00000000-0005-0000-0000-00009C000000}"/>
    <cellStyle name="Milliers_Arabian Spec" xfId="158" xr:uid="{00000000-0005-0000-0000-00009D000000}"/>
    <cellStyle name="Model" xfId="159" xr:uid="{00000000-0005-0000-0000-00009E000000}"/>
    <cellStyle name="Mon?aire [0]_Arabian Spec" xfId="160" xr:uid="{00000000-0005-0000-0000-00009F000000}"/>
    <cellStyle name="Mon?aire_Arabian Spec" xfId="161" xr:uid="{00000000-0005-0000-0000-0000A0000000}"/>
    <cellStyle name="Moneda [0]_2AV_M_M " xfId="162" xr:uid="{00000000-0005-0000-0000-0000A1000000}"/>
    <cellStyle name="Moneda_2AV_M_M " xfId="163" xr:uid="{00000000-0005-0000-0000-0000A2000000}"/>
    <cellStyle name="Neutral" xfId="164" xr:uid="{00000000-0005-0000-0000-0000A3000000}"/>
    <cellStyle name="Normal - Style1" xfId="165" xr:uid="{00000000-0005-0000-0000-0000A4000000}"/>
    <cellStyle name="Normal - Style1 2" xfId="166" xr:uid="{00000000-0005-0000-0000-0000A5000000}"/>
    <cellStyle name="Normal - Style1 3" xfId="167" xr:uid="{00000000-0005-0000-0000-0000A6000000}"/>
    <cellStyle name="Normal_ SG&amp;A Bridge " xfId="168" xr:uid="{00000000-0005-0000-0000-0000A7000000}"/>
    <cellStyle name="Note" xfId="169" xr:uid="{00000000-0005-0000-0000-0000A8000000}"/>
    <cellStyle name="Output" xfId="170" xr:uid="{00000000-0005-0000-0000-0000A9000000}"/>
    <cellStyle name="Percent [2]" xfId="171" xr:uid="{00000000-0005-0000-0000-0000AA000000}"/>
    <cellStyle name="subhead" xfId="172" xr:uid="{00000000-0005-0000-0000-0000AB000000}"/>
    <cellStyle name="Title" xfId="173" xr:uid="{00000000-0005-0000-0000-0000AC000000}"/>
    <cellStyle name="Total" xfId="174" xr:uid="{00000000-0005-0000-0000-0000AD000000}"/>
    <cellStyle name="Total 2" xfId="175" xr:uid="{00000000-0005-0000-0000-0000AE000000}"/>
    <cellStyle name="Total 3" xfId="176" xr:uid="{00000000-0005-0000-0000-0000AF000000}"/>
    <cellStyle name="UM" xfId="177" xr:uid="{00000000-0005-0000-0000-0000B0000000}"/>
    <cellStyle name="Warning Text" xfId="178" xr:uid="{00000000-0005-0000-0000-0000B1000000}"/>
    <cellStyle name="강조색1" xfId="179" builtinId="29" customBuiltin="1"/>
    <cellStyle name="강조색1 2" xfId="180" xr:uid="{00000000-0005-0000-0000-0000B3000000}"/>
    <cellStyle name="강조색1 2 2" xfId="181" xr:uid="{00000000-0005-0000-0000-0000B4000000}"/>
    <cellStyle name="강조색1 3" xfId="182" xr:uid="{00000000-0005-0000-0000-0000B5000000}"/>
    <cellStyle name="강조색2" xfId="183" builtinId="33" customBuiltin="1"/>
    <cellStyle name="강조색2 2" xfId="184" xr:uid="{00000000-0005-0000-0000-0000B7000000}"/>
    <cellStyle name="강조색2 2 2" xfId="185" xr:uid="{00000000-0005-0000-0000-0000B8000000}"/>
    <cellStyle name="강조색2 3" xfId="186" xr:uid="{00000000-0005-0000-0000-0000B9000000}"/>
    <cellStyle name="강조색3" xfId="187" builtinId="37" customBuiltin="1"/>
    <cellStyle name="강조색3 2" xfId="188" xr:uid="{00000000-0005-0000-0000-0000BB000000}"/>
    <cellStyle name="강조색3 2 2" xfId="189" xr:uid="{00000000-0005-0000-0000-0000BC000000}"/>
    <cellStyle name="강조색3 3" xfId="190" xr:uid="{00000000-0005-0000-0000-0000BD000000}"/>
    <cellStyle name="강조색4" xfId="191" builtinId="41" customBuiltin="1"/>
    <cellStyle name="강조색4 2" xfId="192" xr:uid="{00000000-0005-0000-0000-0000BF000000}"/>
    <cellStyle name="강조색4 2 2" xfId="193" xr:uid="{00000000-0005-0000-0000-0000C0000000}"/>
    <cellStyle name="강조색4 3" xfId="194" xr:uid="{00000000-0005-0000-0000-0000C1000000}"/>
    <cellStyle name="강조색5" xfId="195" builtinId="45" customBuiltin="1"/>
    <cellStyle name="강조색5 2" xfId="196" xr:uid="{00000000-0005-0000-0000-0000C3000000}"/>
    <cellStyle name="강조색5 2 2" xfId="197" xr:uid="{00000000-0005-0000-0000-0000C4000000}"/>
    <cellStyle name="강조색5 3" xfId="198" xr:uid="{00000000-0005-0000-0000-0000C5000000}"/>
    <cellStyle name="강조색6" xfId="199" builtinId="49" customBuiltin="1"/>
    <cellStyle name="강조색6 2" xfId="200" xr:uid="{00000000-0005-0000-0000-0000C7000000}"/>
    <cellStyle name="강조색6 2 2" xfId="201" xr:uid="{00000000-0005-0000-0000-0000C8000000}"/>
    <cellStyle name="강조색6 3" xfId="202" xr:uid="{00000000-0005-0000-0000-0000C9000000}"/>
    <cellStyle name="경고문" xfId="203" builtinId="11" customBuiltin="1"/>
    <cellStyle name="경고문 2" xfId="204" xr:uid="{00000000-0005-0000-0000-0000CB000000}"/>
    <cellStyle name="경고문 2 2" xfId="205" xr:uid="{00000000-0005-0000-0000-0000CC000000}"/>
    <cellStyle name="경고문 3" xfId="206" xr:uid="{00000000-0005-0000-0000-0000CD000000}"/>
    <cellStyle name="계산" xfId="207" builtinId="22" customBuiltin="1"/>
    <cellStyle name="계산 2" xfId="208" xr:uid="{00000000-0005-0000-0000-0000CF000000}"/>
    <cellStyle name="계산 2 2" xfId="209" xr:uid="{00000000-0005-0000-0000-0000D0000000}"/>
    <cellStyle name="계산 3" xfId="210" xr:uid="{00000000-0005-0000-0000-0000D1000000}"/>
    <cellStyle name="고정소숫점" xfId="211" xr:uid="{00000000-0005-0000-0000-0000D2000000}"/>
    <cellStyle name="고정출력1" xfId="212" xr:uid="{00000000-0005-0000-0000-0000D3000000}"/>
    <cellStyle name="고정출력2" xfId="213" xr:uid="{00000000-0005-0000-0000-0000D4000000}"/>
    <cellStyle name="나쁨" xfId="214" builtinId="27" customBuiltin="1"/>
    <cellStyle name="나쁨 2" xfId="215" xr:uid="{00000000-0005-0000-0000-0000D6000000}"/>
    <cellStyle name="나쁨 2 2" xfId="216" xr:uid="{00000000-0005-0000-0000-0000D7000000}"/>
    <cellStyle name="나쁨 3" xfId="217" xr:uid="{00000000-0005-0000-0000-0000D8000000}"/>
    <cellStyle name="날짜" xfId="218" xr:uid="{00000000-0005-0000-0000-0000D9000000}"/>
    <cellStyle name="달러" xfId="219" xr:uid="{00000000-0005-0000-0000-0000DA000000}"/>
    <cellStyle name="뒤에 오는 하이퍼링크_Book1" xfId="220" xr:uid="{00000000-0005-0000-0000-0000DB000000}"/>
    <cellStyle name="똿뗦먛귟 [0.00]_PRODUCT DETAIL Q1" xfId="221" xr:uid="{00000000-0005-0000-0000-0000DC000000}"/>
    <cellStyle name="똿뗦먛귟_PRODUCT DETAIL Q1" xfId="222" xr:uid="{00000000-0005-0000-0000-0000DD000000}"/>
    <cellStyle name="메모" xfId="223" builtinId="10" customBuiltin="1"/>
    <cellStyle name="메모 2" xfId="224" xr:uid="{00000000-0005-0000-0000-0000DF000000}"/>
    <cellStyle name="메모 2 2" xfId="225" xr:uid="{00000000-0005-0000-0000-0000E0000000}"/>
    <cellStyle name="메모 3" xfId="226" xr:uid="{00000000-0005-0000-0000-0000E1000000}"/>
    <cellStyle name="메모 4" xfId="227" xr:uid="{00000000-0005-0000-0000-0000E2000000}"/>
    <cellStyle name="믅됞 [0.00]_PRODUCT DETAIL Q1" xfId="228" xr:uid="{00000000-0005-0000-0000-0000E3000000}"/>
    <cellStyle name="믅됞_PRODUCT DETAIL Q1" xfId="229" xr:uid="{00000000-0005-0000-0000-0000E4000000}"/>
    <cellStyle name="바탕글" xfId="230" xr:uid="{00000000-0005-0000-0000-0000E5000000}"/>
    <cellStyle name="백분율 2" xfId="231" xr:uid="{00000000-0005-0000-0000-0000E6000000}"/>
    <cellStyle name="보통" xfId="232" builtinId="28" customBuiltin="1"/>
    <cellStyle name="보통 2" xfId="233" xr:uid="{00000000-0005-0000-0000-0000E8000000}"/>
    <cellStyle name="보통 2 2" xfId="234" xr:uid="{00000000-0005-0000-0000-0000E9000000}"/>
    <cellStyle name="보통 3" xfId="235" xr:uid="{00000000-0005-0000-0000-0000EA000000}"/>
    <cellStyle name="본문" xfId="236" xr:uid="{00000000-0005-0000-0000-0000EB000000}"/>
    <cellStyle name="부제목" xfId="237" xr:uid="{00000000-0005-0000-0000-0000EC000000}"/>
    <cellStyle name="뷭?_BOOKSHIP" xfId="238" xr:uid="{00000000-0005-0000-0000-0000ED000000}"/>
    <cellStyle name="설명 텍스트" xfId="239" builtinId="53" customBuiltin="1"/>
    <cellStyle name="설명 텍스트 2" xfId="240" xr:uid="{00000000-0005-0000-0000-0000EF000000}"/>
    <cellStyle name="설명 텍스트 2 2" xfId="241" xr:uid="{00000000-0005-0000-0000-0000F0000000}"/>
    <cellStyle name="설명 텍스트 3" xfId="242" xr:uid="{00000000-0005-0000-0000-0000F1000000}"/>
    <cellStyle name="셀 확인" xfId="243" builtinId="23" customBuiltin="1"/>
    <cellStyle name="셀 확인 2" xfId="244" xr:uid="{00000000-0005-0000-0000-0000F3000000}"/>
    <cellStyle name="셀 확인 2 2" xfId="245" xr:uid="{00000000-0005-0000-0000-0000F4000000}"/>
    <cellStyle name="셀 확인 3" xfId="246" xr:uid="{00000000-0005-0000-0000-0000F5000000}"/>
    <cellStyle name="숫자(R)" xfId="247" xr:uid="{00000000-0005-0000-0000-0000F6000000}"/>
    <cellStyle name="쉼표 [0]" xfId="510" builtinId="6"/>
    <cellStyle name="쉼표 [0] 10" xfId="248" xr:uid="{00000000-0005-0000-0000-0000F8000000}"/>
    <cellStyle name="쉼표 [0] 10 2" xfId="249" xr:uid="{00000000-0005-0000-0000-0000F9000000}"/>
    <cellStyle name="쉼표 [0] 10 2 2" xfId="250" xr:uid="{00000000-0005-0000-0000-0000FA000000}"/>
    <cellStyle name="쉼표 [0] 10 2 2 2" xfId="513" xr:uid="{00000000-0005-0000-0000-0000FA000000}"/>
    <cellStyle name="쉼표 [0] 10 2 2 3" xfId="608" xr:uid="{00000000-0005-0000-0000-0000FA000000}"/>
    <cellStyle name="쉼표 [0] 10 2 3" xfId="512" xr:uid="{00000000-0005-0000-0000-0000F9000000}"/>
    <cellStyle name="쉼표 [0] 10 2 4" xfId="607" xr:uid="{00000000-0005-0000-0000-0000F9000000}"/>
    <cellStyle name="쉼표 [0] 10 3" xfId="251" xr:uid="{00000000-0005-0000-0000-0000FB000000}"/>
    <cellStyle name="쉼표 [0] 10 3 2" xfId="514" xr:uid="{00000000-0005-0000-0000-0000FB000000}"/>
    <cellStyle name="쉼표 [0] 10 3 3" xfId="609" xr:uid="{00000000-0005-0000-0000-0000FB000000}"/>
    <cellStyle name="쉼표 [0] 10 4" xfId="511" xr:uid="{00000000-0005-0000-0000-0000F8000000}"/>
    <cellStyle name="쉼표 [0] 10 5" xfId="606" xr:uid="{00000000-0005-0000-0000-0000F8000000}"/>
    <cellStyle name="쉼표 [0] 11" xfId="605" xr:uid="{00000000-0005-0000-0000-000003020000}"/>
    <cellStyle name="쉼표 [0] 12" xfId="252" xr:uid="{00000000-0005-0000-0000-0000FC000000}"/>
    <cellStyle name="쉼표 [0] 12 2" xfId="253" xr:uid="{00000000-0005-0000-0000-0000FD000000}"/>
    <cellStyle name="쉼표 [0] 12 2 2" xfId="516" xr:uid="{00000000-0005-0000-0000-0000FD000000}"/>
    <cellStyle name="쉼표 [0] 12 2 3" xfId="611" xr:uid="{00000000-0005-0000-0000-0000FD000000}"/>
    <cellStyle name="쉼표 [0] 12 3" xfId="515" xr:uid="{00000000-0005-0000-0000-0000FC000000}"/>
    <cellStyle name="쉼표 [0] 12 4" xfId="610" xr:uid="{00000000-0005-0000-0000-0000FC000000}"/>
    <cellStyle name="쉼표 [0] 13" xfId="700" xr:uid="{00000000-0005-0000-0000-000062020000}"/>
    <cellStyle name="쉼표 [0] 2" xfId="254" xr:uid="{00000000-0005-0000-0000-0000FE000000}"/>
    <cellStyle name="쉼표 [0] 2 2" xfId="255" xr:uid="{00000000-0005-0000-0000-0000FF000000}"/>
    <cellStyle name="쉼표 [0] 2 2 2" xfId="256" xr:uid="{00000000-0005-0000-0000-000000010000}"/>
    <cellStyle name="쉼표 [0] 2 2 2 2" xfId="257" xr:uid="{00000000-0005-0000-0000-000001010000}"/>
    <cellStyle name="쉼표 [0] 2 2 2 2 2" xfId="520" xr:uid="{00000000-0005-0000-0000-000001010000}"/>
    <cellStyle name="쉼표 [0] 2 2 2 2 3" xfId="615" xr:uid="{00000000-0005-0000-0000-000001010000}"/>
    <cellStyle name="쉼표 [0] 2 2 2 3" xfId="519" xr:uid="{00000000-0005-0000-0000-000000010000}"/>
    <cellStyle name="쉼표 [0] 2 2 2 4" xfId="614" xr:uid="{00000000-0005-0000-0000-000000010000}"/>
    <cellStyle name="쉼표 [0] 2 2 3" xfId="258" xr:uid="{00000000-0005-0000-0000-000002010000}"/>
    <cellStyle name="쉼표 [0] 2 2 3 2" xfId="521" xr:uid="{00000000-0005-0000-0000-000002010000}"/>
    <cellStyle name="쉼표 [0] 2 2 3 3" xfId="616" xr:uid="{00000000-0005-0000-0000-000002010000}"/>
    <cellStyle name="쉼표 [0] 2 2 4" xfId="518" xr:uid="{00000000-0005-0000-0000-0000FF000000}"/>
    <cellStyle name="쉼표 [0] 2 2 5" xfId="613" xr:uid="{00000000-0005-0000-0000-0000FF000000}"/>
    <cellStyle name="쉼표 [0] 2 3" xfId="259" xr:uid="{00000000-0005-0000-0000-000003010000}"/>
    <cellStyle name="쉼표 [0] 2 4" xfId="260" xr:uid="{00000000-0005-0000-0000-000004010000}"/>
    <cellStyle name="쉼표 [0] 2 4 2" xfId="261" xr:uid="{00000000-0005-0000-0000-000005010000}"/>
    <cellStyle name="쉼표 [0] 2 4 2 2" xfId="523" xr:uid="{00000000-0005-0000-0000-000005010000}"/>
    <cellStyle name="쉼표 [0] 2 4 2 3" xfId="618" xr:uid="{00000000-0005-0000-0000-000005010000}"/>
    <cellStyle name="쉼표 [0] 2 4 3" xfId="522" xr:uid="{00000000-0005-0000-0000-000004010000}"/>
    <cellStyle name="쉼표 [0] 2 4 4" xfId="617" xr:uid="{00000000-0005-0000-0000-000004010000}"/>
    <cellStyle name="쉼표 [0] 2 5" xfId="262" xr:uid="{00000000-0005-0000-0000-000006010000}"/>
    <cellStyle name="쉼표 [0] 2 5 2" xfId="524" xr:uid="{00000000-0005-0000-0000-000006010000}"/>
    <cellStyle name="쉼표 [0] 2 5 3" xfId="619" xr:uid="{00000000-0005-0000-0000-000006010000}"/>
    <cellStyle name="쉼표 [0] 2 6" xfId="517" xr:uid="{00000000-0005-0000-0000-0000FE000000}"/>
    <cellStyle name="쉼표 [0] 2 7" xfId="612" xr:uid="{00000000-0005-0000-0000-0000FE000000}"/>
    <cellStyle name="쉼표 [0] 28" xfId="263" xr:uid="{00000000-0005-0000-0000-000007010000}"/>
    <cellStyle name="쉼표 [0] 28 2" xfId="264" xr:uid="{00000000-0005-0000-0000-000008010000}"/>
    <cellStyle name="쉼표 [0] 28 2 2" xfId="265" xr:uid="{00000000-0005-0000-0000-000009010000}"/>
    <cellStyle name="쉼표 [0] 28 2 2 2" xfId="527" xr:uid="{00000000-0005-0000-0000-000009010000}"/>
    <cellStyle name="쉼표 [0] 28 2 2 3" xfId="622" xr:uid="{00000000-0005-0000-0000-000009010000}"/>
    <cellStyle name="쉼표 [0] 28 2 3" xfId="526" xr:uid="{00000000-0005-0000-0000-000008010000}"/>
    <cellStyle name="쉼표 [0] 28 2 4" xfId="621" xr:uid="{00000000-0005-0000-0000-000008010000}"/>
    <cellStyle name="쉼표 [0] 28 3" xfId="266" xr:uid="{00000000-0005-0000-0000-00000A010000}"/>
    <cellStyle name="쉼표 [0] 28 3 2" xfId="528" xr:uid="{00000000-0005-0000-0000-00000A010000}"/>
    <cellStyle name="쉼표 [0] 28 3 3" xfId="623" xr:uid="{00000000-0005-0000-0000-00000A010000}"/>
    <cellStyle name="쉼표 [0] 28 4" xfId="525" xr:uid="{00000000-0005-0000-0000-000007010000}"/>
    <cellStyle name="쉼표 [0] 28 5" xfId="620" xr:uid="{00000000-0005-0000-0000-000007010000}"/>
    <cellStyle name="쉼표 [0] 3" xfId="267" xr:uid="{00000000-0005-0000-0000-00000B010000}"/>
    <cellStyle name="쉼표 [0] 3 2" xfId="268" xr:uid="{00000000-0005-0000-0000-00000C010000}"/>
    <cellStyle name="쉼표 [0] 3 2 2" xfId="269" xr:uid="{00000000-0005-0000-0000-00000D010000}"/>
    <cellStyle name="쉼표 [0] 3 2 2 2" xfId="531" xr:uid="{00000000-0005-0000-0000-00000D010000}"/>
    <cellStyle name="쉼표 [0] 3 2 2 3" xfId="626" xr:uid="{00000000-0005-0000-0000-00000D010000}"/>
    <cellStyle name="쉼표 [0] 3 2 3" xfId="530" xr:uid="{00000000-0005-0000-0000-00000C010000}"/>
    <cellStyle name="쉼표 [0] 3 2 4" xfId="625" xr:uid="{00000000-0005-0000-0000-00000C010000}"/>
    <cellStyle name="쉼표 [0] 3 3" xfId="270" xr:uid="{00000000-0005-0000-0000-00000E010000}"/>
    <cellStyle name="쉼표 [0] 3 3 2" xfId="532" xr:uid="{00000000-0005-0000-0000-00000E010000}"/>
    <cellStyle name="쉼표 [0] 3 3 3" xfId="627" xr:uid="{00000000-0005-0000-0000-00000E010000}"/>
    <cellStyle name="쉼표 [0] 3 4" xfId="529" xr:uid="{00000000-0005-0000-0000-00000B010000}"/>
    <cellStyle name="쉼표 [0] 3 5" xfId="624" xr:uid="{00000000-0005-0000-0000-00000B010000}"/>
    <cellStyle name="쉼표 [0] 4" xfId="271" xr:uid="{00000000-0005-0000-0000-00000F010000}"/>
    <cellStyle name="쉼표 [0] 4 2" xfId="272" xr:uid="{00000000-0005-0000-0000-000010010000}"/>
    <cellStyle name="쉼표 [0] 4 2 2" xfId="273" xr:uid="{00000000-0005-0000-0000-000011010000}"/>
    <cellStyle name="쉼표 [0] 4 2 2 2" xfId="535" xr:uid="{00000000-0005-0000-0000-000011010000}"/>
    <cellStyle name="쉼표 [0] 4 2 2 3" xfId="630" xr:uid="{00000000-0005-0000-0000-000011010000}"/>
    <cellStyle name="쉼표 [0] 4 2 3" xfId="534" xr:uid="{00000000-0005-0000-0000-000010010000}"/>
    <cellStyle name="쉼표 [0] 4 2 4" xfId="629" xr:uid="{00000000-0005-0000-0000-000010010000}"/>
    <cellStyle name="쉼표 [0] 4 3" xfId="274" xr:uid="{00000000-0005-0000-0000-000012010000}"/>
    <cellStyle name="쉼표 [0] 4 3 2" xfId="536" xr:uid="{00000000-0005-0000-0000-000012010000}"/>
    <cellStyle name="쉼표 [0] 4 3 3" xfId="631" xr:uid="{00000000-0005-0000-0000-000012010000}"/>
    <cellStyle name="쉼표 [0] 4 4" xfId="533" xr:uid="{00000000-0005-0000-0000-00000F010000}"/>
    <cellStyle name="쉼표 [0] 4 5" xfId="628" xr:uid="{00000000-0005-0000-0000-00000F010000}"/>
    <cellStyle name="쉼표 [0] 5" xfId="275" xr:uid="{00000000-0005-0000-0000-000013010000}"/>
    <cellStyle name="쉼표 [0] 5 2" xfId="276" xr:uid="{00000000-0005-0000-0000-000014010000}"/>
    <cellStyle name="쉼표 [0] 5 2 2" xfId="277" xr:uid="{00000000-0005-0000-0000-000015010000}"/>
    <cellStyle name="쉼표 [0] 5 2 2 2" xfId="539" xr:uid="{00000000-0005-0000-0000-000015010000}"/>
    <cellStyle name="쉼표 [0] 5 2 2 3" xfId="634" xr:uid="{00000000-0005-0000-0000-000015010000}"/>
    <cellStyle name="쉼표 [0] 5 2 3" xfId="538" xr:uid="{00000000-0005-0000-0000-000014010000}"/>
    <cellStyle name="쉼표 [0] 5 2 4" xfId="633" xr:uid="{00000000-0005-0000-0000-000014010000}"/>
    <cellStyle name="쉼표 [0] 5 3" xfId="278" xr:uid="{00000000-0005-0000-0000-000016010000}"/>
    <cellStyle name="쉼표 [0] 5 3 2" xfId="540" xr:uid="{00000000-0005-0000-0000-000016010000}"/>
    <cellStyle name="쉼표 [0] 5 3 3" xfId="635" xr:uid="{00000000-0005-0000-0000-000016010000}"/>
    <cellStyle name="쉼표 [0] 5 4" xfId="537" xr:uid="{00000000-0005-0000-0000-000013010000}"/>
    <cellStyle name="쉼표 [0] 5 5" xfId="632" xr:uid="{00000000-0005-0000-0000-000013010000}"/>
    <cellStyle name="쉼표 [0] 51" xfId="279" xr:uid="{00000000-0005-0000-0000-000017010000}"/>
    <cellStyle name="쉼표 [0] 51 2" xfId="280" xr:uid="{00000000-0005-0000-0000-000018010000}"/>
    <cellStyle name="쉼표 [0] 51 2 2" xfId="281" xr:uid="{00000000-0005-0000-0000-000019010000}"/>
    <cellStyle name="쉼표 [0] 51 2 2 2" xfId="543" xr:uid="{00000000-0005-0000-0000-000019010000}"/>
    <cellStyle name="쉼표 [0] 51 2 2 3" xfId="638" xr:uid="{00000000-0005-0000-0000-000019010000}"/>
    <cellStyle name="쉼표 [0] 51 2 3" xfId="542" xr:uid="{00000000-0005-0000-0000-000018010000}"/>
    <cellStyle name="쉼표 [0] 51 2 4" xfId="637" xr:uid="{00000000-0005-0000-0000-000018010000}"/>
    <cellStyle name="쉼표 [0] 51 3" xfId="282" xr:uid="{00000000-0005-0000-0000-00001A010000}"/>
    <cellStyle name="쉼표 [0] 51 3 2" xfId="544" xr:uid="{00000000-0005-0000-0000-00001A010000}"/>
    <cellStyle name="쉼표 [0] 51 3 3" xfId="639" xr:uid="{00000000-0005-0000-0000-00001A010000}"/>
    <cellStyle name="쉼표 [0] 51 4" xfId="541" xr:uid="{00000000-0005-0000-0000-000017010000}"/>
    <cellStyle name="쉼표 [0] 51 5" xfId="636" xr:uid="{00000000-0005-0000-0000-000017010000}"/>
    <cellStyle name="쉼표 [0] 6" xfId="283" xr:uid="{00000000-0005-0000-0000-00001B010000}"/>
    <cellStyle name="쉼표 [0] 6 2" xfId="284" xr:uid="{00000000-0005-0000-0000-00001C010000}"/>
    <cellStyle name="쉼표 [0] 6 2 2" xfId="285" xr:uid="{00000000-0005-0000-0000-00001D010000}"/>
    <cellStyle name="쉼표 [0] 6 2 2 2" xfId="547" xr:uid="{00000000-0005-0000-0000-00001D010000}"/>
    <cellStyle name="쉼표 [0] 6 2 2 3" xfId="642" xr:uid="{00000000-0005-0000-0000-00001D010000}"/>
    <cellStyle name="쉼표 [0] 6 2 3" xfId="546" xr:uid="{00000000-0005-0000-0000-00001C010000}"/>
    <cellStyle name="쉼표 [0] 6 2 4" xfId="641" xr:uid="{00000000-0005-0000-0000-00001C010000}"/>
    <cellStyle name="쉼표 [0] 6 3" xfId="286" xr:uid="{00000000-0005-0000-0000-00001E010000}"/>
    <cellStyle name="쉼표 [0] 6 4" xfId="287" xr:uid="{00000000-0005-0000-0000-00001F010000}"/>
    <cellStyle name="쉼표 [0] 6 4 2" xfId="548" xr:uid="{00000000-0005-0000-0000-00001F010000}"/>
    <cellStyle name="쉼표 [0] 6 4 3" xfId="643" xr:uid="{00000000-0005-0000-0000-00001F010000}"/>
    <cellStyle name="쉼표 [0] 6 5" xfId="545" xr:uid="{00000000-0005-0000-0000-00001B010000}"/>
    <cellStyle name="쉼표 [0] 6 6" xfId="640" xr:uid="{00000000-0005-0000-0000-00001B010000}"/>
    <cellStyle name="쉼표 [0] 7" xfId="288" xr:uid="{00000000-0005-0000-0000-000020010000}"/>
    <cellStyle name="쉼표 [0] 7 2" xfId="289" xr:uid="{00000000-0005-0000-0000-000021010000}"/>
    <cellStyle name="쉼표 [0] 7 2 2" xfId="290" xr:uid="{00000000-0005-0000-0000-000022010000}"/>
    <cellStyle name="쉼표 [0] 7 2 2 2" xfId="551" xr:uid="{00000000-0005-0000-0000-000022010000}"/>
    <cellStyle name="쉼표 [0] 7 2 2 3" xfId="646" xr:uid="{00000000-0005-0000-0000-000022010000}"/>
    <cellStyle name="쉼표 [0] 7 2 3" xfId="550" xr:uid="{00000000-0005-0000-0000-000021010000}"/>
    <cellStyle name="쉼표 [0] 7 2 4" xfId="645" xr:uid="{00000000-0005-0000-0000-000021010000}"/>
    <cellStyle name="쉼표 [0] 7 3" xfId="291" xr:uid="{00000000-0005-0000-0000-000023010000}"/>
    <cellStyle name="쉼표 [0] 7 3 2" xfId="552" xr:uid="{00000000-0005-0000-0000-000023010000}"/>
    <cellStyle name="쉼표 [0] 7 3 3" xfId="647" xr:uid="{00000000-0005-0000-0000-000023010000}"/>
    <cellStyle name="쉼표 [0] 7 4" xfId="549" xr:uid="{00000000-0005-0000-0000-000020010000}"/>
    <cellStyle name="쉼표 [0] 7 5" xfId="644" xr:uid="{00000000-0005-0000-0000-000020010000}"/>
    <cellStyle name="쉼표 [0] 75" xfId="292" xr:uid="{00000000-0005-0000-0000-000024010000}"/>
    <cellStyle name="쉼표 [0] 75 2" xfId="293" xr:uid="{00000000-0005-0000-0000-000025010000}"/>
    <cellStyle name="쉼표 [0] 75 2 2" xfId="294" xr:uid="{00000000-0005-0000-0000-000026010000}"/>
    <cellStyle name="쉼표 [0] 75 2 2 2" xfId="555" xr:uid="{00000000-0005-0000-0000-000026010000}"/>
    <cellStyle name="쉼표 [0] 75 2 2 3" xfId="650" xr:uid="{00000000-0005-0000-0000-000026010000}"/>
    <cellStyle name="쉼표 [0] 75 2 3" xfId="554" xr:uid="{00000000-0005-0000-0000-000025010000}"/>
    <cellStyle name="쉼표 [0] 75 2 4" xfId="649" xr:uid="{00000000-0005-0000-0000-000025010000}"/>
    <cellStyle name="쉼표 [0] 75 3" xfId="295" xr:uid="{00000000-0005-0000-0000-000027010000}"/>
    <cellStyle name="쉼표 [0] 75 3 2" xfId="556" xr:uid="{00000000-0005-0000-0000-000027010000}"/>
    <cellStyle name="쉼표 [0] 75 3 3" xfId="651" xr:uid="{00000000-0005-0000-0000-000027010000}"/>
    <cellStyle name="쉼표 [0] 75 4" xfId="553" xr:uid="{00000000-0005-0000-0000-000024010000}"/>
    <cellStyle name="쉼표 [0] 75 5" xfId="648" xr:uid="{00000000-0005-0000-0000-000024010000}"/>
    <cellStyle name="쉼표 [0] 76" xfId="296" xr:uid="{00000000-0005-0000-0000-000028010000}"/>
    <cellStyle name="쉼표 [0] 76 2" xfId="297" xr:uid="{00000000-0005-0000-0000-000029010000}"/>
    <cellStyle name="쉼표 [0] 76 2 2" xfId="298" xr:uid="{00000000-0005-0000-0000-00002A010000}"/>
    <cellStyle name="쉼표 [0] 76 2 2 2" xfId="559" xr:uid="{00000000-0005-0000-0000-00002A010000}"/>
    <cellStyle name="쉼표 [0] 76 2 2 3" xfId="654" xr:uid="{00000000-0005-0000-0000-00002A010000}"/>
    <cellStyle name="쉼표 [0] 76 2 3" xfId="558" xr:uid="{00000000-0005-0000-0000-000029010000}"/>
    <cellStyle name="쉼표 [0] 76 2 4" xfId="653" xr:uid="{00000000-0005-0000-0000-000029010000}"/>
    <cellStyle name="쉼표 [0] 76 3" xfId="299" xr:uid="{00000000-0005-0000-0000-00002B010000}"/>
    <cellStyle name="쉼표 [0] 76 3 2" xfId="560" xr:uid="{00000000-0005-0000-0000-00002B010000}"/>
    <cellStyle name="쉼표 [0] 76 3 3" xfId="655" xr:uid="{00000000-0005-0000-0000-00002B010000}"/>
    <cellStyle name="쉼표 [0] 76 4" xfId="557" xr:uid="{00000000-0005-0000-0000-000028010000}"/>
    <cellStyle name="쉼표 [0] 76 5" xfId="652" xr:uid="{00000000-0005-0000-0000-000028010000}"/>
    <cellStyle name="쉼표 [0] 78" xfId="300" xr:uid="{00000000-0005-0000-0000-00002C010000}"/>
    <cellStyle name="쉼표 [0] 78 2" xfId="301" xr:uid="{00000000-0005-0000-0000-00002D010000}"/>
    <cellStyle name="쉼표 [0] 78 2 2" xfId="302" xr:uid="{00000000-0005-0000-0000-00002E010000}"/>
    <cellStyle name="쉼표 [0] 78 2 2 2" xfId="563" xr:uid="{00000000-0005-0000-0000-00002E010000}"/>
    <cellStyle name="쉼표 [0] 78 2 2 3" xfId="658" xr:uid="{00000000-0005-0000-0000-00002E010000}"/>
    <cellStyle name="쉼표 [0] 78 2 3" xfId="562" xr:uid="{00000000-0005-0000-0000-00002D010000}"/>
    <cellStyle name="쉼표 [0] 78 2 4" xfId="657" xr:uid="{00000000-0005-0000-0000-00002D010000}"/>
    <cellStyle name="쉼표 [0] 78 3" xfId="303" xr:uid="{00000000-0005-0000-0000-00002F010000}"/>
    <cellStyle name="쉼표 [0] 78 3 2" xfId="564" xr:uid="{00000000-0005-0000-0000-00002F010000}"/>
    <cellStyle name="쉼표 [0] 78 3 3" xfId="659" xr:uid="{00000000-0005-0000-0000-00002F010000}"/>
    <cellStyle name="쉼표 [0] 78 4" xfId="561" xr:uid="{00000000-0005-0000-0000-00002C010000}"/>
    <cellStyle name="쉼표 [0] 78 5" xfId="656" xr:uid="{00000000-0005-0000-0000-00002C010000}"/>
    <cellStyle name="쉼표 [0] 79" xfId="304" xr:uid="{00000000-0005-0000-0000-000030010000}"/>
    <cellStyle name="쉼표 [0] 79 2" xfId="305" xr:uid="{00000000-0005-0000-0000-000031010000}"/>
    <cellStyle name="쉼표 [0] 79 2 2" xfId="306" xr:uid="{00000000-0005-0000-0000-000032010000}"/>
    <cellStyle name="쉼표 [0] 79 2 2 2" xfId="567" xr:uid="{00000000-0005-0000-0000-000032010000}"/>
    <cellStyle name="쉼표 [0] 79 2 2 3" xfId="662" xr:uid="{00000000-0005-0000-0000-000032010000}"/>
    <cellStyle name="쉼표 [0] 79 2 3" xfId="566" xr:uid="{00000000-0005-0000-0000-000031010000}"/>
    <cellStyle name="쉼표 [0] 79 2 4" xfId="661" xr:uid="{00000000-0005-0000-0000-000031010000}"/>
    <cellStyle name="쉼표 [0] 79 3" xfId="307" xr:uid="{00000000-0005-0000-0000-000033010000}"/>
    <cellStyle name="쉼표 [0] 79 3 2" xfId="568" xr:uid="{00000000-0005-0000-0000-000033010000}"/>
    <cellStyle name="쉼표 [0] 79 3 3" xfId="663" xr:uid="{00000000-0005-0000-0000-000033010000}"/>
    <cellStyle name="쉼표 [0] 79 4" xfId="565" xr:uid="{00000000-0005-0000-0000-000030010000}"/>
    <cellStyle name="쉼표 [0] 79 5" xfId="660" xr:uid="{00000000-0005-0000-0000-000030010000}"/>
    <cellStyle name="쉼표 [0] 8" xfId="308" xr:uid="{00000000-0005-0000-0000-000034010000}"/>
    <cellStyle name="쉼표 [0] 8 2" xfId="309" xr:uid="{00000000-0005-0000-0000-000035010000}"/>
    <cellStyle name="쉼표 [0] 8 2 2" xfId="310" xr:uid="{00000000-0005-0000-0000-000036010000}"/>
    <cellStyle name="쉼표 [0] 8 2 2 2" xfId="571" xr:uid="{00000000-0005-0000-0000-000036010000}"/>
    <cellStyle name="쉼표 [0] 8 2 2 3" xfId="666" xr:uid="{00000000-0005-0000-0000-000036010000}"/>
    <cellStyle name="쉼표 [0] 8 2 3" xfId="570" xr:uid="{00000000-0005-0000-0000-000035010000}"/>
    <cellStyle name="쉼표 [0] 8 2 4" xfId="665" xr:uid="{00000000-0005-0000-0000-000035010000}"/>
    <cellStyle name="쉼표 [0] 8 3" xfId="311" xr:uid="{00000000-0005-0000-0000-000037010000}"/>
    <cellStyle name="쉼표 [0] 8 3 2" xfId="572" xr:uid="{00000000-0005-0000-0000-000037010000}"/>
    <cellStyle name="쉼표 [0] 8 3 3" xfId="667" xr:uid="{00000000-0005-0000-0000-000037010000}"/>
    <cellStyle name="쉼표 [0] 8 4" xfId="569" xr:uid="{00000000-0005-0000-0000-000034010000}"/>
    <cellStyle name="쉼표 [0] 8 5" xfId="664" xr:uid="{00000000-0005-0000-0000-000034010000}"/>
    <cellStyle name="쉼표 [0] 80" xfId="312" xr:uid="{00000000-0005-0000-0000-000038010000}"/>
    <cellStyle name="쉼표 [0] 80 2" xfId="313" xr:uid="{00000000-0005-0000-0000-000039010000}"/>
    <cellStyle name="쉼표 [0] 80 2 2" xfId="314" xr:uid="{00000000-0005-0000-0000-00003A010000}"/>
    <cellStyle name="쉼표 [0] 80 2 2 2" xfId="575" xr:uid="{00000000-0005-0000-0000-00003A010000}"/>
    <cellStyle name="쉼표 [0] 80 2 2 3" xfId="670" xr:uid="{00000000-0005-0000-0000-00003A010000}"/>
    <cellStyle name="쉼표 [0] 80 2 3" xfId="574" xr:uid="{00000000-0005-0000-0000-000039010000}"/>
    <cellStyle name="쉼표 [0] 80 2 4" xfId="669" xr:uid="{00000000-0005-0000-0000-000039010000}"/>
    <cellStyle name="쉼표 [0] 80 3" xfId="315" xr:uid="{00000000-0005-0000-0000-00003B010000}"/>
    <cellStyle name="쉼표 [0] 80 3 2" xfId="576" xr:uid="{00000000-0005-0000-0000-00003B010000}"/>
    <cellStyle name="쉼표 [0] 80 3 3" xfId="671" xr:uid="{00000000-0005-0000-0000-00003B010000}"/>
    <cellStyle name="쉼표 [0] 80 4" xfId="573" xr:uid="{00000000-0005-0000-0000-000038010000}"/>
    <cellStyle name="쉼표 [0] 80 5" xfId="668" xr:uid="{00000000-0005-0000-0000-000038010000}"/>
    <cellStyle name="쉼표 [0] 81" xfId="316" xr:uid="{00000000-0005-0000-0000-00003C010000}"/>
    <cellStyle name="쉼표 [0] 81 2" xfId="317" xr:uid="{00000000-0005-0000-0000-00003D010000}"/>
    <cellStyle name="쉼표 [0] 81 2 2" xfId="318" xr:uid="{00000000-0005-0000-0000-00003E010000}"/>
    <cellStyle name="쉼표 [0] 81 2 2 2" xfId="579" xr:uid="{00000000-0005-0000-0000-00003E010000}"/>
    <cellStyle name="쉼표 [0] 81 2 2 3" xfId="674" xr:uid="{00000000-0005-0000-0000-00003E010000}"/>
    <cellStyle name="쉼표 [0] 81 2 3" xfId="578" xr:uid="{00000000-0005-0000-0000-00003D010000}"/>
    <cellStyle name="쉼표 [0] 81 2 4" xfId="673" xr:uid="{00000000-0005-0000-0000-00003D010000}"/>
    <cellStyle name="쉼표 [0] 81 3" xfId="319" xr:uid="{00000000-0005-0000-0000-00003F010000}"/>
    <cellStyle name="쉼표 [0] 81 3 2" xfId="580" xr:uid="{00000000-0005-0000-0000-00003F010000}"/>
    <cellStyle name="쉼표 [0] 81 3 3" xfId="675" xr:uid="{00000000-0005-0000-0000-00003F010000}"/>
    <cellStyle name="쉼표 [0] 81 4" xfId="577" xr:uid="{00000000-0005-0000-0000-00003C010000}"/>
    <cellStyle name="쉼표 [0] 81 5" xfId="672" xr:uid="{00000000-0005-0000-0000-00003C010000}"/>
    <cellStyle name="쉼표 [0] 82" xfId="320" xr:uid="{00000000-0005-0000-0000-000040010000}"/>
    <cellStyle name="쉼표 [0] 82 2" xfId="321" xr:uid="{00000000-0005-0000-0000-000041010000}"/>
    <cellStyle name="쉼표 [0] 82 2 2" xfId="322" xr:uid="{00000000-0005-0000-0000-000042010000}"/>
    <cellStyle name="쉼표 [0] 82 2 2 2" xfId="583" xr:uid="{00000000-0005-0000-0000-000042010000}"/>
    <cellStyle name="쉼표 [0] 82 2 2 3" xfId="678" xr:uid="{00000000-0005-0000-0000-000042010000}"/>
    <cellStyle name="쉼표 [0] 82 2 3" xfId="582" xr:uid="{00000000-0005-0000-0000-000041010000}"/>
    <cellStyle name="쉼표 [0] 82 2 4" xfId="677" xr:uid="{00000000-0005-0000-0000-000041010000}"/>
    <cellStyle name="쉼표 [0] 82 3" xfId="323" xr:uid="{00000000-0005-0000-0000-000043010000}"/>
    <cellStyle name="쉼표 [0] 82 3 2" xfId="584" xr:uid="{00000000-0005-0000-0000-000043010000}"/>
    <cellStyle name="쉼표 [0] 82 3 3" xfId="679" xr:uid="{00000000-0005-0000-0000-000043010000}"/>
    <cellStyle name="쉼표 [0] 82 4" xfId="581" xr:uid="{00000000-0005-0000-0000-000040010000}"/>
    <cellStyle name="쉼표 [0] 82 5" xfId="676" xr:uid="{00000000-0005-0000-0000-000040010000}"/>
    <cellStyle name="쉼표 [0] 84" xfId="324" xr:uid="{00000000-0005-0000-0000-000044010000}"/>
    <cellStyle name="쉼표 [0] 84 2" xfId="325" xr:uid="{00000000-0005-0000-0000-000045010000}"/>
    <cellStyle name="쉼표 [0] 84 2 2" xfId="326" xr:uid="{00000000-0005-0000-0000-000046010000}"/>
    <cellStyle name="쉼표 [0] 84 2 2 2" xfId="587" xr:uid="{00000000-0005-0000-0000-000046010000}"/>
    <cellStyle name="쉼표 [0] 84 2 2 3" xfId="682" xr:uid="{00000000-0005-0000-0000-000046010000}"/>
    <cellStyle name="쉼표 [0] 84 2 3" xfId="586" xr:uid="{00000000-0005-0000-0000-000045010000}"/>
    <cellStyle name="쉼표 [0] 84 2 4" xfId="681" xr:uid="{00000000-0005-0000-0000-000045010000}"/>
    <cellStyle name="쉼표 [0] 84 3" xfId="327" xr:uid="{00000000-0005-0000-0000-000047010000}"/>
    <cellStyle name="쉼표 [0] 84 3 2" xfId="588" xr:uid="{00000000-0005-0000-0000-000047010000}"/>
    <cellStyle name="쉼표 [0] 84 3 3" xfId="683" xr:uid="{00000000-0005-0000-0000-000047010000}"/>
    <cellStyle name="쉼표 [0] 84 4" xfId="585" xr:uid="{00000000-0005-0000-0000-000044010000}"/>
    <cellStyle name="쉼표 [0] 84 5" xfId="680" xr:uid="{00000000-0005-0000-0000-000044010000}"/>
    <cellStyle name="쉼표 [0] 85" xfId="328" xr:uid="{00000000-0005-0000-0000-000048010000}"/>
    <cellStyle name="쉼표 [0] 85 2" xfId="329" xr:uid="{00000000-0005-0000-0000-000049010000}"/>
    <cellStyle name="쉼표 [0] 85 2 2" xfId="330" xr:uid="{00000000-0005-0000-0000-00004A010000}"/>
    <cellStyle name="쉼표 [0] 85 2 2 2" xfId="591" xr:uid="{00000000-0005-0000-0000-00004A010000}"/>
    <cellStyle name="쉼표 [0] 85 2 2 3" xfId="686" xr:uid="{00000000-0005-0000-0000-00004A010000}"/>
    <cellStyle name="쉼표 [0] 85 2 3" xfId="590" xr:uid="{00000000-0005-0000-0000-000049010000}"/>
    <cellStyle name="쉼표 [0] 85 2 4" xfId="685" xr:uid="{00000000-0005-0000-0000-000049010000}"/>
    <cellStyle name="쉼표 [0] 85 3" xfId="331" xr:uid="{00000000-0005-0000-0000-00004B010000}"/>
    <cellStyle name="쉼표 [0] 85 3 2" xfId="592" xr:uid="{00000000-0005-0000-0000-00004B010000}"/>
    <cellStyle name="쉼표 [0] 85 3 3" xfId="687" xr:uid="{00000000-0005-0000-0000-00004B010000}"/>
    <cellStyle name="쉼표 [0] 85 4" xfId="589" xr:uid="{00000000-0005-0000-0000-000048010000}"/>
    <cellStyle name="쉼표 [0] 85 5" xfId="684" xr:uid="{00000000-0005-0000-0000-000048010000}"/>
    <cellStyle name="쉼표 [0] 9" xfId="332" xr:uid="{00000000-0005-0000-0000-00004C010000}"/>
    <cellStyle name="쉼표 [0] 9 2" xfId="333" xr:uid="{00000000-0005-0000-0000-00004D010000}"/>
    <cellStyle name="쉼표 [0] 9 2 2" xfId="334" xr:uid="{00000000-0005-0000-0000-00004E010000}"/>
    <cellStyle name="쉼표 [0] 9 2 2 2" xfId="595" xr:uid="{00000000-0005-0000-0000-00004E010000}"/>
    <cellStyle name="쉼표 [0] 9 2 2 3" xfId="690" xr:uid="{00000000-0005-0000-0000-00004E010000}"/>
    <cellStyle name="쉼표 [0] 9 2 3" xfId="594" xr:uid="{00000000-0005-0000-0000-00004D010000}"/>
    <cellStyle name="쉼표 [0] 9 2 4" xfId="689" xr:uid="{00000000-0005-0000-0000-00004D010000}"/>
    <cellStyle name="쉼표 [0] 9 3" xfId="335" xr:uid="{00000000-0005-0000-0000-00004F010000}"/>
    <cellStyle name="쉼표 [0] 9 3 2" xfId="596" xr:uid="{00000000-0005-0000-0000-00004F010000}"/>
    <cellStyle name="쉼표 [0] 9 3 3" xfId="691" xr:uid="{00000000-0005-0000-0000-00004F010000}"/>
    <cellStyle name="쉼표 [0] 9 4" xfId="593" xr:uid="{00000000-0005-0000-0000-00004C010000}"/>
    <cellStyle name="쉼표 [0] 9 5" xfId="688" xr:uid="{00000000-0005-0000-0000-00004C010000}"/>
    <cellStyle name="스타일 1" xfId="336" xr:uid="{00000000-0005-0000-0000-000050010000}"/>
    <cellStyle name="스타일 1 2" xfId="337" xr:uid="{00000000-0005-0000-0000-000051010000}"/>
    <cellStyle name="스타일 1 3" xfId="338" xr:uid="{00000000-0005-0000-0000-000052010000}"/>
    <cellStyle name="연결된 셀" xfId="339" builtinId="24" customBuiltin="1"/>
    <cellStyle name="연결된 셀 2" xfId="340" xr:uid="{00000000-0005-0000-0000-000054010000}"/>
    <cellStyle name="연결된 셀 2 2" xfId="341" xr:uid="{00000000-0005-0000-0000-000055010000}"/>
    <cellStyle name="연결된 셀 3" xfId="342" xr:uid="{00000000-0005-0000-0000-000056010000}"/>
    <cellStyle name="요약" xfId="343" builtinId="25" customBuiltin="1"/>
    <cellStyle name="요약 2" xfId="344" xr:uid="{00000000-0005-0000-0000-000058010000}"/>
    <cellStyle name="요약 2 2" xfId="345" xr:uid="{00000000-0005-0000-0000-000059010000}"/>
    <cellStyle name="요약 3" xfId="346" xr:uid="{00000000-0005-0000-0000-00005A010000}"/>
    <cellStyle name="입력" xfId="347" builtinId="20" customBuiltin="1"/>
    <cellStyle name="입력 2" xfId="348" xr:uid="{00000000-0005-0000-0000-00005C010000}"/>
    <cellStyle name="입력 2 2" xfId="349" xr:uid="{00000000-0005-0000-0000-00005D010000}"/>
    <cellStyle name="입력 3" xfId="350" xr:uid="{00000000-0005-0000-0000-00005E010000}"/>
    <cellStyle name="자리수" xfId="351" xr:uid="{00000000-0005-0000-0000-00005F010000}"/>
    <cellStyle name="자리수0" xfId="352" xr:uid="{00000000-0005-0000-0000-000060010000}"/>
    <cellStyle name="작은제목" xfId="353" xr:uid="{00000000-0005-0000-0000-000061010000}"/>
    <cellStyle name="제목" xfId="354" builtinId="15" customBuiltin="1"/>
    <cellStyle name="제목 1" xfId="355" builtinId="16" customBuiltin="1"/>
    <cellStyle name="제목 1 2" xfId="356" xr:uid="{00000000-0005-0000-0000-000064010000}"/>
    <cellStyle name="제목 1 2 2" xfId="357" xr:uid="{00000000-0005-0000-0000-000065010000}"/>
    <cellStyle name="제목 1 3" xfId="358" xr:uid="{00000000-0005-0000-0000-000066010000}"/>
    <cellStyle name="제목 2" xfId="359" builtinId="17" customBuiltin="1"/>
    <cellStyle name="제목 2 2" xfId="360" xr:uid="{00000000-0005-0000-0000-000068010000}"/>
    <cellStyle name="제목 2 2 2" xfId="361" xr:uid="{00000000-0005-0000-0000-000069010000}"/>
    <cellStyle name="제목 2 3" xfId="362" xr:uid="{00000000-0005-0000-0000-00006A010000}"/>
    <cellStyle name="제목 3" xfId="363" builtinId="18" customBuiltin="1"/>
    <cellStyle name="제목 3 2" xfId="364" xr:uid="{00000000-0005-0000-0000-00006C010000}"/>
    <cellStyle name="제목 3 2 2" xfId="365" xr:uid="{00000000-0005-0000-0000-00006D010000}"/>
    <cellStyle name="제목 3 3" xfId="366" xr:uid="{00000000-0005-0000-0000-00006E010000}"/>
    <cellStyle name="제목 4" xfId="367" builtinId="19" customBuiltin="1"/>
    <cellStyle name="제목 4 2" xfId="368" xr:uid="{00000000-0005-0000-0000-000070010000}"/>
    <cellStyle name="제목 4 2 2" xfId="369" xr:uid="{00000000-0005-0000-0000-000071010000}"/>
    <cellStyle name="제목 4 3" xfId="370" xr:uid="{00000000-0005-0000-0000-000072010000}"/>
    <cellStyle name="제목 5" xfId="371" xr:uid="{00000000-0005-0000-0000-000073010000}"/>
    <cellStyle name="제목 5 2" xfId="372" xr:uid="{00000000-0005-0000-0000-000074010000}"/>
    <cellStyle name="제목 6" xfId="373" xr:uid="{00000000-0005-0000-0000-000075010000}"/>
    <cellStyle name="좋음" xfId="374" builtinId="26" customBuiltin="1"/>
    <cellStyle name="좋음 2" xfId="375" xr:uid="{00000000-0005-0000-0000-000077010000}"/>
    <cellStyle name="좋음 2 2" xfId="376" xr:uid="{00000000-0005-0000-0000-000078010000}"/>
    <cellStyle name="좋음 3" xfId="377" xr:uid="{00000000-0005-0000-0000-000079010000}"/>
    <cellStyle name="출력" xfId="378" builtinId="21" customBuiltin="1"/>
    <cellStyle name="출력 2" xfId="379" xr:uid="{00000000-0005-0000-0000-00007B010000}"/>
    <cellStyle name="출력 2 2" xfId="380" xr:uid="{00000000-0005-0000-0000-00007C010000}"/>
    <cellStyle name="출력 3" xfId="381" xr:uid="{00000000-0005-0000-0000-00007D010000}"/>
    <cellStyle name="콤마 [0]" xfId="382" xr:uid="{00000000-0005-0000-0000-00007E010000}"/>
    <cellStyle name="콤마 [0] 2" xfId="383" xr:uid="{00000000-0005-0000-0000-00007F010000}"/>
    <cellStyle name="콤마 [0] 2 2" xfId="384" xr:uid="{00000000-0005-0000-0000-000080010000}"/>
    <cellStyle name="콤마 [0] 2 2 2" xfId="599" xr:uid="{00000000-0005-0000-0000-000080010000}"/>
    <cellStyle name="콤마 [0] 2 2 3" xfId="694" xr:uid="{00000000-0005-0000-0000-000080010000}"/>
    <cellStyle name="콤마 [0] 2 3" xfId="598" xr:uid="{00000000-0005-0000-0000-00007F010000}"/>
    <cellStyle name="콤마 [0] 2 4" xfId="693" xr:uid="{00000000-0005-0000-0000-00007F010000}"/>
    <cellStyle name="콤마 [0] 3" xfId="385" xr:uid="{00000000-0005-0000-0000-000081010000}"/>
    <cellStyle name="콤마 [0] 3 2" xfId="600" xr:uid="{00000000-0005-0000-0000-000081010000}"/>
    <cellStyle name="콤마 [0] 3 3" xfId="695" xr:uid="{00000000-0005-0000-0000-000081010000}"/>
    <cellStyle name="콤마 [0] 4" xfId="597" xr:uid="{00000000-0005-0000-0000-00007E010000}"/>
    <cellStyle name="콤마 [0] 5" xfId="692" xr:uid="{00000000-0005-0000-0000-00007E010000}"/>
    <cellStyle name="콤마 [0]_11.두류" xfId="386" xr:uid="{00000000-0005-0000-0000-000082010000}"/>
    <cellStyle name="콤마 [0]_13.채소류생산량(1-3)" xfId="387" xr:uid="{00000000-0005-0000-0000-000083010000}"/>
    <cellStyle name="콤마 [0]_15.과실류생산량" xfId="388" xr:uid="{00000000-0005-0000-0000-000084010000}"/>
    <cellStyle name="콤마 [0]_2.연령별농가인구" xfId="389" xr:uid="{00000000-0005-0000-0000-000085010000}"/>
    <cellStyle name="콤마 [0]_21.농업용기구및기계보유 " xfId="390" xr:uid="{00000000-0005-0000-0000-000086010000}"/>
    <cellStyle name="콤마 [0]_24.가축사육가구및마리(1-2)" xfId="391" xr:uid="{00000000-0005-0000-0000-000087010000}"/>
    <cellStyle name="콤마 [0]_30.소유별임야면적" xfId="503" xr:uid="{00000000-0005-0000-0000-000088010000}"/>
    <cellStyle name="콤마 [0]_33.임산물생산량" xfId="504" xr:uid="{00000000-0005-0000-0000-000089010000}"/>
    <cellStyle name="콤마 [0]_35.사방사업" xfId="506" xr:uid="{00000000-0005-0000-0000-00008A010000}"/>
    <cellStyle name="콤마 [0]_38.어가및어가인구" xfId="505" xr:uid="{00000000-0005-0000-0000-00008B010000}"/>
    <cellStyle name="콤마 [0]_40.수산물어획고" xfId="507" xr:uid="{00000000-0005-0000-0000-00008C010000}"/>
    <cellStyle name="콤마 [0]_7.식량작물생산량" xfId="392" xr:uid="{00000000-0005-0000-0000-00008D010000}"/>
    <cellStyle name="콤마 [0]_8.미곡" xfId="393" xr:uid="{00000000-0005-0000-0000-00008E010000}"/>
    <cellStyle name="콤마 [0]_9.맥류" xfId="394" xr:uid="{00000000-0005-0000-0000-00008F010000}"/>
    <cellStyle name="콤마_  종  합  " xfId="395" xr:uid="{00000000-0005-0000-0000-000090010000}"/>
    <cellStyle name="큰제목" xfId="396" xr:uid="{00000000-0005-0000-0000-000091010000}"/>
    <cellStyle name="큰제목 2" xfId="397" xr:uid="{00000000-0005-0000-0000-000092010000}"/>
    <cellStyle name="큰제목 3" xfId="398" xr:uid="{00000000-0005-0000-0000-000093010000}"/>
    <cellStyle name="통화 [0] 2" xfId="399" xr:uid="{00000000-0005-0000-0000-000094010000}"/>
    <cellStyle name="통화 [0] 2 2" xfId="400" xr:uid="{00000000-0005-0000-0000-000095010000}"/>
    <cellStyle name="통화 [0] 2 2 2" xfId="401" xr:uid="{00000000-0005-0000-0000-000096010000}"/>
    <cellStyle name="통화 [0] 2 2 2 2" xfId="603" xr:uid="{00000000-0005-0000-0000-00008B010000}"/>
    <cellStyle name="통화 [0] 2 2 2 3" xfId="698" xr:uid="{00000000-0005-0000-0000-000096010000}"/>
    <cellStyle name="통화 [0] 2 2 3" xfId="602" xr:uid="{00000000-0005-0000-0000-00008A010000}"/>
    <cellStyle name="통화 [0] 2 2 4" xfId="697" xr:uid="{00000000-0005-0000-0000-000095010000}"/>
    <cellStyle name="통화 [0] 2 3" xfId="402" xr:uid="{00000000-0005-0000-0000-000097010000}"/>
    <cellStyle name="통화 [0] 2 3 2" xfId="604" xr:uid="{00000000-0005-0000-0000-00008C010000}"/>
    <cellStyle name="통화 [0] 2 3 3" xfId="699" xr:uid="{00000000-0005-0000-0000-000097010000}"/>
    <cellStyle name="통화 [0] 2 4" xfId="601" xr:uid="{00000000-0005-0000-0000-000089010000}"/>
    <cellStyle name="통화 [0] 2 5" xfId="696" xr:uid="{00000000-0005-0000-0000-000094010000}"/>
    <cellStyle name="퍼센트" xfId="403" xr:uid="{00000000-0005-0000-0000-000098010000}"/>
    <cellStyle name="표준" xfId="0" builtinId="0"/>
    <cellStyle name="표준 10" xfId="404" xr:uid="{00000000-0005-0000-0000-00009A010000}"/>
    <cellStyle name="표준 10 2" xfId="405" xr:uid="{00000000-0005-0000-0000-00009B010000}"/>
    <cellStyle name="표준 100" xfId="406" xr:uid="{00000000-0005-0000-0000-00009C010000}"/>
    <cellStyle name="표준 101" xfId="407" xr:uid="{00000000-0005-0000-0000-00009D010000}"/>
    <cellStyle name="표준 102" xfId="408" xr:uid="{00000000-0005-0000-0000-00009E010000}"/>
    <cellStyle name="표준 103" xfId="409" xr:uid="{00000000-0005-0000-0000-00009F010000}"/>
    <cellStyle name="표준 109" xfId="410" xr:uid="{00000000-0005-0000-0000-0000A0010000}"/>
    <cellStyle name="표준 11" xfId="411" xr:uid="{00000000-0005-0000-0000-0000A1010000}"/>
    <cellStyle name="표준 11 2" xfId="412" xr:uid="{00000000-0005-0000-0000-0000A2010000}"/>
    <cellStyle name="표준 110" xfId="413" xr:uid="{00000000-0005-0000-0000-0000A3010000}"/>
    <cellStyle name="표준 111" xfId="414" xr:uid="{00000000-0005-0000-0000-0000A4010000}"/>
    <cellStyle name="표준 12" xfId="415" xr:uid="{00000000-0005-0000-0000-0000A5010000}"/>
    <cellStyle name="표준 13" xfId="416" xr:uid="{00000000-0005-0000-0000-0000A6010000}"/>
    <cellStyle name="표준 14" xfId="417" xr:uid="{00000000-0005-0000-0000-0000A7010000}"/>
    <cellStyle name="표준 15" xfId="418" xr:uid="{00000000-0005-0000-0000-0000A8010000}"/>
    <cellStyle name="표준 16" xfId="419" xr:uid="{00000000-0005-0000-0000-0000A9010000}"/>
    <cellStyle name="표준 168" xfId="420" xr:uid="{00000000-0005-0000-0000-0000AA010000}"/>
    <cellStyle name="표준 169" xfId="421" xr:uid="{00000000-0005-0000-0000-0000AB010000}"/>
    <cellStyle name="표준 17" xfId="422" xr:uid="{00000000-0005-0000-0000-0000AC010000}"/>
    <cellStyle name="표준 170" xfId="423" xr:uid="{00000000-0005-0000-0000-0000AD010000}"/>
    <cellStyle name="표준 171" xfId="424" xr:uid="{00000000-0005-0000-0000-0000AE010000}"/>
    <cellStyle name="표준 172" xfId="425" xr:uid="{00000000-0005-0000-0000-0000AF010000}"/>
    <cellStyle name="표준 173" xfId="426" xr:uid="{00000000-0005-0000-0000-0000B0010000}"/>
    <cellStyle name="표준 175" xfId="427" xr:uid="{00000000-0005-0000-0000-0000B1010000}"/>
    <cellStyle name="표준 176" xfId="428" xr:uid="{00000000-0005-0000-0000-0000B2010000}"/>
    <cellStyle name="표준 177" xfId="429" xr:uid="{00000000-0005-0000-0000-0000B3010000}"/>
    <cellStyle name="표준 178" xfId="430" xr:uid="{00000000-0005-0000-0000-0000B4010000}"/>
    <cellStyle name="표준 179" xfId="431" xr:uid="{00000000-0005-0000-0000-0000B5010000}"/>
    <cellStyle name="표준 18" xfId="432" xr:uid="{00000000-0005-0000-0000-0000B6010000}"/>
    <cellStyle name="표준 180" xfId="433" xr:uid="{00000000-0005-0000-0000-0000B7010000}"/>
    <cellStyle name="표준 181" xfId="434" xr:uid="{00000000-0005-0000-0000-0000B8010000}"/>
    <cellStyle name="표준 182" xfId="435" xr:uid="{00000000-0005-0000-0000-0000B9010000}"/>
    <cellStyle name="표준 183" xfId="436" xr:uid="{00000000-0005-0000-0000-0000BA010000}"/>
    <cellStyle name="표준 19" xfId="437" xr:uid="{00000000-0005-0000-0000-0000BB010000}"/>
    <cellStyle name="표준 2" xfId="438" xr:uid="{00000000-0005-0000-0000-0000BC010000}"/>
    <cellStyle name="표준 2 2" xfId="439" xr:uid="{00000000-0005-0000-0000-0000BD010000}"/>
    <cellStyle name="표준 2 3" xfId="440" xr:uid="{00000000-0005-0000-0000-0000BE010000}"/>
    <cellStyle name="표준 2 4" xfId="441" xr:uid="{00000000-0005-0000-0000-0000BF010000}"/>
    <cellStyle name="표준 2 5" xfId="442" xr:uid="{00000000-0005-0000-0000-0000C0010000}"/>
    <cellStyle name="표준 2_(붙임2) 시정통계 활용도 의견조사표" xfId="443" xr:uid="{00000000-0005-0000-0000-0000C1010000}"/>
    <cellStyle name="표준 20" xfId="444" xr:uid="{00000000-0005-0000-0000-0000C2010000}"/>
    <cellStyle name="표준 21" xfId="445" xr:uid="{00000000-0005-0000-0000-0000C3010000}"/>
    <cellStyle name="표준 22" xfId="446" xr:uid="{00000000-0005-0000-0000-0000C4010000}"/>
    <cellStyle name="표준 23" xfId="447" xr:uid="{00000000-0005-0000-0000-0000C5010000}"/>
    <cellStyle name="표준 24" xfId="448" xr:uid="{00000000-0005-0000-0000-0000C6010000}"/>
    <cellStyle name="표준 25" xfId="449" xr:uid="{00000000-0005-0000-0000-0000C7010000}"/>
    <cellStyle name="표준 26" xfId="450" xr:uid="{00000000-0005-0000-0000-0000C8010000}"/>
    <cellStyle name="표준 27" xfId="451" xr:uid="{00000000-0005-0000-0000-0000C9010000}"/>
    <cellStyle name="표준 28" xfId="452" xr:uid="{00000000-0005-0000-0000-0000CA010000}"/>
    <cellStyle name="표준 29" xfId="453" xr:uid="{00000000-0005-0000-0000-0000CB010000}"/>
    <cellStyle name="표준 3" xfId="454" xr:uid="{00000000-0005-0000-0000-0000CC010000}"/>
    <cellStyle name="표준 3 2" xfId="455" xr:uid="{00000000-0005-0000-0000-0000CD010000}"/>
    <cellStyle name="표준 3 3" xfId="456" xr:uid="{00000000-0005-0000-0000-0000CE010000}"/>
    <cellStyle name="표준 3 4" xfId="457" xr:uid="{00000000-0005-0000-0000-0000CF010000}"/>
    <cellStyle name="표준 30" xfId="458" xr:uid="{00000000-0005-0000-0000-0000D0010000}"/>
    <cellStyle name="표준 31" xfId="459" xr:uid="{00000000-0005-0000-0000-0000D1010000}"/>
    <cellStyle name="표준 32" xfId="460" xr:uid="{00000000-0005-0000-0000-0000D2010000}"/>
    <cellStyle name="표준 33" xfId="461" xr:uid="{00000000-0005-0000-0000-0000D3010000}"/>
    <cellStyle name="표준 34" xfId="462" xr:uid="{00000000-0005-0000-0000-0000D4010000}"/>
    <cellStyle name="표준 35" xfId="463" xr:uid="{00000000-0005-0000-0000-0000D5010000}"/>
    <cellStyle name="표준 36" xfId="464" xr:uid="{00000000-0005-0000-0000-0000D6010000}"/>
    <cellStyle name="표준 37" xfId="465" xr:uid="{00000000-0005-0000-0000-0000D7010000}"/>
    <cellStyle name="표준 38" xfId="466" xr:uid="{00000000-0005-0000-0000-0000D8010000}"/>
    <cellStyle name="표준 39" xfId="467" xr:uid="{00000000-0005-0000-0000-0000D9010000}"/>
    <cellStyle name="표준 4" xfId="468" xr:uid="{00000000-0005-0000-0000-0000DA010000}"/>
    <cellStyle name="표준 40" xfId="469" xr:uid="{00000000-0005-0000-0000-0000DB010000}"/>
    <cellStyle name="표준 41" xfId="470" xr:uid="{00000000-0005-0000-0000-0000DC010000}"/>
    <cellStyle name="표준 42" xfId="471" xr:uid="{00000000-0005-0000-0000-0000DD010000}"/>
    <cellStyle name="표준 43" xfId="508" xr:uid="{00000000-0005-0000-0000-0000DE010000}"/>
    <cellStyle name="표준 44" xfId="509" xr:uid="{00000000-0005-0000-0000-0000DF010000}"/>
    <cellStyle name="표준 5" xfId="472" xr:uid="{00000000-0005-0000-0000-0000E0010000}"/>
    <cellStyle name="표준 6" xfId="473" xr:uid="{00000000-0005-0000-0000-0000E1010000}"/>
    <cellStyle name="표준 6 2" xfId="474" xr:uid="{00000000-0005-0000-0000-0000E2010000}"/>
    <cellStyle name="표준 6 3" xfId="475" xr:uid="{00000000-0005-0000-0000-0000E3010000}"/>
    <cellStyle name="표준 6 4" xfId="476" xr:uid="{00000000-0005-0000-0000-0000E4010000}"/>
    <cellStyle name="표준 6 5" xfId="477" xr:uid="{00000000-0005-0000-0000-0000E5010000}"/>
    <cellStyle name="표준 7" xfId="478" xr:uid="{00000000-0005-0000-0000-0000E6010000}"/>
    <cellStyle name="표준 79" xfId="479" xr:uid="{00000000-0005-0000-0000-0000E7010000}"/>
    <cellStyle name="표준 8" xfId="480" xr:uid="{00000000-0005-0000-0000-0000E8010000}"/>
    <cellStyle name="표준 80" xfId="481" xr:uid="{00000000-0005-0000-0000-0000E9010000}"/>
    <cellStyle name="표준 87" xfId="482" xr:uid="{00000000-0005-0000-0000-0000EA010000}"/>
    <cellStyle name="표준 88" xfId="483" xr:uid="{00000000-0005-0000-0000-0000EB010000}"/>
    <cellStyle name="표준 89" xfId="484" xr:uid="{00000000-0005-0000-0000-0000EC010000}"/>
    <cellStyle name="표준 9" xfId="485" xr:uid="{00000000-0005-0000-0000-0000ED010000}"/>
    <cellStyle name="표준 90" xfId="486" xr:uid="{00000000-0005-0000-0000-0000EE010000}"/>
    <cellStyle name="표준 91" xfId="487" xr:uid="{00000000-0005-0000-0000-0000EF010000}"/>
    <cellStyle name="표준 92" xfId="488" xr:uid="{00000000-0005-0000-0000-0000F0010000}"/>
    <cellStyle name="표준 94" xfId="489" xr:uid="{00000000-0005-0000-0000-0000F1010000}"/>
    <cellStyle name="표준 95" xfId="490" xr:uid="{00000000-0005-0000-0000-0000F2010000}"/>
    <cellStyle name="표준 96" xfId="491" xr:uid="{00000000-0005-0000-0000-0000F3010000}"/>
    <cellStyle name="표준 97" xfId="492" xr:uid="{00000000-0005-0000-0000-0000F4010000}"/>
    <cellStyle name="표준 98" xfId="493" xr:uid="{00000000-0005-0000-0000-0000F5010000}"/>
    <cellStyle name="표준 99" xfId="494" xr:uid="{00000000-0005-0000-0000-0000F6010000}"/>
    <cellStyle name="표준_농업용기구및기계보유 " xfId="495" xr:uid="{00000000-0005-0000-0000-0000F7010000}"/>
    <cellStyle name="표준_두류" xfId="496" xr:uid="{00000000-0005-0000-0000-0000F8010000}"/>
    <cellStyle name="표준_서류" xfId="497" xr:uid="{00000000-0005-0000-0000-0000F9010000}"/>
    <cellStyle name="표준_식량작물생산량" xfId="498" xr:uid="{00000000-0005-0000-0000-0000FA010000}"/>
    <cellStyle name="하이퍼링크 2" xfId="499" xr:uid="{00000000-0005-0000-0000-0000FB010000}"/>
    <cellStyle name="합산" xfId="500" xr:uid="{00000000-0005-0000-0000-0000FC010000}"/>
    <cellStyle name="화폐기호" xfId="501" xr:uid="{00000000-0005-0000-0000-0000FD010000}"/>
    <cellStyle name="화폐기호0" xfId="502" xr:uid="{00000000-0005-0000-0000-0000FE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view="pageBreakPreview" zoomScaleNormal="100" zoomScaleSheetLayoutView="100" workbookViewId="0">
      <selection activeCell="F23" sqref="F23"/>
    </sheetView>
  </sheetViews>
  <sheetFormatPr defaultColWidth="8.88671875" defaultRowHeight="13.5"/>
  <cols>
    <col min="1" max="1" width="8.77734375" style="5" customWidth="1"/>
    <col min="2" max="7" width="14.77734375" style="5" customWidth="1"/>
    <col min="8" max="16384" width="8.88671875" style="5"/>
  </cols>
  <sheetData>
    <row r="1" spans="1:7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7" s="14" customFormat="1" ht="30" customHeight="1">
      <c r="A2" s="491" t="s">
        <v>43</v>
      </c>
      <c r="B2" s="491"/>
      <c r="C2" s="491"/>
      <c r="D2" s="491"/>
      <c r="E2" s="491"/>
      <c r="F2" s="491"/>
      <c r="G2" s="491"/>
    </row>
    <row r="3" spans="1:7" s="1" customFormat="1" ht="15" customHeight="1">
      <c r="A3" s="78" t="s">
        <v>18</v>
      </c>
      <c r="B3" s="78"/>
      <c r="C3" s="78"/>
      <c r="D3" s="78"/>
      <c r="G3" s="71" t="s">
        <v>19</v>
      </c>
    </row>
    <row r="4" spans="1:7" s="17" customFormat="1" ht="29.25" customHeight="1">
      <c r="A4" s="492" t="s">
        <v>260</v>
      </c>
      <c r="B4" s="494" t="s">
        <v>225</v>
      </c>
      <c r="C4" s="495"/>
      <c r="D4" s="495"/>
      <c r="E4" s="496" t="s">
        <v>226</v>
      </c>
      <c r="F4" s="495"/>
      <c r="G4" s="497"/>
    </row>
    <row r="5" spans="1:7" s="17" customFormat="1" ht="24" customHeight="1" thickBot="1">
      <c r="A5" s="493"/>
      <c r="B5" s="94"/>
      <c r="C5" s="375" t="s">
        <v>227</v>
      </c>
      <c r="D5" s="368" t="s">
        <v>45</v>
      </c>
      <c r="E5" s="93"/>
      <c r="F5" s="368" t="s">
        <v>0</v>
      </c>
      <c r="G5" s="375" t="s">
        <v>12</v>
      </c>
    </row>
    <row r="6" spans="1:7" s="17" customFormat="1" ht="24" hidden="1" customHeight="1" thickTop="1">
      <c r="A6" s="394">
        <v>2016</v>
      </c>
      <c r="B6" s="92">
        <v>10327</v>
      </c>
      <c r="C6" s="92">
        <v>7448</v>
      </c>
      <c r="D6" s="146">
        <v>2879</v>
      </c>
      <c r="E6" s="92">
        <v>22772</v>
      </c>
      <c r="F6" s="92">
        <v>11019</v>
      </c>
      <c r="G6" s="147">
        <v>11753</v>
      </c>
    </row>
    <row r="7" spans="1:7" s="17" customFormat="1" ht="24" hidden="1" customHeight="1">
      <c r="A7" s="367">
        <v>2017</v>
      </c>
      <c r="B7" s="92">
        <v>9329</v>
      </c>
      <c r="C7" s="92">
        <v>6928</v>
      </c>
      <c r="D7" s="147">
        <v>2401</v>
      </c>
      <c r="E7" s="92">
        <v>20984</v>
      </c>
      <c r="F7" s="92">
        <v>9849</v>
      </c>
      <c r="G7" s="147">
        <v>11135</v>
      </c>
    </row>
    <row r="8" spans="1:7" s="17" customFormat="1" ht="24" hidden="1" customHeight="1" thickTop="1">
      <c r="A8" s="394">
        <v>2018</v>
      </c>
      <c r="B8" s="260">
        <v>9579</v>
      </c>
      <c r="C8" s="92">
        <v>6216</v>
      </c>
      <c r="D8" s="147">
        <v>3362</v>
      </c>
      <c r="E8" s="159">
        <v>21132</v>
      </c>
      <c r="F8" s="92">
        <v>10062</v>
      </c>
      <c r="G8" s="147">
        <v>11070</v>
      </c>
    </row>
    <row r="9" spans="1:7" s="17" customFormat="1" ht="24" customHeight="1" thickTop="1">
      <c r="A9" s="367">
        <v>2019</v>
      </c>
      <c r="B9" s="260">
        <v>9496</v>
      </c>
      <c r="C9" s="92">
        <v>6076</v>
      </c>
      <c r="D9" s="147">
        <v>3420</v>
      </c>
      <c r="E9" s="159">
        <v>21200</v>
      </c>
      <c r="F9" s="92">
        <v>10219</v>
      </c>
      <c r="G9" s="147">
        <v>10981</v>
      </c>
    </row>
    <row r="10" spans="1:7" s="17" customFormat="1" ht="24" customHeight="1">
      <c r="A10" s="367">
        <v>2020</v>
      </c>
      <c r="B10" s="260">
        <v>9087</v>
      </c>
      <c r="C10" s="92">
        <v>6750</v>
      </c>
      <c r="D10" s="147">
        <v>2337</v>
      </c>
      <c r="E10" s="159">
        <v>17982</v>
      </c>
      <c r="F10" s="92">
        <v>8799</v>
      </c>
      <c r="G10" s="147">
        <v>9183</v>
      </c>
    </row>
    <row r="11" spans="1:7" s="17" customFormat="1" ht="24" customHeight="1">
      <c r="A11" s="367">
        <v>2021</v>
      </c>
      <c r="B11" s="260">
        <v>10060</v>
      </c>
      <c r="C11" s="92">
        <v>7519</v>
      </c>
      <c r="D11" s="147">
        <v>2542</v>
      </c>
      <c r="E11" s="159">
        <v>19975</v>
      </c>
      <c r="F11" s="92">
        <v>9422</v>
      </c>
      <c r="G11" s="147">
        <v>10553</v>
      </c>
    </row>
    <row r="12" spans="1:7" s="431" customFormat="1" ht="24" customHeight="1">
      <c r="A12" s="428">
        <v>2022</v>
      </c>
      <c r="B12" s="260">
        <f>C12+D12</f>
        <v>10709</v>
      </c>
      <c r="C12" s="92">
        <v>8218</v>
      </c>
      <c r="D12" s="147">
        <v>2491</v>
      </c>
      <c r="E12" s="159">
        <v>19653</v>
      </c>
      <c r="F12" s="92">
        <v>9436</v>
      </c>
      <c r="G12" s="147">
        <v>10215</v>
      </c>
    </row>
    <row r="13" spans="1:7" s="91" customFormat="1" ht="24" customHeight="1">
      <c r="A13" s="285">
        <v>2023</v>
      </c>
      <c r="B13" s="377">
        <v>10385</v>
      </c>
      <c r="C13" s="227">
        <v>7152</v>
      </c>
      <c r="D13" s="228">
        <v>3233</v>
      </c>
      <c r="E13" s="339">
        <v>18916</v>
      </c>
      <c r="F13" s="227">
        <v>8790</v>
      </c>
      <c r="G13" s="228">
        <v>10126</v>
      </c>
    </row>
    <row r="14" spans="1:7" s="91" customFormat="1" ht="31.5" customHeight="1">
      <c r="A14" s="489" t="s">
        <v>350</v>
      </c>
      <c r="B14" s="489"/>
      <c r="C14" s="489"/>
      <c r="D14" s="489"/>
      <c r="E14" s="489"/>
      <c r="F14" s="489"/>
      <c r="G14" s="489"/>
    </row>
    <row r="15" spans="1:7" s="1" customFormat="1" ht="17.100000000000001" customHeight="1">
      <c r="A15" s="95" t="s">
        <v>389</v>
      </c>
      <c r="B15" s="95"/>
      <c r="C15" s="95"/>
      <c r="D15" s="95"/>
      <c r="E15" s="2"/>
      <c r="F15" s="2"/>
      <c r="G15" s="97" t="s">
        <v>1</v>
      </c>
    </row>
    <row r="16" spans="1:7">
      <c r="A16" s="7"/>
      <c r="B16" s="7"/>
      <c r="C16" s="7"/>
      <c r="D16" s="7"/>
      <c r="E16" s="7"/>
      <c r="F16" s="7"/>
      <c r="G16" s="7"/>
    </row>
    <row r="17" spans="1:7">
      <c r="A17" s="7"/>
      <c r="B17" s="7"/>
      <c r="C17" s="7"/>
      <c r="D17" s="7"/>
      <c r="E17" s="7"/>
      <c r="F17" s="7"/>
      <c r="G17" s="7"/>
    </row>
    <row r="18" spans="1:7">
      <c r="A18" s="8"/>
      <c r="B18" s="7"/>
      <c r="C18" s="7"/>
      <c r="D18" s="7"/>
      <c r="E18" s="7"/>
      <c r="F18" s="7"/>
      <c r="G18" s="7"/>
    </row>
  </sheetData>
  <mergeCells count="6">
    <mergeCell ref="A14:G14"/>
    <mergeCell ref="A1:G1"/>
    <mergeCell ref="A2:G2"/>
    <mergeCell ref="A4:A5"/>
    <mergeCell ref="B4:D4"/>
    <mergeCell ref="E4:G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5" firstPageNumber="48" pageOrder="overThenDown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5"/>
  <sheetViews>
    <sheetView view="pageBreakPreview" zoomScaleNormal="100" zoomScaleSheetLayoutView="100" workbookViewId="0">
      <selection activeCell="A15" sqref="A15"/>
    </sheetView>
  </sheetViews>
  <sheetFormatPr defaultColWidth="8.88671875" defaultRowHeight="13.5"/>
  <cols>
    <col min="1" max="1" width="8.77734375" style="5" customWidth="1"/>
    <col min="2" max="9" width="10.77734375" style="5" customWidth="1"/>
    <col min="10" max="16384" width="8.88671875" style="5"/>
  </cols>
  <sheetData>
    <row r="1" spans="1:10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0" s="16" customFormat="1" ht="30" customHeight="1">
      <c r="A2" s="491" t="s">
        <v>53</v>
      </c>
      <c r="B2" s="491"/>
      <c r="C2" s="491"/>
      <c r="D2" s="491"/>
      <c r="E2" s="491"/>
      <c r="F2" s="491"/>
      <c r="G2" s="491"/>
      <c r="H2" s="491"/>
      <c r="I2" s="491"/>
      <c r="J2" s="15"/>
    </row>
    <row r="3" spans="1:10" s="1" customFormat="1" ht="15" customHeight="1">
      <c r="A3" s="78" t="s">
        <v>6</v>
      </c>
      <c r="B3" s="78"/>
      <c r="C3" s="78"/>
      <c r="D3" s="78"/>
      <c r="E3" s="78"/>
      <c r="F3" s="78"/>
      <c r="G3" s="78"/>
      <c r="I3" s="74" t="s">
        <v>7</v>
      </c>
    </row>
    <row r="4" spans="1:10" s="9" customFormat="1" ht="26.25" customHeight="1">
      <c r="A4" s="567" t="s">
        <v>283</v>
      </c>
      <c r="B4" s="494" t="s">
        <v>210</v>
      </c>
      <c r="C4" s="495"/>
      <c r="D4" s="496" t="s">
        <v>209</v>
      </c>
      <c r="E4" s="495"/>
      <c r="F4" s="497"/>
      <c r="G4" s="496" t="s">
        <v>208</v>
      </c>
      <c r="H4" s="495"/>
      <c r="I4" s="497"/>
    </row>
    <row r="5" spans="1:10" s="9" customFormat="1" ht="30" customHeight="1">
      <c r="A5" s="568"/>
      <c r="B5" s="494" t="s">
        <v>200</v>
      </c>
      <c r="C5" s="542" t="s">
        <v>27</v>
      </c>
      <c r="D5" s="496" t="s">
        <v>200</v>
      </c>
      <c r="E5" s="544" t="s">
        <v>158</v>
      </c>
      <c r="F5" s="542"/>
      <c r="G5" s="516" t="s">
        <v>200</v>
      </c>
      <c r="H5" s="544" t="s">
        <v>158</v>
      </c>
      <c r="I5" s="542"/>
    </row>
    <row r="6" spans="1:10" s="9" customFormat="1" ht="24.95" customHeight="1" thickBot="1">
      <c r="A6" s="569"/>
      <c r="B6" s="570"/>
      <c r="C6" s="543"/>
      <c r="D6" s="571"/>
      <c r="E6" s="132"/>
      <c r="F6" s="125" t="s">
        <v>28</v>
      </c>
      <c r="G6" s="572"/>
      <c r="H6" s="132"/>
      <c r="I6" s="125" t="s">
        <v>28</v>
      </c>
    </row>
    <row r="7" spans="1:10" s="9" customFormat="1" ht="24.95" hidden="1" customHeight="1" thickTop="1">
      <c r="A7" s="400">
        <v>2016</v>
      </c>
      <c r="B7" s="92">
        <v>63</v>
      </c>
      <c r="C7" s="92">
        <v>1485</v>
      </c>
      <c r="D7" s="92">
        <v>39</v>
      </c>
      <c r="E7" s="92">
        <v>623</v>
      </c>
      <c r="F7" s="92">
        <v>1597.4358974358975</v>
      </c>
      <c r="G7" s="92">
        <v>24</v>
      </c>
      <c r="H7" s="92">
        <v>862</v>
      </c>
      <c r="I7" s="147">
        <v>3591.6666666666665</v>
      </c>
    </row>
    <row r="8" spans="1:10" s="9" customFormat="1" ht="24.95" hidden="1" customHeight="1">
      <c r="A8" s="400">
        <v>2017</v>
      </c>
      <c r="B8" s="92">
        <v>61</v>
      </c>
      <c r="C8" s="92">
        <v>1372</v>
      </c>
      <c r="D8" s="92">
        <v>41</v>
      </c>
      <c r="E8" s="92">
        <v>654</v>
      </c>
      <c r="F8" s="92">
        <v>1595.1219512195121</v>
      </c>
      <c r="G8" s="92">
        <v>20</v>
      </c>
      <c r="H8" s="92">
        <v>718</v>
      </c>
      <c r="I8" s="147">
        <v>3590</v>
      </c>
    </row>
    <row r="9" spans="1:10" s="9" customFormat="1" ht="24.95" hidden="1" customHeight="1" thickTop="1">
      <c r="A9" s="400">
        <v>2018</v>
      </c>
      <c r="B9" s="92">
        <v>275</v>
      </c>
      <c r="C9" s="147">
        <v>4578</v>
      </c>
      <c r="D9" s="92">
        <v>240</v>
      </c>
      <c r="E9" s="92">
        <v>3535</v>
      </c>
      <c r="F9" s="157">
        <v>1472.9166666666665</v>
      </c>
      <c r="G9" s="92">
        <v>35</v>
      </c>
      <c r="H9" s="92">
        <v>1043</v>
      </c>
      <c r="I9" s="147">
        <v>2980</v>
      </c>
    </row>
    <row r="10" spans="1:10" s="9" customFormat="1" ht="24.95" customHeight="1" thickTop="1">
      <c r="A10" s="400">
        <v>2019</v>
      </c>
      <c r="B10" s="92">
        <v>476</v>
      </c>
      <c r="C10" s="147">
        <v>12035</v>
      </c>
      <c r="D10" s="92">
        <v>389</v>
      </c>
      <c r="E10" s="92">
        <v>9636</v>
      </c>
      <c r="F10" s="157">
        <v>2477</v>
      </c>
      <c r="G10" s="92">
        <v>87</v>
      </c>
      <c r="H10" s="92">
        <v>2399</v>
      </c>
      <c r="I10" s="147">
        <v>2757</v>
      </c>
    </row>
    <row r="11" spans="1:10" s="9" customFormat="1" ht="24.95" customHeight="1">
      <c r="A11" s="400">
        <v>2020</v>
      </c>
      <c r="B11" s="92">
        <v>457</v>
      </c>
      <c r="C11" s="147">
        <v>8245</v>
      </c>
      <c r="D11" s="92">
        <v>365</v>
      </c>
      <c r="E11" s="92">
        <v>6318</v>
      </c>
      <c r="F11" s="157">
        <v>1731</v>
      </c>
      <c r="G11" s="92">
        <v>92</v>
      </c>
      <c r="H11" s="92">
        <v>1927</v>
      </c>
      <c r="I11" s="147">
        <v>2095</v>
      </c>
    </row>
    <row r="12" spans="1:10" s="9" customFormat="1" ht="24.95" customHeight="1">
      <c r="A12" s="400">
        <v>2021</v>
      </c>
      <c r="B12" s="92">
        <v>552</v>
      </c>
      <c r="C12" s="147">
        <v>10154</v>
      </c>
      <c r="D12" s="92">
        <v>446</v>
      </c>
      <c r="E12" s="92">
        <v>7756</v>
      </c>
      <c r="F12" s="157">
        <f>E12/D12*100</f>
        <v>1739.0134529147981</v>
      </c>
      <c r="G12" s="92">
        <v>106</v>
      </c>
      <c r="H12" s="92">
        <v>2398</v>
      </c>
      <c r="I12" s="147">
        <f>H12/G12*100</f>
        <v>2262.2641509433961</v>
      </c>
    </row>
    <row r="13" spans="1:10" s="10" customFormat="1" ht="24.95" customHeight="1">
      <c r="A13" s="400">
        <v>2022</v>
      </c>
      <c r="B13" s="92">
        <v>558.5</v>
      </c>
      <c r="C13" s="147">
        <v>10388.9</v>
      </c>
      <c r="D13" s="92">
        <v>461</v>
      </c>
      <c r="E13" s="92">
        <v>8168.9</v>
      </c>
      <c r="F13" s="157">
        <v>1771.9956616052059</v>
      </c>
      <c r="G13" s="92">
        <v>97.5</v>
      </c>
      <c r="H13" s="92">
        <v>2220</v>
      </c>
      <c r="I13" s="147">
        <v>2276.9230769230771</v>
      </c>
    </row>
    <row r="14" spans="1:10" s="119" customFormat="1" ht="24.95" customHeight="1">
      <c r="A14" s="405">
        <v>2023</v>
      </c>
      <c r="B14" s="227">
        <v>511</v>
      </c>
      <c r="C14" s="228">
        <v>10840</v>
      </c>
      <c r="D14" s="227">
        <v>425</v>
      </c>
      <c r="E14" s="227">
        <v>9035</v>
      </c>
      <c r="F14" s="380">
        <v>2126</v>
      </c>
      <c r="G14" s="227">
        <v>86</v>
      </c>
      <c r="H14" s="227">
        <v>1805</v>
      </c>
      <c r="I14" s="228">
        <v>2099</v>
      </c>
    </row>
    <row r="15" spans="1:10" s="131" customFormat="1" ht="15" customHeight="1">
      <c r="A15" s="479" t="s">
        <v>387</v>
      </c>
      <c r="B15" s="115"/>
      <c r="C15" s="115"/>
      <c r="D15" s="115"/>
      <c r="E15" s="115"/>
      <c r="F15" s="115"/>
      <c r="G15" s="115"/>
      <c r="H15" s="2"/>
      <c r="I15" s="97" t="s">
        <v>388</v>
      </c>
    </row>
  </sheetData>
  <mergeCells count="12">
    <mergeCell ref="A1:G1"/>
    <mergeCell ref="A2:I2"/>
    <mergeCell ref="A4:A6"/>
    <mergeCell ref="B4:C4"/>
    <mergeCell ref="D4:F4"/>
    <mergeCell ref="G4:I4"/>
    <mergeCell ref="H5:I5"/>
    <mergeCell ref="B5:B6"/>
    <mergeCell ref="C5:C6"/>
    <mergeCell ref="D5:D6"/>
    <mergeCell ref="E5:F5"/>
    <mergeCell ref="G5:G6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8" firstPageNumber="48" pageOrder="overThenDown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16"/>
  <sheetViews>
    <sheetView view="pageBreakPreview" topLeftCell="E1" zoomScaleNormal="100" zoomScaleSheetLayoutView="100" workbookViewId="0">
      <selection activeCell="H18" sqref="H18"/>
    </sheetView>
  </sheetViews>
  <sheetFormatPr defaultColWidth="8.88671875" defaultRowHeight="13.5"/>
  <cols>
    <col min="1" max="27" width="8.77734375" style="5" customWidth="1"/>
    <col min="28" max="16384" width="8.88671875" style="5"/>
  </cols>
  <sheetData>
    <row r="1" spans="1:27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27" s="21" customFormat="1" ht="30" customHeight="1">
      <c r="A2" s="491" t="s">
        <v>265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22"/>
    </row>
    <row r="3" spans="1:27" s="24" customFormat="1" ht="15" customHeight="1">
      <c r="A3" s="78" t="s">
        <v>6</v>
      </c>
      <c r="B3" s="78"/>
      <c r="C3" s="78"/>
      <c r="D3" s="84"/>
      <c r="E3" s="84"/>
      <c r="F3" s="84"/>
      <c r="H3" s="84"/>
      <c r="I3" s="84"/>
      <c r="J3" s="84"/>
      <c r="K3" s="84"/>
      <c r="L3" s="75"/>
      <c r="AA3" s="151" t="s">
        <v>7</v>
      </c>
    </row>
    <row r="4" spans="1:27" s="9" customFormat="1" ht="12" customHeight="1">
      <c r="A4" s="585" t="s">
        <v>355</v>
      </c>
      <c r="B4" s="525" t="s">
        <v>201</v>
      </c>
      <c r="C4" s="574"/>
      <c r="D4" s="573"/>
      <c r="E4" s="539"/>
      <c r="F4" s="539"/>
      <c r="G4" s="539"/>
      <c r="H4" s="539"/>
      <c r="I4" s="539"/>
      <c r="J4" s="539"/>
      <c r="K4" s="539"/>
      <c r="L4" s="539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30"/>
    </row>
    <row r="5" spans="1:27" s="9" customFormat="1" ht="27" customHeight="1">
      <c r="A5" s="586"/>
      <c r="B5" s="541"/>
      <c r="C5" s="529"/>
      <c r="D5" s="578" t="s">
        <v>202</v>
      </c>
      <c r="E5" s="529"/>
      <c r="F5" s="529"/>
      <c r="G5" s="578" t="s">
        <v>203</v>
      </c>
      <c r="H5" s="529"/>
      <c r="I5" s="529"/>
      <c r="J5" s="575" t="s">
        <v>266</v>
      </c>
      <c r="K5" s="576"/>
      <c r="L5" s="577"/>
      <c r="M5" s="575" t="s">
        <v>267</v>
      </c>
      <c r="N5" s="576"/>
      <c r="O5" s="576"/>
      <c r="P5" s="584" t="s">
        <v>268</v>
      </c>
      <c r="Q5" s="576"/>
      <c r="R5" s="577"/>
      <c r="S5" s="575" t="s">
        <v>269</v>
      </c>
      <c r="T5" s="576"/>
      <c r="U5" s="577"/>
      <c r="V5" s="575" t="s">
        <v>270</v>
      </c>
      <c r="W5" s="576"/>
      <c r="X5" s="577"/>
      <c r="Y5" s="575" t="s">
        <v>271</v>
      </c>
      <c r="Z5" s="576"/>
      <c r="AA5" s="577"/>
    </row>
    <row r="6" spans="1:27" s="9" customFormat="1" ht="25.5" customHeight="1">
      <c r="A6" s="586"/>
      <c r="B6" s="588" t="s">
        <v>200</v>
      </c>
      <c r="C6" s="542" t="s">
        <v>27</v>
      </c>
      <c r="D6" s="578" t="s">
        <v>200</v>
      </c>
      <c r="E6" s="544" t="s">
        <v>158</v>
      </c>
      <c r="F6" s="542"/>
      <c r="G6" s="578" t="s">
        <v>200</v>
      </c>
      <c r="H6" s="544" t="s">
        <v>158</v>
      </c>
      <c r="I6" s="542"/>
      <c r="J6" s="578" t="s">
        <v>199</v>
      </c>
      <c r="K6" s="544" t="s">
        <v>5</v>
      </c>
      <c r="L6" s="542"/>
      <c r="M6" s="578" t="s">
        <v>199</v>
      </c>
      <c r="N6" s="544" t="s">
        <v>5</v>
      </c>
      <c r="O6" s="542"/>
      <c r="P6" s="578" t="s">
        <v>199</v>
      </c>
      <c r="Q6" s="544" t="s">
        <v>5</v>
      </c>
      <c r="R6" s="542"/>
      <c r="S6" s="578" t="s">
        <v>199</v>
      </c>
      <c r="T6" s="544" t="s">
        <v>5</v>
      </c>
      <c r="U6" s="542"/>
      <c r="V6" s="580" t="s">
        <v>199</v>
      </c>
      <c r="W6" s="582" t="s">
        <v>5</v>
      </c>
      <c r="X6" s="583"/>
      <c r="Y6" s="580" t="s">
        <v>199</v>
      </c>
      <c r="Z6" s="582" t="s">
        <v>5</v>
      </c>
      <c r="AA6" s="583"/>
    </row>
    <row r="7" spans="1:27" s="9" customFormat="1" ht="15.95" customHeight="1" thickBot="1">
      <c r="A7" s="587"/>
      <c r="B7" s="589"/>
      <c r="C7" s="543"/>
      <c r="D7" s="579"/>
      <c r="E7" s="141"/>
      <c r="F7" s="142" t="s">
        <v>254</v>
      </c>
      <c r="G7" s="579"/>
      <c r="H7" s="141"/>
      <c r="I7" s="142" t="s">
        <v>254</v>
      </c>
      <c r="J7" s="579"/>
      <c r="K7" s="141"/>
      <c r="L7" s="142" t="s">
        <v>254</v>
      </c>
      <c r="M7" s="579"/>
      <c r="N7" s="141"/>
      <c r="O7" s="142" t="s">
        <v>254</v>
      </c>
      <c r="P7" s="579"/>
      <c r="Q7" s="141"/>
      <c r="R7" s="142" t="s">
        <v>254</v>
      </c>
      <c r="S7" s="579"/>
      <c r="T7" s="141"/>
      <c r="U7" s="142" t="s">
        <v>254</v>
      </c>
      <c r="V7" s="581"/>
      <c r="W7" s="141"/>
      <c r="X7" s="142" t="s">
        <v>254</v>
      </c>
      <c r="Y7" s="581"/>
      <c r="Z7" s="141"/>
      <c r="AA7" s="142" t="s">
        <v>254</v>
      </c>
    </row>
    <row r="8" spans="1:27" s="9" customFormat="1" ht="17.100000000000001" hidden="1" customHeight="1" thickTop="1">
      <c r="A8" s="406">
        <v>2016</v>
      </c>
      <c r="B8" s="148">
        <v>377.75000000000006</v>
      </c>
      <c r="C8" s="146">
        <v>15317.959456404762</v>
      </c>
      <c r="D8" s="92">
        <v>110.04</v>
      </c>
      <c r="E8" s="92">
        <v>3562.4192400000011</v>
      </c>
      <c r="F8" s="92">
        <v>3237.385714285715</v>
      </c>
      <c r="G8" s="92">
        <v>11.43</v>
      </c>
      <c r="H8" s="92">
        <v>272.60550000000001</v>
      </c>
      <c r="I8" s="92">
        <v>2385</v>
      </c>
      <c r="J8" s="92">
        <v>35.520000000000003</v>
      </c>
      <c r="K8" s="92">
        <v>1205.3001600000002</v>
      </c>
      <c r="L8" s="92">
        <v>3393.3</v>
      </c>
      <c r="M8" s="92">
        <v>9.59</v>
      </c>
      <c r="N8" s="92">
        <v>606.12396250000006</v>
      </c>
      <c r="O8" s="92">
        <v>6320.375</v>
      </c>
      <c r="P8" s="92">
        <v>67.430000000000007</v>
      </c>
      <c r="Q8" s="92">
        <v>3139.855473333334</v>
      </c>
      <c r="R8" s="92">
        <v>4656.4666666666672</v>
      </c>
      <c r="S8" s="92">
        <v>37.72</v>
      </c>
      <c r="T8" s="92">
        <v>2161.9083285714282</v>
      </c>
      <c r="U8" s="92">
        <v>5731.4642857142844</v>
      </c>
      <c r="V8" s="92">
        <v>25.54</v>
      </c>
      <c r="W8" s="92">
        <v>1454.8094799999999</v>
      </c>
      <c r="X8" s="92">
        <v>5696.2</v>
      </c>
      <c r="Y8" s="92">
        <v>80.48</v>
      </c>
      <c r="Z8" s="92">
        <v>2914.9373120000005</v>
      </c>
      <c r="AA8" s="147">
        <v>3621.94</v>
      </c>
    </row>
    <row r="9" spans="1:27" s="9" customFormat="1" ht="17.100000000000001" hidden="1" customHeight="1">
      <c r="A9" s="406">
        <v>2017</v>
      </c>
      <c r="B9" s="149">
        <v>430.98</v>
      </c>
      <c r="C9" s="147">
        <v>18630.737430166668</v>
      </c>
      <c r="D9" s="92">
        <v>110.36</v>
      </c>
      <c r="E9" s="92">
        <v>3495.9105066666666</v>
      </c>
      <c r="F9" s="92">
        <v>3167.7333333333336</v>
      </c>
      <c r="G9" s="92">
        <v>12.19</v>
      </c>
      <c r="H9" s="92">
        <v>265.96141999999998</v>
      </c>
      <c r="I9" s="92">
        <v>2181.8000000000002</v>
      </c>
      <c r="J9" s="92">
        <v>33.71</v>
      </c>
      <c r="K9" s="92">
        <v>1125.9679360000002</v>
      </c>
      <c r="L9" s="92">
        <v>3340.1600000000008</v>
      </c>
      <c r="M9" s="92">
        <v>10.57</v>
      </c>
      <c r="N9" s="92">
        <v>667.7518225</v>
      </c>
      <c r="O9" s="92">
        <v>6317.4249999999993</v>
      </c>
      <c r="P9" s="92">
        <v>68.430000000000007</v>
      </c>
      <c r="Q9" s="92">
        <v>3310.9171200000005</v>
      </c>
      <c r="R9" s="92">
        <v>4838.4000000000005</v>
      </c>
      <c r="S9" s="92">
        <v>37.590000000000003</v>
      </c>
      <c r="T9" s="92">
        <v>2135.8020449999999</v>
      </c>
      <c r="U9" s="92">
        <v>5681.8357142857139</v>
      </c>
      <c r="V9" s="92">
        <v>28.78</v>
      </c>
      <c r="W9" s="92">
        <v>1639.3663599999998</v>
      </c>
      <c r="X9" s="92">
        <v>5696.2</v>
      </c>
      <c r="Y9" s="92">
        <v>129.35</v>
      </c>
      <c r="Z9" s="92">
        <v>5989.0602200000003</v>
      </c>
      <c r="AA9" s="147">
        <v>4630.1200000000008</v>
      </c>
    </row>
    <row r="10" spans="1:27" s="9" customFormat="1" ht="17.100000000000001" hidden="1" customHeight="1" thickTop="1">
      <c r="A10" s="406">
        <v>2018</v>
      </c>
      <c r="B10" s="149">
        <v>367.45000000000005</v>
      </c>
      <c r="C10" s="147">
        <v>15976.508392857142</v>
      </c>
      <c r="D10" s="92">
        <v>101.98</v>
      </c>
      <c r="E10" s="92">
        <v>2676.3461233333337</v>
      </c>
      <c r="F10" s="157">
        <v>2624.3833333333332</v>
      </c>
      <c r="G10" s="92">
        <v>11.13</v>
      </c>
      <c r="H10" s="92">
        <v>559.56074999999998</v>
      </c>
      <c r="I10" s="157">
        <v>5027.5</v>
      </c>
      <c r="J10" s="92">
        <v>33.86</v>
      </c>
      <c r="K10" s="92">
        <v>995.22440666666671</v>
      </c>
      <c r="L10" s="157">
        <v>2939.2333333333336</v>
      </c>
      <c r="M10" s="92">
        <v>9.4600000000000009</v>
      </c>
      <c r="N10" s="92">
        <v>597.54090000000008</v>
      </c>
      <c r="O10" s="157">
        <v>6316.5</v>
      </c>
      <c r="P10" s="92">
        <v>68.56</v>
      </c>
      <c r="Q10" s="92">
        <v>3315.2702200000008</v>
      </c>
      <c r="R10" s="157">
        <v>4835.5750000000007</v>
      </c>
      <c r="S10" s="92">
        <v>31.79</v>
      </c>
      <c r="T10" s="92">
        <v>1780.0901328571424</v>
      </c>
      <c r="U10" s="157">
        <v>5599.528571428571</v>
      </c>
      <c r="V10" s="92">
        <v>28.82</v>
      </c>
      <c r="W10" s="92">
        <v>1641.6448399999999</v>
      </c>
      <c r="X10" s="157">
        <v>5696.2</v>
      </c>
      <c r="Y10" s="92">
        <v>81.849999999999994</v>
      </c>
      <c r="Z10" s="92">
        <v>4410.8310199999996</v>
      </c>
      <c r="AA10" s="147">
        <v>5388.92</v>
      </c>
    </row>
    <row r="11" spans="1:27" s="9" customFormat="1" ht="17.100000000000001" customHeight="1" thickTop="1">
      <c r="A11" s="406">
        <v>2019</v>
      </c>
      <c r="B11" s="149">
        <v>346.79</v>
      </c>
      <c r="C11" s="147">
        <v>14446.421944466403</v>
      </c>
      <c r="D11" s="92">
        <v>91.1</v>
      </c>
      <c r="E11" s="92">
        <v>2390.8132166666664</v>
      </c>
      <c r="F11" s="157">
        <v>2624.3833333333332</v>
      </c>
      <c r="G11" s="92">
        <v>9.81</v>
      </c>
      <c r="H11" s="92">
        <v>493.19774999999998</v>
      </c>
      <c r="I11" s="157">
        <v>5027.5</v>
      </c>
      <c r="J11" s="92">
        <v>31.55</v>
      </c>
      <c r="K11" s="92">
        <v>927.32811666666669</v>
      </c>
      <c r="L11" s="157">
        <v>2939.2333333333336</v>
      </c>
      <c r="M11" s="92">
        <v>9.24</v>
      </c>
      <c r="N11" s="92">
        <v>583.64459999999997</v>
      </c>
      <c r="O11" s="157">
        <v>6316.5</v>
      </c>
      <c r="P11" s="92">
        <v>67.739999999999995</v>
      </c>
      <c r="Q11" s="92">
        <v>3215.7363449999998</v>
      </c>
      <c r="R11" s="157">
        <v>4747.1750000000002</v>
      </c>
      <c r="S11" s="92">
        <v>29.11</v>
      </c>
      <c r="T11" s="92">
        <v>1586.2654121330711</v>
      </c>
      <c r="U11" s="157">
        <v>5449.2113092857135</v>
      </c>
      <c r="V11" s="92">
        <v>25.5</v>
      </c>
      <c r="W11" s="92">
        <v>1452.5309999999999</v>
      </c>
      <c r="X11" s="157">
        <v>5696.2</v>
      </c>
      <c r="Y11" s="92">
        <v>82.74</v>
      </c>
      <c r="Z11" s="92">
        <v>3796.9055040000007</v>
      </c>
      <c r="AA11" s="147">
        <v>4588.9600000000009</v>
      </c>
    </row>
    <row r="12" spans="1:27" s="9" customFormat="1" ht="17.100000000000001" customHeight="1">
      <c r="A12" s="406">
        <v>2020</v>
      </c>
      <c r="B12" s="149">
        <v>328.67</v>
      </c>
      <c r="C12" s="147">
        <v>13800.565767380955</v>
      </c>
      <c r="D12" s="92">
        <v>83.01</v>
      </c>
      <c r="E12" s="92">
        <v>2178.5006050000002</v>
      </c>
      <c r="F12" s="157">
        <v>2624.3833333333332</v>
      </c>
      <c r="G12" s="92">
        <v>9.25</v>
      </c>
      <c r="H12" s="92">
        <v>465.04374999999999</v>
      </c>
      <c r="I12" s="157">
        <v>5027.5</v>
      </c>
      <c r="J12" s="92">
        <v>31.09</v>
      </c>
      <c r="K12" s="92">
        <v>928.75675166666679</v>
      </c>
      <c r="L12" s="157">
        <v>2987.3166666666671</v>
      </c>
      <c r="M12" s="92">
        <v>9.02</v>
      </c>
      <c r="N12" s="92">
        <v>564.62944999999991</v>
      </c>
      <c r="O12" s="157">
        <v>6259.75</v>
      </c>
      <c r="P12" s="92">
        <v>62.38</v>
      </c>
      <c r="Q12" s="92">
        <v>2961.2877650000005</v>
      </c>
      <c r="R12" s="157">
        <v>4747.1750000000002</v>
      </c>
      <c r="S12" s="92">
        <v>26.24</v>
      </c>
      <c r="T12" s="92">
        <v>1493.2246857142857</v>
      </c>
      <c r="U12" s="157">
        <v>5690.6428571428569</v>
      </c>
      <c r="V12" s="92">
        <v>24.18</v>
      </c>
      <c r="W12" s="92">
        <v>1377.3411599999997</v>
      </c>
      <c r="X12" s="157">
        <v>5696.2</v>
      </c>
      <c r="Y12" s="92">
        <v>83.5</v>
      </c>
      <c r="Z12" s="92">
        <v>3831.7816000000012</v>
      </c>
      <c r="AA12" s="147">
        <v>4588.9600000000009</v>
      </c>
    </row>
    <row r="13" spans="1:27" s="9" customFormat="1" ht="17.100000000000001" customHeight="1">
      <c r="A13" s="406">
        <v>2021</v>
      </c>
      <c r="B13" s="149">
        <v>324.39999999999998</v>
      </c>
      <c r="C13" s="147">
        <v>13657.315145809524</v>
      </c>
      <c r="D13" s="92">
        <v>80.989999999999995</v>
      </c>
      <c r="E13" s="92">
        <v>2125.7310316666662</v>
      </c>
      <c r="F13" s="157">
        <v>2624.6833333333329</v>
      </c>
      <c r="G13" s="92">
        <v>7.97</v>
      </c>
      <c r="H13" s="92">
        <v>400.69174999999996</v>
      </c>
      <c r="I13" s="157">
        <v>5027.5</v>
      </c>
      <c r="J13" s="92">
        <v>29.55</v>
      </c>
      <c r="K13" s="92">
        <v>884.10645000000011</v>
      </c>
      <c r="L13" s="157">
        <v>2991.9</v>
      </c>
      <c r="M13" s="92">
        <v>8.49</v>
      </c>
      <c r="N13" s="92">
        <v>533.16350999999997</v>
      </c>
      <c r="O13" s="157">
        <v>6279.9000000000005</v>
      </c>
      <c r="P13" s="92">
        <v>65.89</v>
      </c>
      <c r="Q13" s="92">
        <v>3143.6448449999998</v>
      </c>
      <c r="R13" s="157">
        <v>4771.0499999999993</v>
      </c>
      <c r="S13" s="92">
        <v>25.24</v>
      </c>
      <c r="T13" s="92">
        <v>1443.1204371428571</v>
      </c>
      <c r="U13" s="157">
        <v>5717.5928571428576</v>
      </c>
      <c r="V13" s="92">
        <v>22.45</v>
      </c>
      <c r="W13" s="92">
        <v>1280.39085</v>
      </c>
      <c r="X13" s="157">
        <v>5703.3</v>
      </c>
      <c r="Y13" s="92">
        <v>83.82</v>
      </c>
      <c r="Z13" s="92">
        <v>3846.4662720000006</v>
      </c>
      <c r="AA13" s="147">
        <v>4588.9600000000009</v>
      </c>
    </row>
    <row r="14" spans="1:27" s="10" customFormat="1" ht="17.100000000000001" customHeight="1">
      <c r="A14" s="406">
        <v>2022</v>
      </c>
      <c r="B14" s="149">
        <v>310.72000000000003</v>
      </c>
      <c r="C14" s="147">
        <v>12455.787686080586</v>
      </c>
      <c r="D14" s="92">
        <v>76.78</v>
      </c>
      <c r="E14" s="92">
        <v>2015.2318633333332</v>
      </c>
      <c r="F14" s="157">
        <v>2624.6833333333329</v>
      </c>
      <c r="G14" s="92">
        <v>5.61</v>
      </c>
      <c r="H14" s="92">
        <v>282.04275000000001</v>
      </c>
      <c r="I14" s="157">
        <v>5027.5</v>
      </c>
      <c r="J14" s="92">
        <v>25.81</v>
      </c>
      <c r="K14" s="92">
        <v>750.59167142857154</v>
      </c>
      <c r="L14" s="157">
        <v>2908.1428571428578</v>
      </c>
      <c r="M14" s="92">
        <v>8.36</v>
      </c>
      <c r="N14" s="92">
        <v>524.99964</v>
      </c>
      <c r="O14" s="157">
        <v>6279.9000000000005</v>
      </c>
      <c r="P14" s="92">
        <v>64.67</v>
      </c>
      <c r="Q14" s="92">
        <v>3289.3564028571432</v>
      </c>
      <c r="R14" s="157">
        <v>5086.3714285714286</v>
      </c>
      <c r="S14" s="92">
        <v>25.59</v>
      </c>
      <c r="T14" s="92">
        <v>1425.9535384615385</v>
      </c>
      <c r="U14" s="157">
        <v>5572.3076923076924</v>
      </c>
      <c r="V14" s="92">
        <v>20.38</v>
      </c>
      <c r="W14" s="92">
        <v>1162.3325400000001</v>
      </c>
      <c r="X14" s="157">
        <v>5703.3</v>
      </c>
      <c r="Y14" s="92">
        <v>83.52</v>
      </c>
      <c r="Z14" s="92">
        <v>3005.2792800000002</v>
      </c>
      <c r="AA14" s="147">
        <v>3598.2750000000001</v>
      </c>
    </row>
    <row r="15" spans="1:27" s="119" customFormat="1" ht="17.100000000000001" customHeight="1">
      <c r="A15" s="407">
        <v>2023</v>
      </c>
      <c r="B15" s="453">
        <v>304</v>
      </c>
      <c r="C15" s="452">
        <v>12075</v>
      </c>
      <c r="D15" s="451">
        <v>75</v>
      </c>
      <c r="E15" s="451">
        <v>1959</v>
      </c>
      <c r="F15" s="454">
        <v>2612</v>
      </c>
      <c r="G15" s="451">
        <v>5</v>
      </c>
      <c r="H15" s="451">
        <v>251</v>
      </c>
      <c r="I15" s="454">
        <v>5020</v>
      </c>
      <c r="J15" s="451">
        <v>24</v>
      </c>
      <c r="K15" s="451">
        <v>696</v>
      </c>
      <c r="L15" s="454">
        <v>2900</v>
      </c>
      <c r="M15" s="451">
        <v>8</v>
      </c>
      <c r="N15" s="451">
        <v>498</v>
      </c>
      <c r="O15" s="454">
        <v>6225</v>
      </c>
      <c r="P15" s="451">
        <v>64</v>
      </c>
      <c r="Q15" s="451">
        <v>3238</v>
      </c>
      <c r="R15" s="454">
        <v>5059.375</v>
      </c>
      <c r="S15" s="451">
        <v>25</v>
      </c>
      <c r="T15" s="451">
        <v>1383</v>
      </c>
      <c r="U15" s="454">
        <v>5532</v>
      </c>
      <c r="V15" s="451">
        <v>19</v>
      </c>
      <c r="W15" s="451">
        <v>1077</v>
      </c>
      <c r="X15" s="454">
        <v>5668.4210526315792</v>
      </c>
      <c r="Y15" s="451">
        <v>84</v>
      </c>
      <c r="Z15" s="451">
        <v>2973</v>
      </c>
      <c r="AA15" s="454">
        <v>3539.2857142857147</v>
      </c>
    </row>
    <row r="16" spans="1:27" s="24" customFormat="1" ht="17.100000000000001" customHeight="1">
      <c r="A16" s="95" t="s">
        <v>262</v>
      </c>
      <c r="B16" s="115"/>
      <c r="C16" s="115"/>
      <c r="D16" s="115"/>
      <c r="E16" s="115"/>
      <c r="F16" s="115"/>
      <c r="G16" s="2"/>
      <c r="H16" s="95"/>
      <c r="I16" s="95"/>
      <c r="J16" s="2"/>
      <c r="K16" s="95"/>
      <c r="L16" s="95"/>
      <c r="M16" s="2"/>
      <c r="N16" s="95"/>
      <c r="O16" s="95"/>
      <c r="P16" s="2"/>
      <c r="Q16" s="95"/>
      <c r="R16" s="95"/>
      <c r="S16" s="2"/>
      <c r="T16" s="95"/>
      <c r="U16" s="95"/>
      <c r="V16" s="2"/>
      <c r="W16" s="95"/>
      <c r="X16" s="95"/>
      <c r="Y16" s="2"/>
      <c r="Z16" s="95"/>
      <c r="AA16" s="97" t="s">
        <v>352</v>
      </c>
    </row>
  </sheetData>
  <mergeCells count="31">
    <mergeCell ref="A1:G1"/>
    <mergeCell ref="S5:U5"/>
    <mergeCell ref="S6:S7"/>
    <mergeCell ref="T6:U6"/>
    <mergeCell ref="V5:X5"/>
    <mergeCell ref="M5:O5"/>
    <mergeCell ref="M6:M7"/>
    <mergeCell ref="N6:O6"/>
    <mergeCell ref="P5:R5"/>
    <mergeCell ref="P6:P7"/>
    <mergeCell ref="Q6:R6"/>
    <mergeCell ref="A2:L2"/>
    <mergeCell ref="A4:A7"/>
    <mergeCell ref="D5:F5"/>
    <mergeCell ref="H6:I6"/>
    <mergeCell ref="B6:B7"/>
    <mergeCell ref="Y5:AA5"/>
    <mergeCell ref="V6:V7"/>
    <mergeCell ref="W6:X6"/>
    <mergeCell ref="Y6:Y7"/>
    <mergeCell ref="Z6:AA6"/>
    <mergeCell ref="D4:L4"/>
    <mergeCell ref="B4:C5"/>
    <mergeCell ref="J5:L5"/>
    <mergeCell ref="J6:J7"/>
    <mergeCell ref="K6:L6"/>
    <mergeCell ref="C6:C7"/>
    <mergeCell ref="G5:I5"/>
    <mergeCell ref="D6:D7"/>
    <mergeCell ref="G6:G7"/>
    <mergeCell ref="E6:F6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1" firstPageNumber="48" pageOrder="overThenDown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7"/>
  <sheetViews>
    <sheetView view="pageBreakPreview" topLeftCell="B1" zoomScaleNormal="145" zoomScaleSheetLayoutView="100" workbookViewId="0">
      <selection activeCell="Q15" sqref="Q15"/>
    </sheetView>
  </sheetViews>
  <sheetFormatPr defaultRowHeight="13.5"/>
  <sheetData>
    <row r="1" spans="1:24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24" s="21" customFormat="1" ht="30" customHeight="1">
      <c r="A2" s="491" t="s">
        <v>272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22"/>
      <c r="P2" s="22"/>
      <c r="S2" s="22"/>
      <c r="V2" s="22"/>
    </row>
    <row r="3" spans="1:24" s="24" customFormat="1" ht="15" customHeight="1">
      <c r="A3" s="139" t="s">
        <v>6</v>
      </c>
      <c r="B3" s="139"/>
      <c r="C3" s="139"/>
      <c r="D3" s="95"/>
      <c r="E3" s="95"/>
      <c r="F3" s="95"/>
      <c r="G3" s="2"/>
      <c r="H3" s="95"/>
      <c r="I3" s="95"/>
      <c r="J3" s="2"/>
      <c r="K3" s="95"/>
      <c r="L3" s="95"/>
      <c r="M3" s="2"/>
      <c r="N3" s="95"/>
      <c r="O3" s="95"/>
      <c r="P3" s="2"/>
      <c r="Q3" s="95"/>
      <c r="R3" s="95"/>
      <c r="S3" s="2"/>
      <c r="T3" s="95"/>
      <c r="U3" s="95"/>
      <c r="V3" s="2"/>
      <c r="W3" s="95"/>
      <c r="X3" s="97" t="s">
        <v>7</v>
      </c>
    </row>
    <row r="4" spans="1:24" s="9" customFormat="1" ht="12" customHeight="1">
      <c r="A4" s="585" t="s">
        <v>355</v>
      </c>
      <c r="B4" s="525" t="s">
        <v>204</v>
      </c>
      <c r="C4" s="574"/>
      <c r="D4" s="573"/>
      <c r="E4" s="539"/>
      <c r="F4" s="539"/>
      <c r="G4" s="539"/>
      <c r="H4" s="539"/>
      <c r="I4" s="539"/>
      <c r="J4" s="539"/>
      <c r="K4" s="539"/>
      <c r="L4" s="541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408"/>
    </row>
    <row r="5" spans="1:24" s="9" customFormat="1" ht="25.5" customHeight="1">
      <c r="A5" s="586"/>
      <c r="B5" s="541"/>
      <c r="C5" s="529"/>
      <c r="D5" s="578" t="s">
        <v>273</v>
      </c>
      <c r="E5" s="529"/>
      <c r="F5" s="529"/>
      <c r="G5" s="578" t="s">
        <v>274</v>
      </c>
      <c r="H5" s="529"/>
      <c r="I5" s="529"/>
      <c r="J5" s="578" t="s">
        <v>275</v>
      </c>
      <c r="K5" s="529"/>
      <c r="L5" s="529"/>
      <c r="M5" s="578" t="s">
        <v>276</v>
      </c>
      <c r="N5" s="529"/>
      <c r="O5" s="529"/>
      <c r="P5" s="578" t="s">
        <v>277</v>
      </c>
      <c r="Q5" s="529"/>
      <c r="R5" s="529"/>
      <c r="S5" s="578" t="s">
        <v>278</v>
      </c>
      <c r="T5" s="529"/>
      <c r="U5" s="529"/>
      <c r="V5" s="578" t="s">
        <v>279</v>
      </c>
      <c r="W5" s="529"/>
      <c r="X5" s="529"/>
    </row>
    <row r="6" spans="1:24" s="9" customFormat="1" ht="24" customHeight="1">
      <c r="A6" s="586"/>
      <c r="B6" s="588" t="s">
        <v>199</v>
      </c>
      <c r="C6" s="542" t="s">
        <v>27</v>
      </c>
      <c r="D6" s="578" t="s">
        <v>199</v>
      </c>
      <c r="E6" s="544" t="s">
        <v>5</v>
      </c>
      <c r="F6" s="542"/>
      <c r="G6" s="578" t="s">
        <v>199</v>
      </c>
      <c r="H6" s="544" t="s">
        <v>5</v>
      </c>
      <c r="I6" s="542"/>
      <c r="J6" s="578" t="s">
        <v>199</v>
      </c>
      <c r="K6" s="544" t="s">
        <v>5</v>
      </c>
      <c r="L6" s="542"/>
      <c r="M6" s="578" t="s">
        <v>199</v>
      </c>
      <c r="N6" s="544" t="s">
        <v>5</v>
      </c>
      <c r="O6" s="542"/>
      <c r="P6" s="578" t="s">
        <v>199</v>
      </c>
      <c r="Q6" s="544" t="s">
        <v>5</v>
      </c>
      <c r="R6" s="542"/>
      <c r="S6" s="578" t="s">
        <v>199</v>
      </c>
      <c r="T6" s="544" t="s">
        <v>5</v>
      </c>
      <c r="U6" s="542"/>
      <c r="V6" s="578" t="s">
        <v>199</v>
      </c>
      <c r="W6" s="544" t="s">
        <v>5</v>
      </c>
      <c r="X6" s="542"/>
    </row>
    <row r="7" spans="1:24" s="9" customFormat="1" ht="15.95" customHeight="1" thickBot="1">
      <c r="A7" s="587"/>
      <c r="B7" s="589"/>
      <c r="C7" s="543"/>
      <c r="D7" s="579"/>
      <c r="E7" s="141"/>
      <c r="F7" s="142" t="s">
        <v>254</v>
      </c>
      <c r="G7" s="590"/>
      <c r="H7" s="141"/>
      <c r="I7" s="142" t="s">
        <v>254</v>
      </c>
      <c r="J7" s="590"/>
      <c r="K7" s="141"/>
      <c r="L7" s="142" t="s">
        <v>254</v>
      </c>
      <c r="M7" s="590"/>
      <c r="N7" s="141"/>
      <c r="O7" s="142" t="s">
        <v>254</v>
      </c>
      <c r="P7" s="590"/>
      <c r="Q7" s="141"/>
      <c r="R7" s="142" t="s">
        <v>254</v>
      </c>
      <c r="S7" s="590"/>
      <c r="T7" s="141"/>
      <c r="U7" s="142" t="s">
        <v>254</v>
      </c>
      <c r="V7" s="590"/>
      <c r="W7" s="141"/>
      <c r="X7" s="142" t="s">
        <v>254</v>
      </c>
    </row>
    <row r="8" spans="1:24" s="9" customFormat="1" ht="17.100000000000001" hidden="1" customHeight="1" thickTop="1">
      <c r="A8" s="406">
        <v>2016</v>
      </c>
      <c r="B8" s="92">
        <v>320.43299999999999</v>
      </c>
      <c r="C8" s="146">
        <v>10370.87663069231</v>
      </c>
      <c r="D8" s="92">
        <v>89.382999999999996</v>
      </c>
      <c r="E8" s="92">
        <v>5881.9789516923074</v>
      </c>
      <c r="F8" s="92">
        <v>6580.6461538461544</v>
      </c>
      <c r="G8" s="92">
        <v>75.58</v>
      </c>
      <c r="H8" s="92">
        <v>1138.1970100000001</v>
      </c>
      <c r="I8" s="92">
        <v>1505.95</v>
      </c>
      <c r="J8" s="92">
        <v>1.45</v>
      </c>
      <c r="K8" s="92">
        <v>16.3125</v>
      </c>
      <c r="L8" s="92">
        <v>1125</v>
      </c>
      <c r="M8" s="92">
        <v>6.57</v>
      </c>
      <c r="N8" s="92">
        <v>206.74038000000002</v>
      </c>
      <c r="O8" s="92">
        <v>3146.7333333333331</v>
      </c>
      <c r="P8" s="92">
        <v>130.61000000000001</v>
      </c>
      <c r="Q8" s="92">
        <v>2951.1851940000006</v>
      </c>
      <c r="R8" s="92">
        <v>2259.54</v>
      </c>
      <c r="S8" s="92">
        <v>11.93</v>
      </c>
      <c r="T8" s="92">
        <v>176.46259499999999</v>
      </c>
      <c r="U8" s="92">
        <v>1479.15</v>
      </c>
      <c r="V8" s="92">
        <v>4.91</v>
      </c>
      <c r="W8" s="92">
        <v>0</v>
      </c>
      <c r="X8" s="147">
        <v>0</v>
      </c>
    </row>
    <row r="9" spans="1:24" s="9" customFormat="1" ht="17.100000000000001" hidden="1" customHeight="1">
      <c r="A9" s="406">
        <v>2017</v>
      </c>
      <c r="B9" s="92">
        <v>405.7</v>
      </c>
      <c r="C9" s="147">
        <v>14117.818813333333</v>
      </c>
      <c r="D9" s="92">
        <v>149.07</v>
      </c>
      <c r="E9" s="92">
        <v>9845.7753599999996</v>
      </c>
      <c r="F9" s="92">
        <v>6604.8</v>
      </c>
      <c r="G9" s="92">
        <v>83.9</v>
      </c>
      <c r="H9" s="92">
        <v>1281.6284333333333</v>
      </c>
      <c r="I9" s="92">
        <v>1527.5666666666666</v>
      </c>
      <c r="J9" s="92">
        <v>4.8499999999999996</v>
      </c>
      <c r="K9" s="92">
        <v>54.5625</v>
      </c>
      <c r="L9" s="92">
        <v>1125</v>
      </c>
      <c r="M9" s="92">
        <v>6.68</v>
      </c>
      <c r="N9" s="92">
        <v>210.95606999999995</v>
      </c>
      <c r="O9" s="92">
        <v>3158.0249999999996</v>
      </c>
      <c r="P9" s="92">
        <v>143.30000000000001</v>
      </c>
      <c r="Q9" s="92">
        <v>2540.5943600000005</v>
      </c>
      <c r="R9" s="92">
        <v>1772.92</v>
      </c>
      <c r="S9" s="92">
        <v>12.46</v>
      </c>
      <c r="T9" s="92">
        <v>184.30209000000002</v>
      </c>
      <c r="U9" s="92">
        <v>1479.15</v>
      </c>
      <c r="V9" s="92">
        <v>5.44</v>
      </c>
      <c r="W9" s="92">
        <v>0</v>
      </c>
      <c r="X9" s="147">
        <v>0</v>
      </c>
    </row>
    <row r="10" spans="1:24" s="9" customFormat="1" ht="17.100000000000001" hidden="1" customHeight="1" thickTop="1">
      <c r="A10" s="406">
        <v>2018</v>
      </c>
      <c r="B10" s="92">
        <v>392.36000000000007</v>
      </c>
      <c r="C10" s="147">
        <v>13514.982278976191</v>
      </c>
      <c r="D10" s="92">
        <v>147.71</v>
      </c>
      <c r="E10" s="92">
        <v>9437.5189721428578</v>
      </c>
      <c r="F10" s="157">
        <v>6389.221428571429</v>
      </c>
      <c r="G10" s="92">
        <v>71.81</v>
      </c>
      <c r="H10" s="92">
        <v>1096.9456233333333</v>
      </c>
      <c r="I10" s="157">
        <v>1527.5666666666666</v>
      </c>
      <c r="J10" s="92">
        <v>6.96</v>
      </c>
      <c r="K10" s="92">
        <v>78.3</v>
      </c>
      <c r="L10" s="157">
        <v>1125</v>
      </c>
      <c r="M10" s="92">
        <v>6.21</v>
      </c>
      <c r="N10" s="92">
        <v>196.07919750000002</v>
      </c>
      <c r="O10" s="157">
        <v>3157.4749999999999</v>
      </c>
      <c r="P10" s="92">
        <v>142.83000000000001</v>
      </c>
      <c r="Q10" s="92">
        <v>2534.2612560000007</v>
      </c>
      <c r="R10" s="157">
        <v>1774.3200000000002</v>
      </c>
      <c r="S10" s="92">
        <v>11.62</v>
      </c>
      <c r="T10" s="92">
        <v>171.87722999999997</v>
      </c>
      <c r="U10" s="157">
        <v>1479.15</v>
      </c>
      <c r="V10" s="92">
        <v>5.22</v>
      </c>
      <c r="W10" s="92">
        <v>0</v>
      </c>
      <c r="X10" s="147">
        <v>0</v>
      </c>
    </row>
    <row r="11" spans="1:24" s="9" customFormat="1" ht="17.100000000000001" customHeight="1" thickTop="1">
      <c r="A11" s="406">
        <v>2019</v>
      </c>
      <c r="B11" s="92">
        <v>308.00000000000006</v>
      </c>
      <c r="C11" s="147">
        <v>8477.2118027380948</v>
      </c>
      <c r="D11" s="92">
        <v>72</v>
      </c>
      <c r="E11" s="92">
        <v>4560.279428571429</v>
      </c>
      <c r="F11" s="157">
        <v>6333.721428571429</v>
      </c>
      <c r="G11" s="92">
        <v>67.3</v>
      </c>
      <c r="H11" s="92">
        <v>1028.0523666666668</v>
      </c>
      <c r="I11" s="157">
        <v>1527.5666666666666</v>
      </c>
      <c r="J11" s="92">
        <v>5.26</v>
      </c>
      <c r="K11" s="92">
        <v>59.174999999999997</v>
      </c>
      <c r="L11" s="157">
        <v>1125</v>
      </c>
      <c r="M11" s="92">
        <v>6.81</v>
      </c>
      <c r="N11" s="92">
        <v>233.1931275</v>
      </c>
      <c r="O11" s="157">
        <v>3424.2750000000001</v>
      </c>
      <c r="P11" s="92">
        <v>140.97</v>
      </c>
      <c r="Q11" s="92">
        <v>2434.6928699999999</v>
      </c>
      <c r="R11" s="157">
        <v>1727.1</v>
      </c>
      <c r="S11" s="92">
        <v>10.94</v>
      </c>
      <c r="T11" s="92">
        <v>161.81901000000002</v>
      </c>
      <c r="U11" s="157">
        <v>1479.15</v>
      </c>
      <c r="V11" s="92">
        <v>4.72</v>
      </c>
      <c r="W11" s="92">
        <v>0</v>
      </c>
      <c r="X11" s="147">
        <v>0</v>
      </c>
    </row>
    <row r="12" spans="1:24" s="9" customFormat="1" ht="17.100000000000001" customHeight="1">
      <c r="A12" s="406">
        <v>2020</v>
      </c>
      <c r="B12" s="92">
        <v>373.78999999999996</v>
      </c>
      <c r="C12" s="147">
        <v>12742.164150999997</v>
      </c>
      <c r="D12" s="92">
        <v>142.1</v>
      </c>
      <c r="E12" s="92">
        <v>9000.2485999999972</v>
      </c>
      <c r="F12" s="157">
        <v>6333.7428571428563</v>
      </c>
      <c r="G12" s="92">
        <v>65.430000000000007</v>
      </c>
      <c r="H12" s="92">
        <v>985.3430850000002</v>
      </c>
      <c r="I12" s="157">
        <v>1505.95</v>
      </c>
      <c r="J12" s="92">
        <v>5.51</v>
      </c>
      <c r="K12" s="92">
        <v>46.983770000000007</v>
      </c>
      <c r="L12" s="157">
        <v>852.7</v>
      </c>
      <c r="M12" s="92">
        <v>7.11</v>
      </c>
      <c r="N12" s="92">
        <v>260.13830999999999</v>
      </c>
      <c r="O12" s="157">
        <v>3658.7666666666664</v>
      </c>
      <c r="P12" s="92">
        <v>137.88</v>
      </c>
      <c r="Q12" s="92">
        <v>2305.3811759999994</v>
      </c>
      <c r="R12" s="157">
        <v>1672.0199999999998</v>
      </c>
      <c r="S12" s="92">
        <v>9.74</v>
      </c>
      <c r="T12" s="92">
        <v>144.06921000000003</v>
      </c>
      <c r="U12" s="157">
        <v>1479.15</v>
      </c>
      <c r="V12" s="92">
        <v>6.02</v>
      </c>
      <c r="W12" s="92">
        <v>0</v>
      </c>
      <c r="X12" s="147">
        <v>0</v>
      </c>
    </row>
    <row r="13" spans="1:24" s="9" customFormat="1" ht="17.100000000000001" customHeight="1">
      <c r="A13" s="406">
        <v>2021</v>
      </c>
      <c r="B13" s="92">
        <v>377.11</v>
      </c>
      <c r="C13" s="147">
        <v>12575.16407533333</v>
      </c>
      <c r="D13" s="92">
        <v>138.44</v>
      </c>
      <c r="E13" s="92">
        <v>8763.4596599999986</v>
      </c>
      <c r="F13" s="157">
        <v>6330.15</v>
      </c>
      <c r="G13" s="92">
        <v>61.03</v>
      </c>
      <c r="H13" s="92">
        <v>917.40296000000001</v>
      </c>
      <c r="I13" s="157">
        <v>1503.2</v>
      </c>
      <c r="J13" s="92">
        <v>14</v>
      </c>
      <c r="K13" s="92">
        <v>119.37800000000001</v>
      </c>
      <c r="L13" s="157">
        <v>852.7</v>
      </c>
      <c r="M13" s="92">
        <v>7.1</v>
      </c>
      <c r="N13" s="92">
        <v>259.64463333333339</v>
      </c>
      <c r="O13" s="157">
        <v>3656.9666666666672</v>
      </c>
      <c r="P13" s="92">
        <v>143.11000000000001</v>
      </c>
      <c r="Q13" s="92">
        <v>2392.8278219999997</v>
      </c>
      <c r="R13" s="157">
        <v>1672.0199999999998</v>
      </c>
      <c r="S13" s="92">
        <v>8.33</v>
      </c>
      <c r="T13" s="92">
        <v>122.45099999999999</v>
      </c>
      <c r="U13" s="157">
        <v>1470</v>
      </c>
      <c r="V13" s="92">
        <v>5.0999999999999996</v>
      </c>
      <c r="W13" s="92">
        <v>0</v>
      </c>
      <c r="X13" s="147">
        <v>0</v>
      </c>
    </row>
    <row r="14" spans="1:24" s="10" customFormat="1" ht="17.100000000000001" customHeight="1">
      <c r="A14" s="441">
        <v>2022</v>
      </c>
      <c r="B14" s="92">
        <v>362.75</v>
      </c>
      <c r="C14" s="147">
        <v>12194.895539999998</v>
      </c>
      <c r="D14" s="92">
        <v>137.66999999999999</v>
      </c>
      <c r="E14" s="92">
        <v>8714.7175049999987</v>
      </c>
      <c r="F14" s="157">
        <v>6330.15</v>
      </c>
      <c r="G14" s="92">
        <v>56.93</v>
      </c>
      <c r="H14" s="92">
        <v>855.77175999999997</v>
      </c>
      <c r="I14" s="157">
        <v>1503.2</v>
      </c>
      <c r="J14" s="92">
        <v>6.22</v>
      </c>
      <c r="K14" s="92">
        <v>53.037939999999999</v>
      </c>
      <c r="L14" s="157">
        <v>852.7</v>
      </c>
      <c r="M14" s="92">
        <v>6.97</v>
      </c>
      <c r="N14" s="92">
        <v>209.61578000000003</v>
      </c>
      <c r="O14" s="157">
        <v>3007.4</v>
      </c>
      <c r="P14" s="92">
        <v>141.46</v>
      </c>
      <c r="Q14" s="92">
        <v>2242.388555</v>
      </c>
      <c r="R14" s="157">
        <v>1585.175</v>
      </c>
      <c r="S14" s="92">
        <v>8.1199999999999992</v>
      </c>
      <c r="T14" s="92">
        <v>119.364</v>
      </c>
      <c r="U14" s="157">
        <v>1470</v>
      </c>
      <c r="V14" s="92">
        <v>5.38</v>
      </c>
      <c r="W14" s="92">
        <v>0</v>
      </c>
      <c r="X14" s="147">
        <v>0</v>
      </c>
    </row>
    <row r="15" spans="1:24" s="119" customFormat="1" ht="17.100000000000001" customHeight="1">
      <c r="A15" s="409">
        <v>2023</v>
      </c>
      <c r="B15" s="455">
        <v>356</v>
      </c>
      <c r="C15" s="456">
        <v>11984</v>
      </c>
      <c r="D15" s="455">
        <v>136</v>
      </c>
      <c r="E15" s="455">
        <v>8601</v>
      </c>
      <c r="F15" s="457">
        <v>6324.2647058823532</v>
      </c>
      <c r="G15" s="455">
        <v>54</v>
      </c>
      <c r="H15" s="455">
        <v>808</v>
      </c>
      <c r="I15" s="457">
        <v>1496.2962962962963</v>
      </c>
      <c r="J15" s="455">
        <v>6</v>
      </c>
      <c r="K15" s="455">
        <v>50</v>
      </c>
      <c r="L15" s="457">
        <v>833.33333333333337</v>
      </c>
      <c r="M15" s="455">
        <v>7</v>
      </c>
      <c r="N15" s="455">
        <v>201</v>
      </c>
      <c r="O15" s="457">
        <v>2871.4285714285716</v>
      </c>
      <c r="P15" s="455">
        <v>140</v>
      </c>
      <c r="Q15" s="455">
        <v>2213</v>
      </c>
      <c r="R15" s="457">
        <v>1580.7142857142858</v>
      </c>
      <c r="S15" s="455">
        <v>8</v>
      </c>
      <c r="T15" s="455">
        <v>111</v>
      </c>
      <c r="U15" s="457">
        <v>1387.5</v>
      </c>
      <c r="V15" s="455">
        <v>5</v>
      </c>
      <c r="W15" s="455" t="s">
        <v>314</v>
      </c>
      <c r="X15" s="457" t="s">
        <v>314</v>
      </c>
    </row>
    <row r="16" spans="1:24" s="9" customFormat="1" ht="17.100000000000001" customHeight="1">
      <c r="A16" s="144" t="s">
        <v>280</v>
      </c>
      <c r="B16" s="134"/>
      <c r="C16" s="135"/>
      <c r="D16" s="136"/>
      <c r="E16" s="137"/>
      <c r="F16" s="138"/>
      <c r="G16" s="136"/>
      <c r="H16" s="137"/>
      <c r="I16" s="138"/>
      <c r="J16" s="136"/>
      <c r="K16" s="137"/>
      <c r="L16" s="138"/>
      <c r="M16" s="136"/>
      <c r="N16" s="137"/>
      <c r="O16" s="138"/>
      <c r="P16" s="136"/>
      <c r="Q16" s="137"/>
      <c r="R16" s="138"/>
      <c r="S16" s="136"/>
      <c r="T16" s="137"/>
      <c r="U16" s="138"/>
      <c r="V16" s="136"/>
      <c r="W16" s="137"/>
      <c r="X16" s="145" t="s">
        <v>352</v>
      </c>
    </row>
    <row r="17" spans="1:24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</row>
  </sheetData>
  <mergeCells count="28">
    <mergeCell ref="A1:G1"/>
    <mergeCell ref="S5:U5"/>
    <mergeCell ref="S6:S7"/>
    <mergeCell ref="T6:U6"/>
    <mergeCell ref="V5:X5"/>
    <mergeCell ref="V6:V7"/>
    <mergeCell ref="W6:X6"/>
    <mergeCell ref="M5:O5"/>
    <mergeCell ref="M6:M7"/>
    <mergeCell ref="N6:O6"/>
    <mergeCell ref="P5:R5"/>
    <mergeCell ref="P6:P7"/>
    <mergeCell ref="Q6:R6"/>
    <mergeCell ref="A2:L2"/>
    <mergeCell ref="A4:A7"/>
    <mergeCell ref="B4:C5"/>
    <mergeCell ref="D4:L4"/>
    <mergeCell ref="D5:F5"/>
    <mergeCell ref="G5:I5"/>
    <mergeCell ref="B6:B7"/>
    <mergeCell ref="C6:C7"/>
    <mergeCell ref="D6:D7"/>
    <mergeCell ref="E6:F6"/>
    <mergeCell ref="G6:G7"/>
    <mergeCell ref="H6:I6"/>
    <mergeCell ref="J5:L5"/>
    <mergeCell ref="J6:J7"/>
    <mergeCell ref="K6:L6"/>
  </mergeCells>
  <phoneticPr fontId="2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6"/>
  <sheetViews>
    <sheetView view="pageBreakPreview" zoomScaleNormal="115" zoomScaleSheetLayoutView="100" workbookViewId="0">
      <selection activeCell="G11" sqref="G11"/>
    </sheetView>
  </sheetViews>
  <sheetFormatPr defaultRowHeight="13.5"/>
  <sheetData>
    <row r="1" spans="1:10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0" s="21" customFormat="1" ht="30" customHeight="1">
      <c r="A2" s="491" t="s">
        <v>281</v>
      </c>
      <c r="B2" s="491"/>
      <c r="C2" s="491"/>
      <c r="D2" s="491"/>
      <c r="E2" s="491"/>
      <c r="F2" s="491"/>
      <c r="G2" s="491"/>
      <c r="H2" s="491"/>
      <c r="I2" s="491"/>
    </row>
    <row r="3" spans="1:10" s="24" customFormat="1" ht="15" customHeight="1">
      <c r="A3" s="78" t="s">
        <v>6</v>
      </c>
      <c r="B3" s="78"/>
      <c r="C3" s="78"/>
      <c r="D3" s="78"/>
      <c r="E3" s="78"/>
      <c r="F3" s="78"/>
      <c r="H3" s="78"/>
      <c r="I3" s="83" t="s">
        <v>7</v>
      </c>
    </row>
    <row r="4" spans="1:10" s="9" customFormat="1" ht="12" customHeight="1">
      <c r="A4" s="585" t="s">
        <v>260</v>
      </c>
      <c r="B4" s="525" t="s">
        <v>205</v>
      </c>
      <c r="C4" s="574"/>
      <c r="D4" s="573"/>
      <c r="E4" s="539"/>
      <c r="F4" s="539"/>
      <c r="G4" s="539"/>
      <c r="H4" s="539"/>
      <c r="I4" s="541"/>
      <c r="J4" s="351"/>
    </row>
    <row r="5" spans="1:10" s="9" customFormat="1" ht="24.75" customHeight="1">
      <c r="A5" s="586"/>
      <c r="B5" s="541"/>
      <c r="C5" s="529"/>
      <c r="D5" s="578" t="s">
        <v>166</v>
      </c>
      <c r="E5" s="529"/>
      <c r="F5" s="529"/>
      <c r="G5" s="578" t="s">
        <v>206</v>
      </c>
      <c r="H5" s="529"/>
      <c r="I5" s="529"/>
    </row>
    <row r="6" spans="1:10" s="9" customFormat="1" ht="21" customHeight="1">
      <c r="A6" s="586"/>
      <c r="B6" s="588" t="s">
        <v>199</v>
      </c>
      <c r="C6" s="542" t="s">
        <v>27</v>
      </c>
      <c r="D6" s="578" t="s">
        <v>199</v>
      </c>
      <c r="E6" s="544" t="s">
        <v>5</v>
      </c>
      <c r="F6" s="542"/>
      <c r="G6" s="578" t="s">
        <v>199</v>
      </c>
      <c r="H6" s="544" t="s">
        <v>5</v>
      </c>
      <c r="I6" s="542"/>
    </row>
    <row r="7" spans="1:10" s="9" customFormat="1" ht="15.95" customHeight="1" thickBot="1">
      <c r="A7" s="587"/>
      <c r="B7" s="589"/>
      <c r="C7" s="543"/>
      <c r="D7" s="579"/>
      <c r="E7" s="141"/>
      <c r="F7" s="142" t="s">
        <v>254</v>
      </c>
      <c r="G7" s="579"/>
      <c r="H7" s="141"/>
      <c r="I7" s="142" t="s">
        <v>254</v>
      </c>
    </row>
    <row r="8" spans="1:10" s="9" customFormat="1" ht="17.100000000000001" hidden="1" customHeight="1" thickTop="1">
      <c r="A8" s="406">
        <v>2016</v>
      </c>
      <c r="B8" s="92">
        <v>116.51</v>
      </c>
      <c r="C8" s="146">
        <v>6105.4720750000006</v>
      </c>
      <c r="D8" s="92">
        <v>113.7</v>
      </c>
      <c r="E8" s="92">
        <v>6105.4720750000006</v>
      </c>
      <c r="F8" s="92">
        <v>5369.8083333333334</v>
      </c>
      <c r="G8" s="92">
        <v>2.81</v>
      </c>
      <c r="H8" s="92">
        <v>0</v>
      </c>
      <c r="I8" s="146">
        <v>0</v>
      </c>
    </row>
    <row r="9" spans="1:10" s="9" customFormat="1" ht="17.100000000000001" hidden="1" customHeight="1">
      <c r="A9" s="406">
        <v>2017</v>
      </c>
      <c r="B9" s="92">
        <v>106.94</v>
      </c>
      <c r="C9" s="147">
        <v>5485.2620999999999</v>
      </c>
      <c r="D9" s="92">
        <v>104.35</v>
      </c>
      <c r="E9" s="92">
        <v>5485.2620999999999</v>
      </c>
      <c r="F9" s="92">
        <v>5256.5999999999995</v>
      </c>
      <c r="G9" s="92">
        <v>2.59</v>
      </c>
      <c r="H9" s="92">
        <v>0</v>
      </c>
      <c r="I9" s="147">
        <v>0</v>
      </c>
    </row>
    <row r="10" spans="1:10" s="9" customFormat="1" ht="17.100000000000001" hidden="1" customHeight="1" thickTop="1">
      <c r="A10" s="406">
        <v>2018</v>
      </c>
      <c r="B10" s="92">
        <v>108.96</v>
      </c>
      <c r="C10" s="147">
        <v>5638.9383333333317</v>
      </c>
      <c r="D10" s="92">
        <v>106.5</v>
      </c>
      <c r="E10" s="92">
        <v>5638.9383333333317</v>
      </c>
      <c r="F10" s="157">
        <v>5294.7777777777774</v>
      </c>
      <c r="G10" s="92">
        <v>2.46</v>
      </c>
      <c r="H10" s="92">
        <v>0</v>
      </c>
      <c r="I10" s="147">
        <v>0</v>
      </c>
    </row>
    <row r="11" spans="1:10" s="9" customFormat="1" ht="17.100000000000001" customHeight="1" thickTop="1">
      <c r="A11" s="406">
        <v>2019</v>
      </c>
      <c r="B11" s="92">
        <v>108.98</v>
      </c>
      <c r="C11" s="147">
        <v>5478.5932599999987</v>
      </c>
      <c r="D11" s="92">
        <v>107.03</v>
      </c>
      <c r="E11" s="92">
        <v>5478.5932599999987</v>
      </c>
      <c r="F11" s="157">
        <v>5118.7454545454539</v>
      </c>
      <c r="G11" s="92">
        <v>1.95</v>
      </c>
      <c r="H11" s="92">
        <v>0</v>
      </c>
      <c r="I11" s="147">
        <v>0</v>
      </c>
    </row>
    <row r="12" spans="1:10" s="9" customFormat="1" ht="17.100000000000001" customHeight="1">
      <c r="A12" s="406">
        <v>2020</v>
      </c>
      <c r="B12" s="92">
        <v>103.32000000000001</v>
      </c>
      <c r="C12" s="147">
        <v>5215.7427299999999</v>
      </c>
      <c r="D12" s="92">
        <v>101.31</v>
      </c>
      <c r="E12" s="92">
        <v>5215.7427299999999</v>
      </c>
      <c r="F12" s="157">
        <v>5148.2999999999993</v>
      </c>
      <c r="G12" s="92">
        <v>2.0099999999999998</v>
      </c>
      <c r="H12" s="92">
        <v>0</v>
      </c>
      <c r="I12" s="147">
        <v>0</v>
      </c>
    </row>
    <row r="13" spans="1:10" s="9" customFormat="1" ht="17.100000000000001" customHeight="1">
      <c r="A13" s="406">
        <v>2021</v>
      </c>
      <c r="B13" s="92">
        <v>98.11</v>
      </c>
      <c r="C13" s="147">
        <v>4956.2684099999988</v>
      </c>
      <c r="D13" s="92">
        <v>96.27</v>
      </c>
      <c r="E13" s="92">
        <v>4956.2684099999988</v>
      </c>
      <c r="F13" s="157">
        <v>5148.2999999999993</v>
      </c>
      <c r="G13" s="92">
        <v>1.84</v>
      </c>
      <c r="H13" s="92">
        <v>0</v>
      </c>
      <c r="I13" s="147">
        <v>0</v>
      </c>
    </row>
    <row r="14" spans="1:10" s="9" customFormat="1" ht="17.100000000000001" customHeight="1">
      <c r="A14" s="406">
        <v>2022</v>
      </c>
      <c r="B14" s="92">
        <v>98.22</v>
      </c>
      <c r="C14" s="147">
        <v>5141.1379066666659</v>
      </c>
      <c r="D14" s="92">
        <v>96.36</v>
      </c>
      <c r="E14" s="92">
        <v>5141.1379066666659</v>
      </c>
      <c r="F14" s="157">
        <v>5335.344444444444</v>
      </c>
      <c r="G14" s="92">
        <v>1.86</v>
      </c>
      <c r="H14" s="92">
        <v>0</v>
      </c>
      <c r="I14" s="147">
        <v>0</v>
      </c>
    </row>
    <row r="15" spans="1:10" s="252" customFormat="1" ht="17.100000000000001" customHeight="1">
      <c r="A15" s="461">
        <v>2023</v>
      </c>
      <c r="B15" s="458">
        <v>95</v>
      </c>
      <c r="C15" s="459">
        <v>4856</v>
      </c>
      <c r="D15" s="458">
        <v>93</v>
      </c>
      <c r="E15" s="458">
        <v>4856</v>
      </c>
      <c r="F15" s="460">
        <v>5221.5053763440865</v>
      </c>
      <c r="G15" s="458">
        <v>2</v>
      </c>
      <c r="H15" s="458" t="s">
        <v>314</v>
      </c>
      <c r="I15" s="459" t="s">
        <v>314</v>
      </c>
    </row>
    <row r="16" spans="1:10" s="9" customFormat="1" ht="17.100000000000001" customHeight="1">
      <c r="A16" s="591" t="s">
        <v>284</v>
      </c>
      <c r="B16" s="591"/>
      <c r="C16" s="591"/>
      <c r="D16" s="92"/>
      <c r="E16" s="92"/>
      <c r="F16" s="92"/>
      <c r="G16" s="92"/>
      <c r="H16" s="92"/>
      <c r="I16" s="92" t="s">
        <v>352</v>
      </c>
    </row>
  </sheetData>
  <mergeCells count="14">
    <mergeCell ref="A1:G1"/>
    <mergeCell ref="A16:C16"/>
    <mergeCell ref="G6:G7"/>
    <mergeCell ref="H6:I6"/>
    <mergeCell ref="A2:I2"/>
    <mergeCell ref="A4:A7"/>
    <mergeCell ref="B4:C5"/>
    <mergeCell ref="D4:I4"/>
    <mergeCell ref="D5:F5"/>
    <mergeCell ref="G5:I5"/>
    <mergeCell ref="B6:B7"/>
    <mergeCell ref="C6:C7"/>
    <mergeCell ref="D6:D7"/>
    <mergeCell ref="E6:F6"/>
  </mergeCells>
  <phoneticPr fontId="2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20"/>
  <sheetViews>
    <sheetView view="pageBreakPreview" zoomScaleNormal="100" zoomScaleSheetLayoutView="100" workbookViewId="0">
      <selection activeCell="M13" sqref="M13"/>
    </sheetView>
  </sheetViews>
  <sheetFormatPr defaultRowHeight="13.5"/>
  <cols>
    <col min="1" max="1" width="8.88671875" customWidth="1"/>
    <col min="2" max="3" width="7.77734375" customWidth="1"/>
    <col min="4" max="7" width="5.5546875" customWidth="1"/>
    <col min="8" max="9" width="7.6640625" customWidth="1"/>
    <col min="10" max="10" width="5.5546875" customWidth="1"/>
    <col min="11" max="12" width="6.88671875" customWidth="1"/>
    <col min="13" max="14" width="5.5546875" customWidth="1"/>
    <col min="15" max="15" width="7.109375" customWidth="1"/>
    <col min="16" max="18" width="5.5546875" customWidth="1"/>
  </cols>
  <sheetData>
    <row r="1" spans="1:19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9" s="21" customFormat="1" ht="30" customHeight="1">
      <c r="A2" s="491" t="s">
        <v>282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22"/>
    </row>
    <row r="3" spans="1:19" s="24" customFormat="1" ht="15" customHeight="1">
      <c r="A3" s="78" t="s">
        <v>6</v>
      </c>
      <c r="B3" s="78"/>
      <c r="C3" s="78"/>
      <c r="D3" s="78"/>
      <c r="E3" s="78"/>
      <c r="F3" s="78"/>
      <c r="H3" s="78"/>
      <c r="I3" s="78"/>
      <c r="J3" s="78"/>
      <c r="K3" s="78"/>
      <c r="L3" s="78"/>
      <c r="N3" s="78"/>
      <c r="O3" s="78"/>
      <c r="Q3" s="78"/>
      <c r="R3" s="83" t="s">
        <v>7</v>
      </c>
    </row>
    <row r="4" spans="1:19" s="9" customFormat="1" ht="12" customHeight="1">
      <c r="A4" s="585" t="s">
        <v>356</v>
      </c>
      <c r="B4" s="525" t="s">
        <v>207</v>
      </c>
      <c r="C4" s="574"/>
      <c r="D4" s="573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41"/>
    </row>
    <row r="5" spans="1:19" s="9" customFormat="1" ht="24" customHeight="1">
      <c r="A5" s="586"/>
      <c r="B5" s="541"/>
      <c r="C5" s="529"/>
      <c r="D5" s="578" t="s">
        <v>285</v>
      </c>
      <c r="E5" s="529"/>
      <c r="F5" s="529"/>
      <c r="G5" s="578" t="s">
        <v>286</v>
      </c>
      <c r="H5" s="529"/>
      <c r="I5" s="529"/>
      <c r="J5" s="578" t="s">
        <v>287</v>
      </c>
      <c r="K5" s="529"/>
      <c r="L5" s="529"/>
      <c r="M5" s="578" t="s">
        <v>288</v>
      </c>
      <c r="N5" s="529"/>
      <c r="O5" s="529"/>
      <c r="P5" s="578" t="s">
        <v>289</v>
      </c>
      <c r="Q5" s="529"/>
      <c r="R5" s="529"/>
    </row>
    <row r="6" spans="1:19" s="9" customFormat="1" ht="24" customHeight="1">
      <c r="A6" s="586"/>
      <c r="B6" s="588" t="s">
        <v>199</v>
      </c>
      <c r="C6" s="542" t="s">
        <v>27</v>
      </c>
      <c r="D6" s="578" t="s">
        <v>199</v>
      </c>
      <c r="E6" s="544" t="s">
        <v>5</v>
      </c>
      <c r="F6" s="542"/>
      <c r="G6" s="578" t="s">
        <v>199</v>
      </c>
      <c r="H6" s="544" t="s">
        <v>5</v>
      </c>
      <c r="I6" s="542"/>
      <c r="J6" s="578" t="s">
        <v>199</v>
      </c>
      <c r="K6" s="544" t="s">
        <v>5</v>
      </c>
      <c r="L6" s="542"/>
      <c r="M6" s="578" t="s">
        <v>199</v>
      </c>
      <c r="N6" s="544" t="s">
        <v>5</v>
      </c>
      <c r="O6" s="542"/>
      <c r="P6" s="578" t="s">
        <v>199</v>
      </c>
      <c r="Q6" s="544" t="s">
        <v>5</v>
      </c>
      <c r="R6" s="542"/>
    </row>
    <row r="7" spans="1:19" s="9" customFormat="1" ht="15.95" customHeight="1" thickBot="1">
      <c r="A7" s="587"/>
      <c r="B7" s="589"/>
      <c r="C7" s="543"/>
      <c r="D7" s="579"/>
      <c r="E7" s="141"/>
      <c r="F7" s="142" t="s">
        <v>254</v>
      </c>
      <c r="G7" s="579"/>
      <c r="H7" s="141"/>
      <c r="I7" s="142" t="s">
        <v>254</v>
      </c>
      <c r="J7" s="579"/>
      <c r="K7" s="141"/>
      <c r="L7" s="142" t="s">
        <v>254</v>
      </c>
      <c r="M7" s="579"/>
      <c r="N7" s="141"/>
      <c r="O7" s="142" t="s">
        <v>254</v>
      </c>
      <c r="P7" s="579"/>
      <c r="Q7" s="141"/>
      <c r="R7" s="142" t="s">
        <v>254</v>
      </c>
    </row>
    <row r="8" spans="1:19" s="9" customFormat="1" ht="16.5" hidden="1" customHeight="1" thickTop="1">
      <c r="A8" s="406">
        <v>2016</v>
      </c>
      <c r="B8" s="92">
        <v>555.68999999999994</v>
      </c>
      <c r="C8" s="146">
        <v>11176.594114571426</v>
      </c>
      <c r="D8" s="92">
        <v>316.52999999999997</v>
      </c>
      <c r="E8" s="92">
        <v>837.85491000000013</v>
      </c>
      <c r="F8" s="92">
        <v>264.70000000000005</v>
      </c>
      <c r="G8" s="92">
        <v>43.06</v>
      </c>
      <c r="H8" s="92">
        <v>729.60864000000004</v>
      </c>
      <c r="I8" s="92">
        <v>1694.4</v>
      </c>
      <c r="J8" s="92">
        <v>149.81</v>
      </c>
      <c r="K8" s="92">
        <v>9015.8440185714262</v>
      </c>
      <c r="L8" s="92">
        <v>6018.1857142857134</v>
      </c>
      <c r="M8" s="92">
        <v>8.16</v>
      </c>
      <c r="N8" s="92">
        <v>217.31711999999999</v>
      </c>
      <c r="O8" s="92">
        <v>2663.2</v>
      </c>
      <c r="P8" s="92">
        <v>38.130000000000003</v>
      </c>
      <c r="Q8" s="92">
        <v>375.969426</v>
      </c>
      <c r="R8" s="147">
        <v>986.01999999999987</v>
      </c>
    </row>
    <row r="9" spans="1:19" s="9" customFormat="1" ht="17.100000000000001" hidden="1" customHeight="1">
      <c r="A9" s="406">
        <v>2017</v>
      </c>
      <c r="B9" s="153">
        <v>573.69000000000005</v>
      </c>
      <c r="C9" s="191">
        <v>11722.353449928571</v>
      </c>
      <c r="D9" s="153">
        <v>322.7</v>
      </c>
      <c r="E9" s="153">
        <v>1053.7365125000001</v>
      </c>
      <c r="F9" s="153">
        <v>326.53750000000002</v>
      </c>
      <c r="G9" s="153">
        <v>44.85</v>
      </c>
      <c r="H9" s="153">
        <v>759.35535000000004</v>
      </c>
      <c r="I9" s="153">
        <v>1693.1</v>
      </c>
      <c r="J9" s="153">
        <v>155.94999999999999</v>
      </c>
      <c r="K9" s="153">
        <v>9276.5075214285698</v>
      </c>
      <c r="L9" s="153">
        <v>5948.3857142857132</v>
      </c>
      <c r="M9" s="153">
        <v>9.6</v>
      </c>
      <c r="N9" s="153">
        <v>257.80799999999999</v>
      </c>
      <c r="O9" s="153">
        <v>2685.5</v>
      </c>
      <c r="P9" s="153">
        <v>40.590000000000003</v>
      </c>
      <c r="Q9" s="153">
        <v>374.94606600000003</v>
      </c>
      <c r="R9" s="191">
        <v>923.74</v>
      </c>
    </row>
    <row r="10" spans="1:19" s="9" customFormat="1" ht="17.100000000000001" hidden="1" customHeight="1" thickTop="1">
      <c r="A10" s="406">
        <v>2018</v>
      </c>
      <c r="B10" s="153">
        <v>560.24</v>
      </c>
      <c r="C10" s="191">
        <v>12304.15291867857</v>
      </c>
      <c r="D10" s="153">
        <v>304.89999999999998</v>
      </c>
      <c r="E10" s="153">
        <v>1000.4721812500001</v>
      </c>
      <c r="F10" s="295">
        <v>328.13125000000002</v>
      </c>
      <c r="G10" s="153">
        <v>18.440000000000001</v>
      </c>
      <c r="H10" s="153">
        <v>312.20764000000003</v>
      </c>
      <c r="I10" s="295">
        <v>1693.1</v>
      </c>
      <c r="J10" s="153">
        <v>183.56</v>
      </c>
      <c r="K10" s="153">
        <v>10389.417331428571</v>
      </c>
      <c r="L10" s="295">
        <v>5659.9571428571426</v>
      </c>
      <c r="M10" s="153">
        <v>8.9700000000000006</v>
      </c>
      <c r="N10" s="153">
        <v>208.32526000000001</v>
      </c>
      <c r="O10" s="295">
        <v>2322.4666666666667</v>
      </c>
      <c r="P10" s="153">
        <v>44.37</v>
      </c>
      <c r="Q10" s="153">
        <v>393.73050599999993</v>
      </c>
      <c r="R10" s="191">
        <v>887.37999999999988</v>
      </c>
    </row>
    <row r="11" spans="1:19" s="9" customFormat="1" ht="17.100000000000001" customHeight="1" thickTop="1">
      <c r="A11" s="406">
        <v>2019</v>
      </c>
      <c r="B11" s="153">
        <v>570.59</v>
      </c>
      <c r="C11" s="191">
        <v>13781.820070366299</v>
      </c>
      <c r="D11" s="153">
        <v>289.91000000000003</v>
      </c>
      <c r="E11" s="153">
        <v>947.96109846153831</v>
      </c>
      <c r="F11" s="295">
        <v>326.98461538461532</v>
      </c>
      <c r="G11" s="153">
        <v>39.43</v>
      </c>
      <c r="H11" s="153">
        <v>667.58932999999979</v>
      </c>
      <c r="I11" s="295">
        <v>1693.1</v>
      </c>
      <c r="J11" s="153">
        <v>188.67</v>
      </c>
      <c r="K11" s="153">
        <v>11639.510498571426</v>
      </c>
      <c r="L11" s="295">
        <v>6169.2428571428563</v>
      </c>
      <c r="M11" s="153">
        <v>8.26</v>
      </c>
      <c r="N11" s="153">
        <v>97.505169999999993</v>
      </c>
      <c r="O11" s="295">
        <v>1180.45</v>
      </c>
      <c r="P11" s="153">
        <v>44.32</v>
      </c>
      <c r="Q11" s="153">
        <v>429.25397333333331</v>
      </c>
      <c r="R11" s="191">
        <v>968.5333333333333</v>
      </c>
    </row>
    <row r="12" spans="1:19" s="9" customFormat="1" ht="17.100000000000001" customHeight="1">
      <c r="A12" s="406">
        <v>2020</v>
      </c>
      <c r="B12" s="153">
        <v>543.99</v>
      </c>
      <c r="C12" s="191">
        <v>11148.83605625</v>
      </c>
      <c r="D12" s="153">
        <v>279.93</v>
      </c>
      <c r="E12" s="153">
        <v>994.40467000000001</v>
      </c>
      <c r="F12" s="295">
        <v>355.23333333333335</v>
      </c>
      <c r="G12" s="153">
        <v>39.17</v>
      </c>
      <c r="H12" s="153">
        <v>663.18727000000001</v>
      </c>
      <c r="I12" s="295">
        <v>1693.1</v>
      </c>
      <c r="J12" s="153">
        <v>172.59</v>
      </c>
      <c r="K12" s="153">
        <v>9033.3390262499997</v>
      </c>
      <c r="L12" s="295">
        <v>5233.9874999999993</v>
      </c>
      <c r="M12" s="153">
        <v>7.33</v>
      </c>
      <c r="N12" s="153">
        <v>88.986200000000011</v>
      </c>
      <c r="O12" s="295">
        <v>1214</v>
      </c>
      <c r="P12" s="153">
        <v>44.97</v>
      </c>
      <c r="Q12" s="153">
        <v>368.91889000000003</v>
      </c>
      <c r="R12" s="191">
        <v>820.36666666666679</v>
      </c>
    </row>
    <row r="13" spans="1:19" s="9" customFormat="1" ht="17.100000000000001" customHeight="1">
      <c r="A13" s="406">
        <v>2021</v>
      </c>
      <c r="B13" s="153">
        <v>514.65000000000009</v>
      </c>
      <c r="C13" s="191">
        <v>9564.6763974999976</v>
      </c>
      <c r="D13" s="153">
        <v>270.61</v>
      </c>
      <c r="E13" s="153">
        <v>975.6843550000001</v>
      </c>
      <c r="F13" s="295">
        <v>360.55</v>
      </c>
      <c r="G13" s="153">
        <v>61.92</v>
      </c>
      <c r="H13" s="153">
        <v>1048.36752</v>
      </c>
      <c r="I13" s="295">
        <v>1693.1</v>
      </c>
      <c r="J13" s="153">
        <v>134.93</v>
      </c>
      <c r="K13" s="153">
        <v>7057.4124524999988</v>
      </c>
      <c r="L13" s="295">
        <v>5230.4249999999993</v>
      </c>
      <c r="M13" s="153">
        <v>7.68</v>
      </c>
      <c r="N13" s="153">
        <v>93.235200000000006</v>
      </c>
      <c r="O13" s="295">
        <v>1214</v>
      </c>
      <c r="P13" s="153">
        <v>39.51</v>
      </c>
      <c r="Q13" s="153">
        <v>389.97687000000002</v>
      </c>
      <c r="R13" s="191">
        <v>987.03333333333342</v>
      </c>
    </row>
    <row r="14" spans="1:19" s="10" customFormat="1" ht="17.100000000000001" customHeight="1">
      <c r="A14" s="406">
        <v>2022</v>
      </c>
      <c r="B14" s="153">
        <v>511.24</v>
      </c>
      <c r="C14" s="191">
        <v>9651.2334066666645</v>
      </c>
      <c r="D14" s="153">
        <v>265.24</v>
      </c>
      <c r="E14" s="153">
        <v>932.93749333333335</v>
      </c>
      <c r="F14" s="295">
        <v>351.73333333333335</v>
      </c>
      <c r="G14" s="153">
        <v>61.67</v>
      </c>
      <c r="H14" s="153">
        <v>1044.1347700000001</v>
      </c>
      <c r="I14" s="295">
        <v>1693.1</v>
      </c>
      <c r="J14" s="153">
        <v>137.44</v>
      </c>
      <c r="K14" s="153">
        <v>7193.5924199999981</v>
      </c>
      <c r="L14" s="295">
        <v>5233.9874999999993</v>
      </c>
      <c r="M14" s="153">
        <v>7.82</v>
      </c>
      <c r="N14" s="153">
        <v>94.934799999999981</v>
      </c>
      <c r="O14" s="295">
        <v>1214</v>
      </c>
      <c r="P14" s="153">
        <v>39.07</v>
      </c>
      <c r="Q14" s="153">
        <v>385.63392333333331</v>
      </c>
      <c r="R14" s="191">
        <v>987.03333333333342</v>
      </c>
    </row>
    <row r="15" spans="1:19" s="119" customFormat="1" ht="17.100000000000001" customHeight="1">
      <c r="A15" s="465">
        <v>2023</v>
      </c>
      <c r="B15" s="463">
        <v>504</v>
      </c>
      <c r="C15" s="462">
        <v>9483</v>
      </c>
      <c r="D15" s="463">
        <v>261</v>
      </c>
      <c r="E15" s="463">
        <v>918</v>
      </c>
      <c r="F15" s="464">
        <v>351.72413793103448</v>
      </c>
      <c r="G15" s="463">
        <v>61</v>
      </c>
      <c r="H15" s="463">
        <v>1011</v>
      </c>
      <c r="I15" s="464">
        <v>1657.377049180328</v>
      </c>
      <c r="J15" s="463">
        <v>136</v>
      </c>
      <c r="K15" s="463">
        <v>7089</v>
      </c>
      <c r="L15" s="464">
        <v>5212.5</v>
      </c>
      <c r="M15" s="463">
        <v>8</v>
      </c>
      <c r="N15" s="463">
        <v>94</v>
      </c>
      <c r="O15" s="464">
        <v>1175</v>
      </c>
      <c r="P15" s="463">
        <v>38</v>
      </c>
      <c r="Q15" s="463">
        <v>371</v>
      </c>
      <c r="R15" s="464">
        <v>976.31578947368428</v>
      </c>
    </row>
    <row r="16" spans="1:19" s="9" customFormat="1" ht="17.100000000000001" customHeight="1">
      <c r="A16" s="144" t="s">
        <v>284</v>
      </c>
      <c r="B16" s="134"/>
      <c r="C16" s="135"/>
      <c r="D16" s="136"/>
      <c r="E16" s="137"/>
      <c r="F16" s="138"/>
      <c r="G16" s="136"/>
      <c r="H16" s="137"/>
      <c r="I16" s="138"/>
      <c r="J16" s="136"/>
      <c r="K16" s="137"/>
      <c r="L16" s="138"/>
      <c r="M16" s="136"/>
      <c r="N16" s="137"/>
      <c r="O16" s="138"/>
      <c r="P16" s="136"/>
      <c r="Q16" s="137"/>
      <c r="R16" s="359" t="s">
        <v>352</v>
      </c>
    </row>
    <row r="17" spans="1:18" s="9" customFormat="1" ht="17.100000000000001" customHeight="1">
      <c r="A17" s="152"/>
      <c r="B17" s="134"/>
      <c r="C17" s="135"/>
      <c r="D17" s="136"/>
      <c r="E17" s="137"/>
      <c r="F17" s="138"/>
      <c r="G17" s="136"/>
      <c r="H17" s="137"/>
      <c r="I17" s="138"/>
      <c r="J17" s="136"/>
      <c r="K17" s="137"/>
      <c r="L17" s="138"/>
      <c r="M17" s="136"/>
      <c r="N17" s="137"/>
      <c r="O17" s="138"/>
      <c r="P17" s="136"/>
      <c r="Q17" s="137"/>
      <c r="R17" s="138"/>
    </row>
    <row r="18" spans="1:18" s="9" customFormat="1" ht="17.100000000000001" customHeight="1">
      <c r="A18" s="152"/>
      <c r="B18" s="134"/>
      <c r="C18" s="135"/>
      <c r="D18" s="136"/>
      <c r="E18" s="137"/>
      <c r="F18" s="138"/>
      <c r="G18" s="136"/>
      <c r="H18" s="137"/>
      <c r="I18" s="138"/>
      <c r="J18" s="136"/>
      <c r="K18" s="137"/>
      <c r="L18" s="138"/>
      <c r="M18" s="136"/>
      <c r="N18" s="137"/>
      <c r="O18" s="138"/>
      <c r="P18" s="136"/>
      <c r="Q18" s="137"/>
      <c r="R18" s="138"/>
    </row>
    <row r="19" spans="1:18" s="9" customFormat="1" ht="17.100000000000001" customHeight="1">
      <c r="A19" s="152"/>
      <c r="B19" s="134"/>
      <c r="C19" s="135"/>
      <c r="D19" s="136"/>
      <c r="E19" s="137"/>
      <c r="F19" s="138"/>
      <c r="G19" s="136"/>
      <c r="H19" s="137"/>
      <c r="I19" s="138"/>
      <c r="J19" s="136"/>
      <c r="K19" s="137"/>
      <c r="L19" s="138"/>
      <c r="M19" s="136"/>
      <c r="N19" s="137"/>
      <c r="O19" s="138"/>
      <c r="P19" s="136"/>
      <c r="Q19" s="137"/>
      <c r="R19" s="138"/>
    </row>
    <row r="20" spans="1:18" s="9" customFormat="1" ht="17.100000000000001" customHeight="1">
      <c r="A20" s="133"/>
      <c r="B20" s="95" t="s">
        <v>180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</row>
  </sheetData>
  <mergeCells count="22">
    <mergeCell ref="A1:G1"/>
    <mergeCell ref="G6:G7"/>
    <mergeCell ref="H6:I6"/>
    <mergeCell ref="A2:R2"/>
    <mergeCell ref="A4:A7"/>
    <mergeCell ref="B4:C5"/>
    <mergeCell ref="D4:R4"/>
    <mergeCell ref="D5:F5"/>
    <mergeCell ref="G5:I5"/>
    <mergeCell ref="B6:B7"/>
    <mergeCell ref="C6:C7"/>
    <mergeCell ref="D6:D7"/>
    <mergeCell ref="E6:F6"/>
    <mergeCell ref="J5:L5"/>
    <mergeCell ref="J6:J7"/>
    <mergeCell ref="K6:L6"/>
    <mergeCell ref="M5:O5"/>
    <mergeCell ref="M6:M7"/>
    <mergeCell ref="N6:O6"/>
    <mergeCell ref="P5:R5"/>
    <mergeCell ref="P6:P7"/>
    <mergeCell ref="Q6:R6"/>
  </mergeCells>
  <phoneticPr fontId="2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5"/>
  <sheetViews>
    <sheetView view="pageBreakPreview" zoomScaleNormal="100" zoomScaleSheetLayoutView="100" workbookViewId="0">
      <selection activeCell="K20" sqref="K20"/>
    </sheetView>
  </sheetViews>
  <sheetFormatPr defaultColWidth="8.88671875" defaultRowHeight="13.5"/>
  <cols>
    <col min="1" max="13" width="8.77734375" style="5" customWidth="1"/>
    <col min="14" max="16384" width="8.88671875" style="5"/>
  </cols>
  <sheetData>
    <row r="1" spans="1:13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3" s="21" customFormat="1" ht="30" customHeight="1">
      <c r="A2" s="491" t="s">
        <v>54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</row>
    <row r="3" spans="1:13" s="1" customFormat="1" ht="15" customHeight="1">
      <c r="A3" s="78" t="s">
        <v>6</v>
      </c>
      <c r="B3" s="78"/>
      <c r="C3" s="78"/>
      <c r="D3" s="78"/>
      <c r="E3" s="78"/>
      <c r="F3" s="78"/>
      <c r="G3" s="78"/>
      <c r="H3" s="78"/>
      <c r="I3" s="78"/>
      <c r="J3" s="78"/>
      <c r="L3" s="78"/>
      <c r="M3" s="74" t="s">
        <v>7</v>
      </c>
    </row>
    <row r="4" spans="1:13" s="2" customFormat="1" ht="24.95" customHeight="1">
      <c r="A4" s="595" t="s">
        <v>283</v>
      </c>
      <c r="B4" s="538" t="s">
        <v>197</v>
      </c>
      <c r="C4" s="538"/>
      <c r="D4" s="525"/>
      <c r="E4" s="592" t="s">
        <v>198</v>
      </c>
      <c r="F4" s="593"/>
      <c r="G4" s="593"/>
      <c r="H4" s="592" t="s">
        <v>290</v>
      </c>
      <c r="I4" s="593"/>
      <c r="J4" s="593"/>
      <c r="K4" s="592" t="s">
        <v>291</v>
      </c>
      <c r="L4" s="593"/>
      <c r="M4" s="594"/>
    </row>
    <row r="5" spans="1:13" s="2" customFormat="1" ht="30" customHeight="1">
      <c r="A5" s="596"/>
      <c r="B5" s="588" t="s">
        <v>199</v>
      </c>
      <c r="C5" s="544" t="s">
        <v>158</v>
      </c>
      <c r="D5" s="542"/>
      <c r="E5" s="598" t="s">
        <v>199</v>
      </c>
      <c r="F5" s="544" t="s">
        <v>158</v>
      </c>
      <c r="G5" s="542"/>
      <c r="H5" s="598" t="s">
        <v>199</v>
      </c>
      <c r="I5" s="544" t="s">
        <v>5</v>
      </c>
      <c r="J5" s="542"/>
      <c r="K5" s="598" t="s">
        <v>199</v>
      </c>
      <c r="L5" s="544" t="s">
        <v>158</v>
      </c>
      <c r="M5" s="542"/>
    </row>
    <row r="6" spans="1:13" s="2" customFormat="1" ht="24.95" customHeight="1" thickBot="1">
      <c r="A6" s="597"/>
      <c r="B6" s="589"/>
      <c r="C6" s="167"/>
      <c r="D6" s="371" t="s">
        <v>254</v>
      </c>
      <c r="E6" s="599"/>
      <c r="F6" s="165"/>
      <c r="G6" s="371" t="s">
        <v>254</v>
      </c>
      <c r="H6" s="599"/>
      <c r="I6" s="165"/>
      <c r="J6" s="371" t="s">
        <v>254</v>
      </c>
      <c r="K6" s="599"/>
      <c r="L6" s="165"/>
      <c r="M6" s="166" t="s">
        <v>254</v>
      </c>
    </row>
    <row r="7" spans="1:13" s="2" customFormat="1" ht="24.95" hidden="1" customHeight="1" thickTop="1">
      <c r="A7" s="410">
        <v>2016</v>
      </c>
      <c r="B7" s="164">
        <v>271.02</v>
      </c>
      <c r="C7" s="164">
        <v>180.49931999999998</v>
      </c>
      <c r="D7" s="168">
        <v>66.599999999999994</v>
      </c>
      <c r="E7" s="164">
        <v>89.21</v>
      </c>
      <c r="F7" s="164">
        <v>45.318679999999993</v>
      </c>
      <c r="G7" s="168">
        <v>50.8</v>
      </c>
      <c r="H7" s="164">
        <v>22.47</v>
      </c>
      <c r="I7" s="164">
        <v>112.35</v>
      </c>
      <c r="J7" s="168">
        <v>500</v>
      </c>
      <c r="K7" s="164">
        <v>5.3</v>
      </c>
      <c r="L7" s="164">
        <v>42.670299999999997</v>
      </c>
      <c r="M7" s="411">
        <v>805.1</v>
      </c>
    </row>
    <row r="8" spans="1:13" s="2" customFormat="1" ht="24.95" hidden="1" customHeight="1">
      <c r="A8" s="410">
        <v>2017</v>
      </c>
      <c r="B8" s="164">
        <v>309.75</v>
      </c>
      <c r="C8" s="164">
        <v>197.31075000000001</v>
      </c>
      <c r="D8" s="169">
        <v>63.7</v>
      </c>
      <c r="E8" s="164">
        <v>101.09</v>
      </c>
      <c r="F8" s="164">
        <v>52.364619999999995</v>
      </c>
      <c r="G8" s="169">
        <v>51.8</v>
      </c>
      <c r="H8" s="164">
        <v>20.75</v>
      </c>
      <c r="I8" s="164">
        <v>88.125249999999994</v>
      </c>
      <c r="J8" s="169">
        <v>424.7</v>
      </c>
      <c r="K8" s="164">
        <v>4.17</v>
      </c>
      <c r="L8" s="164">
        <v>33.572669999999995</v>
      </c>
      <c r="M8" s="411">
        <v>805.1</v>
      </c>
    </row>
    <row r="9" spans="1:13" s="2" customFormat="1" ht="24.95" hidden="1" customHeight="1" thickTop="1">
      <c r="A9" s="410">
        <v>2018</v>
      </c>
      <c r="B9" s="164">
        <v>298.25</v>
      </c>
      <c r="C9" s="164">
        <v>151.511</v>
      </c>
      <c r="D9" s="169">
        <v>50.8</v>
      </c>
      <c r="E9" s="164">
        <v>98.63</v>
      </c>
      <c r="F9" s="164">
        <v>51.090339999999998</v>
      </c>
      <c r="G9" s="169">
        <v>51.8</v>
      </c>
      <c r="H9" s="164">
        <v>20.56</v>
      </c>
      <c r="I9" s="164">
        <v>86.393119999999996</v>
      </c>
      <c r="J9" s="169">
        <v>420.2</v>
      </c>
      <c r="K9" s="164">
        <v>10.27</v>
      </c>
      <c r="L9" s="164">
        <v>82.68377000000001</v>
      </c>
      <c r="M9" s="411">
        <v>805.1</v>
      </c>
    </row>
    <row r="10" spans="1:13" s="2" customFormat="1" ht="24.95" customHeight="1" thickTop="1">
      <c r="A10" s="410">
        <v>2019</v>
      </c>
      <c r="B10" s="164">
        <v>280.8</v>
      </c>
      <c r="C10" s="164">
        <v>137.03039999999999</v>
      </c>
      <c r="D10" s="169">
        <v>48.8</v>
      </c>
      <c r="E10" s="164">
        <v>88.66</v>
      </c>
      <c r="F10" s="164">
        <v>46.723820000000003</v>
      </c>
      <c r="G10" s="169">
        <v>52.7</v>
      </c>
      <c r="H10" s="164">
        <v>19</v>
      </c>
      <c r="I10" s="164">
        <v>79.837999999999994</v>
      </c>
      <c r="J10" s="169">
        <v>420.2</v>
      </c>
      <c r="K10" s="164">
        <v>4.6399999999999997</v>
      </c>
      <c r="L10" s="164">
        <v>37.356639999999999</v>
      </c>
      <c r="M10" s="411">
        <v>805.1</v>
      </c>
    </row>
    <row r="11" spans="1:13" s="2" customFormat="1" ht="24.95" customHeight="1">
      <c r="A11" s="410">
        <v>2020</v>
      </c>
      <c r="B11" s="164">
        <v>272.14999999999998</v>
      </c>
      <c r="C11" s="164">
        <v>131.99275</v>
      </c>
      <c r="D11" s="169">
        <v>48.5</v>
      </c>
      <c r="E11" s="164">
        <v>92.4</v>
      </c>
      <c r="F11" s="164">
        <v>47.770800000000008</v>
      </c>
      <c r="G11" s="169">
        <v>51.7</v>
      </c>
      <c r="H11" s="164">
        <v>18.899999999999999</v>
      </c>
      <c r="I11" s="164">
        <v>79.417799999999986</v>
      </c>
      <c r="J11" s="169">
        <v>420.2</v>
      </c>
      <c r="K11" s="164">
        <v>4.95</v>
      </c>
      <c r="L11" s="164">
        <v>39.852450000000005</v>
      </c>
      <c r="M11" s="411">
        <v>805.1</v>
      </c>
    </row>
    <row r="12" spans="1:13" s="2" customFormat="1" ht="24.95" customHeight="1">
      <c r="A12" s="410">
        <v>2021</v>
      </c>
      <c r="B12" s="164">
        <v>259.93</v>
      </c>
      <c r="C12" s="164">
        <v>123.72668000000002</v>
      </c>
      <c r="D12" s="169">
        <v>47.6</v>
      </c>
      <c r="E12" s="164">
        <v>95.71</v>
      </c>
      <c r="F12" s="164">
        <v>51.01343</v>
      </c>
      <c r="G12" s="169">
        <v>53.3</v>
      </c>
      <c r="H12" s="164">
        <v>18.7</v>
      </c>
      <c r="I12" s="164">
        <v>78.128599999999992</v>
      </c>
      <c r="J12" s="169">
        <v>417.8</v>
      </c>
      <c r="K12" s="164">
        <v>10.119999999999999</v>
      </c>
      <c r="L12" s="164">
        <v>81.476119999999995</v>
      </c>
      <c r="M12" s="411">
        <v>805.1</v>
      </c>
    </row>
    <row r="13" spans="1:13" s="2" customFormat="1" ht="24.95" customHeight="1">
      <c r="A13" s="410">
        <v>2022</v>
      </c>
      <c r="B13" s="164">
        <v>254.52</v>
      </c>
      <c r="C13" s="164">
        <v>120.38796000000001</v>
      </c>
      <c r="D13" s="169">
        <v>47.3</v>
      </c>
      <c r="E13" s="164">
        <v>101.03</v>
      </c>
      <c r="F13" s="164">
        <v>52.737660000000005</v>
      </c>
      <c r="G13" s="169">
        <v>52.2</v>
      </c>
      <c r="H13" s="164">
        <v>18.89</v>
      </c>
      <c r="I13" s="164">
        <v>77.789020000000008</v>
      </c>
      <c r="J13" s="169">
        <v>411.8</v>
      </c>
      <c r="K13" s="164">
        <v>13.29</v>
      </c>
      <c r="L13" s="164">
        <v>106.99779000000001</v>
      </c>
      <c r="M13" s="411">
        <v>805.1</v>
      </c>
    </row>
    <row r="14" spans="1:13" s="108" customFormat="1" ht="24.95" customHeight="1">
      <c r="A14" s="468">
        <v>2023</v>
      </c>
      <c r="B14" s="466">
        <v>253.8</v>
      </c>
      <c r="C14" s="466">
        <v>120.1</v>
      </c>
      <c r="D14" s="467">
        <v>47.320724980299445</v>
      </c>
      <c r="E14" s="466">
        <v>99.8</v>
      </c>
      <c r="F14" s="466">
        <v>51.8</v>
      </c>
      <c r="G14" s="467">
        <v>51.903807615230455</v>
      </c>
      <c r="H14" s="466">
        <v>18.899999999999999</v>
      </c>
      <c r="I14" s="466">
        <v>77.599999999999994</v>
      </c>
      <c r="J14" s="467">
        <v>410.58201058201058</v>
      </c>
      <c r="K14" s="466">
        <v>12.9</v>
      </c>
      <c r="L14" s="466">
        <v>103.9</v>
      </c>
      <c r="M14" s="467">
        <v>805.4263565891473</v>
      </c>
    </row>
    <row r="15" spans="1:13" s="1" customFormat="1" ht="18" customHeight="1">
      <c r="A15" s="84" t="s">
        <v>262</v>
      </c>
      <c r="B15" s="88"/>
      <c r="C15" s="88"/>
      <c r="D15" s="88"/>
      <c r="E15" s="88"/>
      <c r="F15" s="88"/>
      <c r="G15" s="88"/>
      <c r="H15" s="88"/>
      <c r="I15" s="88"/>
      <c r="J15" s="88"/>
      <c r="M15" s="75" t="s">
        <v>352</v>
      </c>
    </row>
  </sheetData>
  <mergeCells count="15">
    <mergeCell ref="A1:G1"/>
    <mergeCell ref="A2:M2"/>
    <mergeCell ref="K4:M4"/>
    <mergeCell ref="E4:G4"/>
    <mergeCell ref="B4:D4"/>
    <mergeCell ref="A4:A6"/>
    <mergeCell ref="B5:B6"/>
    <mergeCell ref="H4:J4"/>
    <mergeCell ref="L5:M5"/>
    <mergeCell ref="F5:G5"/>
    <mergeCell ref="K5:K6"/>
    <mergeCell ref="E5:E6"/>
    <mergeCell ref="C5:D5"/>
    <mergeCell ref="H5:H6"/>
    <mergeCell ref="I5:J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48" pageOrder="overThenDown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18"/>
  <sheetViews>
    <sheetView view="pageBreakPreview" zoomScaleNormal="100" zoomScaleSheetLayoutView="100" workbookViewId="0">
      <selection activeCell="X17" sqref="X17"/>
    </sheetView>
  </sheetViews>
  <sheetFormatPr defaultColWidth="8.88671875" defaultRowHeight="13.5"/>
  <cols>
    <col min="1" max="1" width="5.6640625" style="5" customWidth="1"/>
    <col min="2" max="2" width="6.5546875" style="5" bestFit="1" customWidth="1"/>
    <col min="3" max="4" width="5.77734375" style="5" bestFit="1" customWidth="1"/>
    <col min="5" max="5" width="3.6640625" style="5" bestFit="1" customWidth="1"/>
    <col min="6" max="6" width="5.44140625" style="5" bestFit="1" customWidth="1"/>
    <col min="7" max="7" width="6.5546875" style="5" bestFit="1" customWidth="1"/>
    <col min="8" max="8" width="5.77734375" style="5" bestFit="1" customWidth="1"/>
    <col min="9" max="9" width="5.44140625" style="5" bestFit="1" customWidth="1"/>
    <col min="10" max="10" width="5.77734375" style="5" bestFit="1" customWidth="1"/>
    <col min="11" max="11" width="3.6640625" style="5" bestFit="1" customWidth="1"/>
    <col min="12" max="12" width="5.44140625" style="5" bestFit="1" customWidth="1"/>
    <col min="13" max="13" width="5.77734375" style="5" bestFit="1" customWidth="1"/>
    <col min="14" max="14" width="3.6640625" style="5" bestFit="1" customWidth="1"/>
    <col min="15" max="15" width="5.44140625" style="5" bestFit="1" customWidth="1"/>
    <col min="16" max="16" width="4" style="5" bestFit="1" customWidth="1"/>
    <col min="17" max="17" width="2.109375" style="5" bestFit="1" customWidth="1"/>
    <col min="18" max="18" width="5.44140625" style="5" customWidth="1"/>
    <col min="19" max="19" width="6.5546875" style="5" bestFit="1" customWidth="1"/>
    <col min="20" max="20" width="5" style="5" bestFit="1" customWidth="1"/>
    <col min="21" max="21" width="5.44140625" style="5" bestFit="1" customWidth="1"/>
    <col min="22" max="22" width="6.5546875" style="5" bestFit="1" customWidth="1"/>
    <col min="23" max="23" width="4.44140625" style="5" bestFit="1" customWidth="1"/>
    <col min="24" max="24" width="5.44140625" style="5" bestFit="1" customWidth="1"/>
    <col min="25" max="16384" width="8.88671875" style="5"/>
  </cols>
  <sheetData>
    <row r="1" spans="1:25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25" s="14" customFormat="1" ht="30" customHeight="1">
      <c r="A2" s="491" t="s">
        <v>55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26"/>
    </row>
    <row r="3" spans="1:25" s="1" customFormat="1" ht="15" customHeight="1">
      <c r="A3" s="78" t="s">
        <v>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Q3" s="78"/>
      <c r="R3" s="78"/>
      <c r="S3" s="78"/>
      <c r="T3" s="78"/>
      <c r="U3" s="78"/>
      <c r="V3" s="78"/>
      <c r="W3" s="78"/>
      <c r="X3" s="74" t="s">
        <v>7</v>
      </c>
    </row>
    <row r="4" spans="1:25" s="2" customFormat="1" ht="47.25" customHeight="1">
      <c r="A4" s="601" t="s">
        <v>283</v>
      </c>
      <c r="B4" s="525" t="s">
        <v>241</v>
      </c>
      <c r="C4" s="527"/>
      <c r="D4" s="592" t="s">
        <v>167</v>
      </c>
      <c r="E4" s="593"/>
      <c r="F4" s="594"/>
      <c r="G4" s="592" t="s">
        <v>168</v>
      </c>
      <c r="H4" s="593"/>
      <c r="I4" s="594"/>
      <c r="J4" s="604" t="s">
        <v>169</v>
      </c>
      <c r="K4" s="604"/>
      <c r="L4" s="604"/>
      <c r="M4" s="604" t="s">
        <v>170</v>
      </c>
      <c r="N4" s="604"/>
      <c r="O4" s="604"/>
      <c r="P4" s="592" t="s">
        <v>171</v>
      </c>
      <c r="Q4" s="593"/>
      <c r="R4" s="594"/>
      <c r="S4" s="592" t="s">
        <v>172</v>
      </c>
      <c r="T4" s="593"/>
      <c r="U4" s="594"/>
      <c r="V4" s="604" t="s">
        <v>292</v>
      </c>
      <c r="W4" s="604"/>
      <c r="X4" s="604"/>
    </row>
    <row r="5" spans="1:25" s="2" customFormat="1" ht="35.1" customHeight="1">
      <c r="A5" s="602"/>
      <c r="B5" s="605" t="s">
        <v>20</v>
      </c>
      <c r="C5" s="600" t="s">
        <v>21</v>
      </c>
      <c r="D5" s="605" t="s">
        <v>20</v>
      </c>
      <c r="E5" s="598" t="s">
        <v>22</v>
      </c>
      <c r="F5" s="600"/>
      <c r="G5" s="578" t="s">
        <v>20</v>
      </c>
      <c r="H5" s="598" t="s">
        <v>22</v>
      </c>
      <c r="I5" s="600"/>
      <c r="J5" s="578" t="s">
        <v>20</v>
      </c>
      <c r="K5" s="598" t="s">
        <v>22</v>
      </c>
      <c r="L5" s="600"/>
      <c r="M5" s="578" t="s">
        <v>20</v>
      </c>
      <c r="N5" s="598" t="s">
        <v>22</v>
      </c>
      <c r="O5" s="600"/>
      <c r="P5" s="578" t="s">
        <v>20</v>
      </c>
      <c r="Q5" s="598" t="s">
        <v>22</v>
      </c>
      <c r="R5" s="600"/>
      <c r="S5" s="578" t="s">
        <v>20</v>
      </c>
      <c r="T5" s="598" t="s">
        <v>22</v>
      </c>
      <c r="U5" s="600"/>
      <c r="V5" s="578" t="s">
        <v>20</v>
      </c>
      <c r="W5" s="598" t="s">
        <v>22</v>
      </c>
      <c r="X5" s="600"/>
    </row>
    <row r="6" spans="1:25" s="2" customFormat="1" ht="23.1" customHeight="1" thickBot="1">
      <c r="A6" s="603"/>
      <c r="B6" s="606"/>
      <c r="C6" s="607"/>
      <c r="D6" s="608"/>
      <c r="E6" s="141"/>
      <c r="F6" s="142" t="s">
        <v>13</v>
      </c>
      <c r="G6" s="590"/>
      <c r="H6" s="141"/>
      <c r="I6" s="142" t="s">
        <v>13</v>
      </c>
      <c r="J6" s="590"/>
      <c r="K6" s="141"/>
      <c r="L6" s="142" t="s">
        <v>13</v>
      </c>
      <c r="M6" s="590"/>
      <c r="N6" s="141"/>
      <c r="O6" s="142" t="s">
        <v>13</v>
      </c>
      <c r="P6" s="590"/>
      <c r="Q6" s="141"/>
      <c r="R6" s="142" t="s">
        <v>13</v>
      </c>
      <c r="S6" s="590"/>
      <c r="T6" s="141"/>
      <c r="U6" s="142" t="s">
        <v>13</v>
      </c>
      <c r="V6" s="590"/>
      <c r="W6" s="141"/>
      <c r="X6" s="142" t="s">
        <v>13</v>
      </c>
    </row>
    <row r="7" spans="1:25" s="2" customFormat="1" ht="23.1" hidden="1" customHeight="1" thickTop="1">
      <c r="A7" s="171">
        <v>2013</v>
      </c>
      <c r="B7" s="136">
        <v>2701.6</v>
      </c>
      <c r="C7" s="170">
        <v>70260.7</v>
      </c>
      <c r="D7" s="136">
        <v>1.3</v>
      </c>
      <c r="E7" s="137">
        <v>13.5</v>
      </c>
      <c r="F7" s="138">
        <v>1350</v>
      </c>
      <c r="G7" s="136">
        <v>2259.6</v>
      </c>
      <c r="H7" s="137">
        <v>66100.5</v>
      </c>
      <c r="I7" s="138">
        <v>3192</v>
      </c>
      <c r="J7" s="136">
        <v>35.299999999999997</v>
      </c>
      <c r="K7" s="137">
        <v>378.2</v>
      </c>
      <c r="L7" s="138">
        <v>1071</v>
      </c>
      <c r="M7" s="136">
        <v>42.8</v>
      </c>
      <c r="N7" s="137">
        <v>535.6</v>
      </c>
      <c r="O7" s="138">
        <v>1251</v>
      </c>
      <c r="P7" s="136" t="s">
        <v>314</v>
      </c>
      <c r="Q7" s="137" t="s">
        <v>314</v>
      </c>
      <c r="R7" s="138" t="s">
        <v>314</v>
      </c>
      <c r="S7" s="136">
        <v>265</v>
      </c>
      <c r="T7" s="137">
        <v>2382.1999999999998</v>
      </c>
      <c r="U7" s="138">
        <v>939.7</v>
      </c>
      <c r="V7" s="136">
        <v>97.6</v>
      </c>
      <c r="W7" s="137">
        <v>850.7</v>
      </c>
      <c r="X7" s="172">
        <v>1129.7</v>
      </c>
    </row>
    <row r="8" spans="1:25" s="2" customFormat="1" ht="23.1" hidden="1" customHeight="1">
      <c r="A8" s="171">
        <v>2014</v>
      </c>
      <c r="B8" s="136">
        <v>2665.5</v>
      </c>
      <c r="C8" s="170">
        <v>63880</v>
      </c>
      <c r="D8" s="136">
        <v>1.5</v>
      </c>
      <c r="E8" s="137">
        <v>22</v>
      </c>
      <c r="F8" s="138">
        <v>1692</v>
      </c>
      <c r="G8" s="136">
        <v>2225.3000000000002</v>
      </c>
      <c r="H8" s="137">
        <v>59213</v>
      </c>
      <c r="I8" s="138">
        <v>2664.4</v>
      </c>
      <c r="J8" s="136">
        <v>34.5</v>
      </c>
      <c r="K8" s="137">
        <v>365</v>
      </c>
      <c r="L8" s="138">
        <v>1065</v>
      </c>
      <c r="M8" s="136">
        <v>33.4</v>
      </c>
      <c r="N8" s="137">
        <v>699</v>
      </c>
      <c r="O8" s="138">
        <v>2092.8000000000002</v>
      </c>
      <c r="P8" s="136" t="s">
        <v>314</v>
      </c>
      <c r="Q8" s="137" t="s">
        <v>314</v>
      </c>
      <c r="R8" s="138" t="s">
        <v>314</v>
      </c>
      <c r="S8" s="136">
        <v>275.39999999999998</v>
      </c>
      <c r="T8" s="137">
        <v>2867</v>
      </c>
      <c r="U8" s="138">
        <v>1063.4000000000001</v>
      </c>
      <c r="V8" s="136">
        <v>95.4</v>
      </c>
      <c r="W8" s="137">
        <v>713</v>
      </c>
      <c r="X8" s="172">
        <v>1083.5</v>
      </c>
    </row>
    <row r="9" spans="1:25" s="2" customFormat="1" ht="23.1" hidden="1" customHeight="1">
      <c r="A9" s="171">
        <v>2015</v>
      </c>
      <c r="B9" s="136">
        <v>2692</v>
      </c>
      <c r="C9" s="170">
        <v>56387.8</v>
      </c>
      <c r="D9" s="136">
        <v>1.7</v>
      </c>
      <c r="E9" s="137">
        <v>25.8</v>
      </c>
      <c r="F9" s="138">
        <v>1721</v>
      </c>
      <c r="G9" s="136">
        <v>2218.5</v>
      </c>
      <c r="H9" s="137">
        <v>51844</v>
      </c>
      <c r="I9" s="138">
        <v>2341</v>
      </c>
      <c r="J9" s="136">
        <v>36</v>
      </c>
      <c r="K9" s="137">
        <v>307</v>
      </c>
      <c r="L9" s="138">
        <v>858</v>
      </c>
      <c r="M9" s="136">
        <v>28.8</v>
      </c>
      <c r="N9" s="137">
        <v>560</v>
      </c>
      <c r="O9" s="138">
        <v>2014.3</v>
      </c>
      <c r="P9" s="136" t="s">
        <v>314</v>
      </c>
      <c r="Q9" s="137" t="s">
        <v>314</v>
      </c>
      <c r="R9" s="138" t="s">
        <v>314</v>
      </c>
      <c r="S9" s="136">
        <v>289.8</v>
      </c>
      <c r="T9" s="137">
        <v>2988.2</v>
      </c>
      <c r="U9" s="138">
        <v>1049.5</v>
      </c>
      <c r="V9" s="136">
        <v>117.3</v>
      </c>
      <c r="W9" s="137">
        <v>662.8</v>
      </c>
      <c r="X9" s="172">
        <v>700.6</v>
      </c>
    </row>
    <row r="10" spans="1:25" s="2" customFormat="1" ht="23.1" hidden="1" customHeight="1">
      <c r="A10" s="171">
        <v>2016</v>
      </c>
      <c r="B10" s="136">
        <v>2564.1999999999998</v>
      </c>
      <c r="C10" s="170">
        <v>55699.4</v>
      </c>
      <c r="D10" s="136">
        <v>1.2</v>
      </c>
      <c r="E10" s="137">
        <v>25</v>
      </c>
      <c r="F10" s="138">
        <v>2083</v>
      </c>
      <c r="G10" s="136">
        <v>2143.8000000000002</v>
      </c>
      <c r="H10" s="137">
        <v>50960.2</v>
      </c>
      <c r="I10" s="138">
        <v>2380.1999999999998</v>
      </c>
      <c r="J10" s="136">
        <v>33.5</v>
      </c>
      <c r="K10" s="137">
        <v>634.9</v>
      </c>
      <c r="L10" s="138">
        <v>1941.5</v>
      </c>
      <c r="M10" s="136">
        <v>28.1</v>
      </c>
      <c r="N10" s="137">
        <v>420</v>
      </c>
      <c r="O10" s="138">
        <v>1494.6</v>
      </c>
      <c r="P10" s="136" t="s">
        <v>314</v>
      </c>
      <c r="Q10" s="137" t="s">
        <v>314</v>
      </c>
      <c r="R10" s="138" t="s">
        <v>314</v>
      </c>
      <c r="S10" s="136">
        <v>263.3</v>
      </c>
      <c r="T10" s="137">
        <v>2694.4</v>
      </c>
      <c r="U10" s="138">
        <v>1028</v>
      </c>
      <c r="V10" s="136">
        <v>94.3</v>
      </c>
      <c r="W10" s="137">
        <v>964.9</v>
      </c>
      <c r="X10" s="172">
        <v>1163.9000000000001</v>
      </c>
    </row>
    <row r="11" spans="1:25" s="2" customFormat="1" ht="23.1" hidden="1" customHeight="1">
      <c r="A11" s="171">
        <v>2017</v>
      </c>
      <c r="B11" s="136">
        <v>2457.6999999999998</v>
      </c>
      <c r="C11" s="170">
        <v>59393.3</v>
      </c>
      <c r="D11" s="136">
        <v>1.2</v>
      </c>
      <c r="E11" s="137">
        <v>21</v>
      </c>
      <c r="F11" s="138">
        <v>1750</v>
      </c>
      <c r="G11" s="136">
        <v>2000</v>
      </c>
      <c r="H11" s="137">
        <v>54040</v>
      </c>
      <c r="I11" s="138">
        <v>2702</v>
      </c>
      <c r="J11" s="136">
        <v>39</v>
      </c>
      <c r="K11" s="137">
        <v>384.5</v>
      </c>
      <c r="L11" s="138">
        <v>988</v>
      </c>
      <c r="M11" s="136">
        <v>21.3</v>
      </c>
      <c r="N11" s="137">
        <v>280.60000000000002</v>
      </c>
      <c r="O11" s="138">
        <v>1330</v>
      </c>
      <c r="P11" s="136" t="s">
        <v>314</v>
      </c>
      <c r="Q11" s="137" t="s">
        <v>314</v>
      </c>
      <c r="R11" s="138" t="s">
        <v>314</v>
      </c>
      <c r="S11" s="136">
        <v>271.89999999999998</v>
      </c>
      <c r="T11" s="137">
        <v>3265</v>
      </c>
      <c r="U11" s="138">
        <v>1255</v>
      </c>
      <c r="V11" s="136">
        <v>124.3</v>
      </c>
      <c r="W11" s="137">
        <v>1402.2</v>
      </c>
      <c r="X11" s="172">
        <v>1277</v>
      </c>
    </row>
    <row r="12" spans="1:25" s="2" customFormat="1" ht="23.1" hidden="1" customHeight="1" thickTop="1">
      <c r="A12" s="171">
        <v>2018</v>
      </c>
      <c r="B12" s="153">
        <v>2425.1</v>
      </c>
      <c r="C12" s="170">
        <v>54826</v>
      </c>
      <c r="D12" s="423">
        <v>2.9</v>
      </c>
      <c r="E12" s="137">
        <v>33</v>
      </c>
      <c r="F12" s="388">
        <v>1138</v>
      </c>
      <c r="G12" s="153">
        <v>1990</v>
      </c>
      <c r="H12" s="137">
        <v>51340</v>
      </c>
      <c r="I12" s="388">
        <v>2584</v>
      </c>
      <c r="J12" s="423">
        <v>39.6</v>
      </c>
      <c r="K12" s="137">
        <v>359</v>
      </c>
      <c r="L12" s="388">
        <v>907</v>
      </c>
      <c r="M12" s="423">
        <v>19.2</v>
      </c>
      <c r="N12" s="137">
        <v>256</v>
      </c>
      <c r="O12" s="388">
        <v>1488</v>
      </c>
      <c r="P12" s="136" t="s">
        <v>314</v>
      </c>
      <c r="Q12" s="137" t="s">
        <v>314</v>
      </c>
      <c r="R12" s="388" t="s">
        <v>314</v>
      </c>
      <c r="S12" s="423">
        <v>248.7</v>
      </c>
      <c r="T12" s="137">
        <v>1656</v>
      </c>
      <c r="U12" s="388">
        <v>698</v>
      </c>
      <c r="V12" s="423">
        <v>124.6</v>
      </c>
      <c r="W12" s="137">
        <v>1182</v>
      </c>
      <c r="X12" s="172">
        <v>987</v>
      </c>
    </row>
    <row r="13" spans="1:25" s="2" customFormat="1" ht="23.1" customHeight="1" thickTop="1">
      <c r="A13" s="171">
        <v>2019</v>
      </c>
      <c r="B13" s="153">
        <v>2417.4</v>
      </c>
      <c r="C13" s="170">
        <v>52633.760000000002</v>
      </c>
      <c r="D13" s="423">
        <v>2.6</v>
      </c>
      <c r="E13" s="137">
        <v>30</v>
      </c>
      <c r="F13" s="388">
        <v>1154</v>
      </c>
      <c r="G13" s="153">
        <v>1943</v>
      </c>
      <c r="H13" s="137">
        <v>47952</v>
      </c>
      <c r="I13" s="388">
        <v>2471</v>
      </c>
      <c r="J13" s="423">
        <v>93.6</v>
      </c>
      <c r="K13" s="137">
        <v>879</v>
      </c>
      <c r="L13" s="388">
        <v>938.7</v>
      </c>
      <c r="M13" s="423">
        <v>16.5</v>
      </c>
      <c r="N13" s="137">
        <v>211</v>
      </c>
      <c r="O13" s="388">
        <v>1428</v>
      </c>
      <c r="P13" s="136" t="s">
        <v>314</v>
      </c>
      <c r="Q13" s="137" t="s">
        <v>314</v>
      </c>
      <c r="R13" s="388" t="s">
        <v>314</v>
      </c>
      <c r="S13" s="423">
        <v>254.8</v>
      </c>
      <c r="T13" s="137">
        <v>2522.3000000000002</v>
      </c>
      <c r="U13" s="388">
        <v>1001</v>
      </c>
      <c r="V13" s="423">
        <v>106.9</v>
      </c>
      <c r="W13" s="137">
        <v>1039.4000000000001</v>
      </c>
      <c r="X13" s="172">
        <v>1002</v>
      </c>
    </row>
    <row r="14" spans="1:25" s="2" customFormat="1" ht="23.1" customHeight="1">
      <c r="A14" s="171">
        <v>2020</v>
      </c>
      <c r="B14" s="153">
        <v>2239.6</v>
      </c>
      <c r="C14" s="170">
        <v>34175.599999999999</v>
      </c>
      <c r="D14" s="423">
        <v>3.6</v>
      </c>
      <c r="E14" s="137">
        <v>20.8</v>
      </c>
      <c r="F14" s="388">
        <v>742.8</v>
      </c>
      <c r="G14" s="153">
        <v>1783</v>
      </c>
      <c r="H14" s="137">
        <v>30550</v>
      </c>
      <c r="I14" s="388">
        <v>1715</v>
      </c>
      <c r="J14" s="423">
        <v>44.3</v>
      </c>
      <c r="K14" s="137">
        <v>234</v>
      </c>
      <c r="L14" s="388">
        <v>535</v>
      </c>
      <c r="M14" s="423">
        <v>19.399999999999999</v>
      </c>
      <c r="N14" s="137">
        <v>161</v>
      </c>
      <c r="O14" s="388">
        <v>899</v>
      </c>
      <c r="P14" s="136" t="s">
        <v>314</v>
      </c>
      <c r="Q14" s="137" t="s">
        <v>314</v>
      </c>
      <c r="R14" s="388" t="s">
        <v>314</v>
      </c>
      <c r="S14" s="423">
        <v>278.3</v>
      </c>
      <c r="T14" s="137">
        <v>2350</v>
      </c>
      <c r="U14" s="388">
        <v>875</v>
      </c>
      <c r="V14" s="423">
        <v>130.4</v>
      </c>
      <c r="W14" s="137">
        <v>1020.8</v>
      </c>
      <c r="X14" s="172">
        <v>803</v>
      </c>
    </row>
    <row r="15" spans="1:25" s="2" customFormat="1" ht="23.1" customHeight="1">
      <c r="A15" s="171">
        <v>2021</v>
      </c>
      <c r="B15" s="153">
        <v>2255.1</v>
      </c>
      <c r="C15" s="170">
        <v>37324.300000000003</v>
      </c>
      <c r="D15" s="423">
        <v>3.6</v>
      </c>
      <c r="E15" s="137">
        <v>23.6</v>
      </c>
      <c r="F15" s="388">
        <v>674</v>
      </c>
      <c r="G15" s="153">
        <v>1809.6</v>
      </c>
      <c r="H15" s="137">
        <v>33636</v>
      </c>
      <c r="I15" s="388">
        <v>1885</v>
      </c>
      <c r="J15" s="423">
        <v>47.6</v>
      </c>
      <c r="K15" s="137">
        <v>361.4</v>
      </c>
      <c r="L15" s="388">
        <v>765.6</v>
      </c>
      <c r="M15" s="423">
        <v>21.1</v>
      </c>
      <c r="N15" s="137">
        <v>194.3</v>
      </c>
      <c r="O15" s="388">
        <v>947.8</v>
      </c>
      <c r="P15" s="136" t="s">
        <v>314</v>
      </c>
      <c r="Q15" s="137" t="s">
        <v>314</v>
      </c>
      <c r="R15" s="388" t="s">
        <v>314</v>
      </c>
      <c r="S15" s="423">
        <v>263.39999999999998</v>
      </c>
      <c r="T15" s="137">
        <v>2221</v>
      </c>
      <c r="U15" s="388">
        <v>847.3</v>
      </c>
      <c r="V15" s="423">
        <v>109.8</v>
      </c>
      <c r="W15" s="137">
        <v>888</v>
      </c>
      <c r="X15" s="172">
        <v>830.6</v>
      </c>
    </row>
    <row r="16" spans="1:25" s="2" customFormat="1" ht="23.1" customHeight="1">
      <c r="A16" s="171">
        <v>2022</v>
      </c>
      <c r="B16" s="153">
        <v>2221.6999999999998</v>
      </c>
      <c r="C16" s="170">
        <v>51327.199999999997</v>
      </c>
      <c r="D16" s="423">
        <v>11.8</v>
      </c>
      <c r="E16" s="137">
        <v>102.8</v>
      </c>
      <c r="F16" s="388">
        <v>878.6</v>
      </c>
      <c r="G16" s="153">
        <v>1809</v>
      </c>
      <c r="H16" s="137">
        <v>47127</v>
      </c>
      <c r="I16" s="388">
        <v>2605.1</v>
      </c>
      <c r="J16" s="423">
        <v>43.4</v>
      </c>
      <c r="K16" s="137">
        <v>324.89999999999998</v>
      </c>
      <c r="L16" s="388">
        <v>753.8</v>
      </c>
      <c r="M16" s="423">
        <v>18.399999999999999</v>
      </c>
      <c r="N16" s="137">
        <v>247.8</v>
      </c>
      <c r="O16" s="388">
        <v>1361.5</v>
      </c>
      <c r="P16" s="136" t="s">
        <v>314</v>
      </c>
      <c r="Q16" s="137" t="s">
        <v>314</v>
      </c>
      <c r="R16" s="388" t="s">
        <v>314</v>
      </c>
      <c r="S16" s="423">
        <v>238.7</v>
      </c>
      <c r="T16" s="137">
        <v>2678.3</v>
      </c>
      <c r="U16" s="388">
        <v>1125.3</v>
      </c>
      <c r="V16" s="423">
        <v>100.4</v>
      </c>
      <c r="W16" s="137">
        <v>846.4</v>
      </c>
      <c r="X16" s="172">
        <v>856.5</v>
      </c>
    </row>
    <row r="17" spans="1:24" s="41" customFormat="1" ht="23.1" customHeight="1">
      <c r="A17" s="470">
        <v>2023</v>
      </c>
      <c r="B17" s="469">
        <v>2170.0300000000002</v>
      </c>
      <c r="C17" s="472">
        <v>41393.200000000004</v>
      </c>
      <c r="D17" s="475">
        <v>14.13</v>
      </c>
      <c r="E17" s="473">
        <v>91.9</v>
      </c>
      <c r="F17" s="474">
        <v>650.38924274593069</v>
      </c>
      <c r="G17" s="469">
        <v>1748</v>
      </c>
      <c r="H17" s="473">
        <v>37756</v>
      </c>
      <c r="I17" s="474">
        <v>2159.9542334096109</v>
      </c>
      <c r="J17" s="475">
        <v>44.3</v>
      </c>
      <c r="K17" s="473">
        <v>282.60000000000002</v>
      </c>
      <c r="L17" s="474">
        <v>637.92325056433413</v>
      </c>
      <c r="M17" s="475">
        <v>20.399999999999999</v>
      </c>
      <c r="N17" s="473">
        <v>263.89999999999998</v>
      </c>
      <c r="O17" s="474">
        <v>1293.627450980392</v>
      </c>
      <c r="P17" s="471" t="s">
        <v>314</v>
      </c>
      <c r="Q17" s="473" t="s">
        <v>314</v>
      </c>
      <c r="R17" s="474" t="s">
        <v>314</v>
      </c>
      <c r="S17" s="475">
        <v>242.7</v>
      </c>
      <c r="T17" s="473">
        <v>2196.8000000000002</v>
      </c>
      <c r="U17" s="474">
        <v>905.15039142974877</v>
      </c>
      <c r="V17" s="475">
        <v>100.5</v>
      </c>
      <c r="W17" s="473">
        <v>802</v>
      </c>
      <c r="X17" s="474">
        <v>798.00995024875624</v>
      </c>
    </row>
    <row r="18" spans="1:24" s="1" customFormat="1" ht="18" customHeight="1">
      <c r="A18" s="95" t="s">
        <v>262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2"/>
      <c r="Q18" s="95"/>
      <c r="R18" s="95"/>
      <c r="S18" s="95"/>
      <c r="T18" s="95"/>
      <c r="U18" s="95"/>
      <c r="V18" s="95"/>
      <c r="W18" s="95"/>
      <c r="X18" s="97" t="s">
        <v>352</v>
      </c>
    </row>
  </sheetData>
  <mergeCells count="27">
    <mergeCell ref="A1:G1"/>
    <mergeCell ref="A2:X2"/>
    <mergeCell ref="A4:A6"/>
    <mergeCell ref="B4:C4"/>
    <mergeCell ref="D4:F4"/>
    <mergeCell ref="G4:I4"/>
    <mergeCell ref="J4:L4"/>
    <mergeCell ref="M4:O4"/>
    <mergeCell ref="P4:R4"/>
    <mergeCell ref="S4:U4"/>
    <mergeCell ref="V4:X4"/>
    <mergeCell ref="B5:B6"/>
    <mergeCell ref="C5:C6"/>
    <mergeCell ref="D5:D6"/>
    <mergeCell ref="E5:F5"/>
    <mergeCell ref="G5:G6"/>
    <mergeCell ref="H5:I5"/>
    <mergeCell ref="J5:J6"/>
    <mergeCell ref="K5:L5"/>
    <mergeCell ref="M5:M6"/>
    <mergeCell ref="W5:X5"/>
    <mergeCell ref="N5:O5"/>
    <mergeCell ref="P5:P6"/>
    <mergeCell ref="Q5:R5"/>
    <mergeCell ref="S5:S6"/>
    <mergeCell ref="T5:U5"/>
    <mergeCell ref="V5:V6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8" firstPageNumber="48" pageOrder="overThenDown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53"/>
  <sheetViews>
    <sheetView view="pageBreakPreview" topLeftCell="A2" zoomScaleNormal="100" zoomScaleSheetLayoutView="100" workbookViewId="0">
      <selection activeCell="B14" sqref="B14"/>
    </sheetView>
  </sheetViews>
  <sheetFormatPr defaultColWidth="8.88671875" defaultRowHeight="13.5"/>
  <cols>
    <col min="1" max="1" width="7.77734375" style="5" customWidth="1"/>
    <col min="2" max="2" width="9.44140625" style="5" customWidth="1"/>
    <col min="3" max="21" width="7.109375" style="5" customWidth="1"/>
    <col min="22" max="22" width="8.88671875" style="5" customWidth="1"/>
    <col min="23" max="16384" width="8.88671875" style="5"/>
  </cols>
  <sheetData>
    <row r="1" spans="1:21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21" s="29" customFormat="1" ht="30" customHeight="1">
      <c r="A2" s="611" t="s">
        <v>56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611"/>
      <c r="S2" s="611"/>
      <c r="T2" s="611"/>
      <c r="U2" s="28"/>
    </row>
    <row r="3" spans="1:21" s="30" customFormat="1" ht="15" customHeight="1">
      <c r="A3" s="86" t="s">
        <v>10</v>
      </c>
      <c r="B3" s="86"/>
      <c r="C3" s="86"/>
      <c r="D3" s="86"/>
      <c r="E3" s="86"/>
      <c r="F3" s="86"/>
      <c r="G3" s="86"/>
      <c r="H3" s="86"/>
      <c r="I3" s="86"/>
      <c r="J3" s="86"/>
      <c r="K3" s="86"/>
      <c r="M3" s="86"/>
      <c r="N3" s="86"/>
      <c r="O3" s="86"/>
      <c r="P3" s="86"/>
      <c r="Q3" s="86"/>
      <c r="R3" s="86"/>
      <c r="S3" s="86"/>
      <c r="T3" s="77"/>
      <c r="U3" s="77" t="s">
        <v>58</v>
      </c>
    </row>
    <row r="4" spans="1:21" s="11" customFormat="1" ht="29.25" customHeight="1">
      <c r="A4" s="614" t="s">
        <v>293</v>
      </c>
      <c r="B4" s="616" t="s">
        <v>11</v>
      </c>
      <c r="C4" s="618" t="s">
        <v>240</v>
      </c>
      <c r="D4" s="620" t="s">
        <v>59</v>
      </c>
      <c r="E4" s="621"/>
      <c r="F4" s="621"/>
      <c r="G4" s="621"/>
      <c r="H4" s="622" t="s">
        <v>99</v>
      </c>
      <c r="I4" s="624" t="s">
        <v>9</v>
      </c>
      <c r="J4" s="622"/>
      <c r="K4" s="622"/>
      <c r="L4" s="625" t="s">
        <v>100</v>
      </c>
      <c r="M4" s="626"/>
      <c r="N4" s="627"/>
      <c r="O4" s="628" t="s">
        <v>14</v>
      </c>
      <c r="P4" s="612"/>
      <c r="Q4" s="612"/>
      <c r="R4" s="612"/>
      <c r="S4" s="612" t="s">
        <v>196</v>
      </c>
      <c r="T4" s="612" t="s">
        <v>62</v>
      </c>
      <c r="U4" s="609" t="s">
        <v>345</v>
      </c>
    </row>
    <row r="5" spans="1:21" s="11" customFormat="1" ht="42" customHeight="1" thickBot="1">
      <c r="A5" s="615"/>
      <c r="B5" s="617"/>
      <c r="C5" s="619"/>
      <c r="D5" s="184"/>
      <c r="E5" s="188" t="s">
        <v>15</v>
      </c>
      <c r="F5" s="185" t="s">
        <v>173</v>
      </c>
      <c r="G5" s="372" t="s">
        <v>60</v>
      </c>
      <c r="H5" s="623"/>
      <c r="I5" s="184"/>
      <c r="J5" s="373" t="s">
        <v>16</v>
      </c>
      <c r="K5" s="185" t="s">
        <v>17</v>
      </c>
      <c r="L5" s="186"/>
      <c r="M5" s="373" t="s">
        <v>16</v>
      </c>
      <c r="N5" s="185" t="s">
        <v>17</v>
      </c>
      <c r="O5" s="184"/>
      <c r="P5" s="187" t="s">
        <v>101</v>
      </c>
      <c r="Q5" s="374" t="s">
        <v>102</v>
      </c>
      <c r="R5" s="372" t="s">
        <v>61</v>
      </c>
      <c r="S5" s="613"/>
      <c r="T5" s="613"/>
      <c r="U5" s="610"/>
    </row>
    <row r="6" spans="1:21" s="11" customFormat="1" ht="17.100000000000001" hidden="1" customHeight="1" thickTop="1">
      <c r="A6" s="189">
        <v>2016</v>
      </c>
      <c r="B6" s="155">
        <v>22711</v>
      </c>
      <c r="C6" s="156">
        <v>7602</v>
      </c>
      <c r="D6" s="92">
        <v>4343</v>
      </c>
      <c r="E6" s="92">
        <v>1323</v>
      </c>
      <c r="F6" s="92">
        <v>1895</v>
      </c>
      <c r="G6" s="156">
        <v>1125</v>
      </c>
      <c r="H6" s="156">
        <v>2002</v>
      </c>
      <c r="I6" s="92">
        <v>1795</v>
      </c>
      <c r="J6" s="92">
        <v>641</v>
      </c>
      <c r="K6" s="156">
        <v>1154</v>
      </c>
      <c r="L6" s="92">
        <v>2585</v>
      </c>
      <c r="M6" s="92">
        <v>2015</v>
      </c>
      <c r="N6" s="156">
        <v>570</v>
      </c>
      <c r="O6" s="92">
        <v>908</v>
      </c>
      <c r="P6" s="92">
        <v>59</v>
      </c>
      <c r="Q6" s="92">
        <v>503</v>
      </c>
      <c r="R6" s="156">
        <v>346</v>
      </c>
      <c r="S6" s="156">
        <v>1767</v>
      </c>
      <c r="T6" s="156">
        <v>1695</v>
      </c>
      <c r="U6" s="322">
        <v>0</v>
      </c>
    </row>
    <row r="7" spans="1:21" s="11" customFormat="1" ht="17.100000000000001" hidden="1" customHeight="1">
      <c r="A7" s="189">
        <v>2017</v>
      </c>
      <c r="B7" s="155">
        <v>24782</v>
      </c>
      <c r="C7" s="157">
        <v>7917</v>
      </c>
      <c r="D7" s="92">
        <v>4887</v>
      </c>
      <c r="E7" s="92">
        <v>1411</v>
      </c>
      <c r="F7" s="92">
        <v>2128</v>
      </c>
      <c r="G7" s="157">
        <v>1348</v>
      </c>
      <c r="H7" s="157">
        <v>2575</v>
      </c>
      <c r="I7" s="92">
        <v>1860</v>
      </c>
      <c r="J7" s="92">
        <v>777</v>
      </c>
      <c r="K7" s="157">
        <v>1083</v>
      </c>
      <c r="L7" s="92">
        <v>2988</v>
      </c>
      <c r="M7" s="92">
        <v>1765</v>
      </c>
      <c r="N7" s="157">
        <v>1223</v>
      </c>
      <c r="O7" s="92">
        <v>958</v>
      </c>
      <c r="P7" s="92">
        <v>80</v>
      </c>
      <c r="Q7" s="92">
        <v>538</v>
      </c>
      <c r="R7" s="157">
        <v>340</v>
      </c>
      <c r="S7" s="157">
        <v>1912</v>
      </c>
      <c r="T7" s="157">
        <v>1671</v>
      </c>
      <c r="U7" s="321">
        <v>0</v>
      </c>
    </row>
    <row r="8" spans="1:21" s="11" customFormat="1" ht="17.100000000000001" hidden="1" customHeight="1" thickTop="1">
      <c r="A8" s="189">
        <v>2018</v>
      </c>
      <c r="B8" s="155">
        <v>24213</v>
      </c>
      <c r="C8" s="157">
        <v>7600</v>
      </c>
      <c r="D8" s="92">
        <v>4765</v>
      </c>
      <c r="E8" s="92">
        <v>1354</v>
      </c>
      <c r="F8" s="92">
        <v>2095</v>
      </c>
      <c r="G8" s="157">
        <v>1316</v>
      </c>
      <c r="H8" s="157">
        <v>2453</v>
      </c>
      <c r="I8" s="92">
        <v>1856</v>
      </c>
      <c r="J8" s="92">
        <v>761</v>
      </c>
      <c r="K8" s="157">
        <v>1095</v>
      </c>
      <c r="L8" s="92">
        <v>3007</v>
      </c>
      <c r="M8" s="92">
        <v>1760</v>
      </c>
      <c r="N8" s="157">
        <v>1247</v>
      </c>
      <c r="O8" s="92">
        <v>938</v>
      </c>
      <c r="P8" s="92">
        <v>77</v>
      </c>
      <c r="Q8" s="92">
        <v>505</v>
      </c>
      <c r="R8" s="157">
        <v>356</v>
      </c>
      <c r="S8" s="157">
        <v>1817</v>
      </c>
      <c r="T8" s="157">
        <v>1777</v>
      </c>
      <c r="U8" s="321">
        <v>0</v>
      </c>
    </row>
    <row r="9" spans="1:21" s="11" customFormat="1" ht="17.100000000000001" customHeight="1" thickTop="1">
      <c r="A9" s="189">
        <v>2019</v>
      </c>
      <c r="B9" s="155">
        <v>24215</v>
      </c>
      <c r="C9" s="157">
        <v>7549</v>
      </c>
      <c r="D9" s="92">
        <v>4777</v>
      </c>
      <c r="E9" s="92">
        <v>1370</v>
      </c>
      <c r="F9" s="92">
        <v>2089</v>
      </c>
      <c r="G9" s="157">
        <v>1318</v>
      </c>
      <c r="H9" s="157">
        <v>2246</v>
      </c>
      <c r="I9" s="92">
        <v>1912</v>
      </c>
      <c r="J9" s="92">
        <v>714</v>
      </c>
      <c r="K9" s="157">
        <v>1198</v>
      </c>
      <c r="L9" s="92">
        <v>2997</v>
      </c>
      <c r="M9" s="92">
        <v>1809</v>
      </c>
      <c r="N9" s="157">
        <v>1188</v>
      </c>
      <c r="O9" s="92">
        <v>938</v>
      </c>
      <c r="P9" s="92">
        <v>66</v>
      </c>
      <c r="Q9" s="92">
        <v>489</v>
      </c>
      <c r="R9" s="157">
        <v>383</v>
      </c>
      <c r="S9" s="157">
        <v>1800</v>
      </c>
      <c r="T9" s="157">
        <v>1996</v>
      </c>
      <c r="U9" s="321">
        <v>0</v>
      </c>
    </row>
    <row r="10" spans="1:21" s="11" customFormat="1" ht="17.100000000000001" customHeight="1">
      <c r="A10" s="189">
        <v>2020</v>
      </c>
      <c r="B10" s="155">
        <v>23307</v>
      </c>
      <c r="C10" s="157">
        <v>7375</v>
      </c>
      <c r="D10" s="92">
        <v>4985</v>
      </c>
      <c r="E10" s="92">
        <v>1438</v>
      </c>
      <c r="F10" s="92">
        <v>2164</v>
      </c>
      <c r="G10" s="157">
        <v>1293</v>
      </c>
      <c r="H10" s="157">
        <v>1982</v>
      </c>
      <c r="I10" s="92">
        <v>1620</v>
      </c>
      <c r="J10" s="92">
        <v>523</v>
      </c>
      <c r="K10" s="157">
        <v>1097</v>
      </c>
      <c r="L10" s="92">
        <v>2924</v>
      </c>
      <c r="M10" s="92">
        <v>1736</v>
      </c>
      <c r="N10" s="157">
        <v>1188</v>
      </c>
      <c r="O10" s="92">
        <v>921</v>
      </c>
      <c r="P10" s="92">
        <v>84</v>
      </c>
      <c r="Q10" s="92">
        <v>441</v>
      </c>
      <c r="R10" s="157">
        <v>396</v>
      </c>
      <c r="S10" s="157">
        <v>1826</v>
      </c>
      <c r="T10" s="157">
        <v>1764</v>
      </c>
      <c r="U10" s="321">
        <v>0</v>
      </c>
    </row>
    <row r="11" spans="1:21" s="11" customFormat="1" ht="17.100000000000001" customHeight="1">
      <c r="A11" s="189">
        <v>2021</v>
      </c>
      <c r="B11" s="155">
        <v>23517</v>
      </c>
      <c r="C11" s="157">
        <v>7170</v>
      </c>
      <c r="D11" s="92">
        <v>4957</v>
      </c>
      <c r="E11" s="92">
        <v>1425</v>
      </c>
      <c r="F11" s="92">
        <v>2226</v>
      </c>
      <c r="G11" s="157">
        <v>1306</v>
      </c>
      <c r="H11" s="157">
        <v>2079</v>
      </c>
      <c r="I11" s="92">
        <v>1647</v>
      </c>
      <c r="J11" s="92">
        <v>1149</v>
      </c>
      <c r="K11" s="157">
        <v>498</v>
      </c>
      <c r="L11" s="92">
        <v>2975</v>
      </c>
      <c r="M11" s="92">
        <v>1134</v>
      </c>
      <c r="N11" s="157">
        <v>1841</v>
      </c>
      <c r="O11" s="92">
        <v>906</v>
      </c>
      <c r="P11" s="92">
        <v>76</v>
      </c>
      <c r="Q11" s="92">
        <v>419</v>
      </c>
      <c r="R11" s="157">
        <v>411</v>
      </c>
      <c r="S11" s="157">
        <v>1755</v>
      </c>
      <c r="T11" s="157">
        <v>2028</v>
      </c>
      <c r="U11" s="321">
        <v>0</v>
      </c>
    </row>
    <row r="12" spans="1:21" s="11" customFormat="1" ht="17.100000000000001" customHeight="1">
      <c r="A12" s="189">
        <v>2022</v>
      </c>
      <c r="B12" s="155">
        <v>23473</v>
      </c>
      <c r="C12" s="157">
        <v>7035</v>
      </c>
      <c r="D12" s="92">
        <v>4951</v>
      </c>
      <c r="E12" s="92">
        <v>1403</v>
      </c>
      <c r="F12" s="92">
        <v>2254</v>
      </c>
      <c r="G12" s="157">
        <v>1294</v>
      </c>
      <c r="H12" s="157">
        <v>1921</v>
      </c>
      <c r="I12" s="92">
        <v>1614</v>
      </c>
      <c r="J12" s="92">
        <v>492</v>
      </c>
      <c r="K12" s="157">
        <v>1122</v>
      </c>
      <c r="L12" s="92">
        <v>3075</v>
      </c>
      <c r="M12" s="92">
        <v>1940</v>
      </c>
      <c r="N12" s="157">
        <v>1135</v>
      </c>
      <c r="O12" s="363">
        <v>879</v>
      </c>
      <c r="P12" s="92">
        <v>75</v>
      </c>
      <c r="Q12" s="92">
        <v>396</v>
      </c>
      <c r="R12" s="157">
        <v>408</v>
      </c>
      <c r="S12" s="157">
        <v>1684</v>
      </c>
      <c r="T12" s="157">
        <v>2015</v>
      </c>
      <c r="U12" s="321">
        <v>194</v>
      </c>
    </row>
    <row r="13" spans="1:21" s="179" customFormat="1" ht="17.100000000000001" customHeight="1">
      <c r="A13" s="360">
        <v>2023</v>
      </c>
      <c r="B13" s="361">
        <f>SUM(B14:B33)</f>
        <v>22983</v>
      </c>
      <c r="C13" s="362">
        <f>SUM(C14:C33)</f>
        <v>6758</v>
      </c>
      <c r="D13" s="362">
        <f t="shared" ref="D13:U13" si="0">SUM(D14:D33)</f>
        <v>5145</v>
      </c>
      <c r="E13" s="362">
        <f t="shared" si="0"/>
        <v>1323</v>
      </c>
      <c r="F13" s="362">
        <f t="shared" si="0"/>
        <v>2221</v>
      </c>
      <c r="G13" s="362">
        <f t="shared" si="0"/>
        <v>1601</v>
      </c>
      <c r="H13" s="362">
        <f t="shared" si="0"/>
        <v>2078</v>
      </c>
      <c r="I13" s="362">
        <f>SUM(J13:K13)</f>
        <v>1581</v>
      </c>
      <c r="J13" s="362">
        <f t="shared" si="0"/>
        <v>387</v>
      </c>
      <c r="K13" s="362">
        <f t="shared" si="0"/>
        <v>1194</v>
      </c>
      <c r="L13" s="362">
        <f>SUM(M13:N13)</f>
        <v>3085</v>
      </c>
      <c r="M13" s="362">
        <f t="shared" si="0"/>
        <v>2070</v>
      </c>
      <c r="N13" s="362">
        <f t="shared" si="0"/>
        <v>1015</v>
      </c>
      <c r="O13" s="362">
        <f t="shared" si="0"/>
        <v>871</v>
      </c>
      <c r="P13" s="362">
        <f t="shared" si="0"/>
        <v>69</v>
      </c>
      <c r="Q13" s="362">
        <f t="shared" si="0"/>
        <v>317</v>
      </c>
      <c r="R13" s="362">
        <f t="shared" si="0"/>
        <v>485</v>
      </c>
      <c r="S13" s="362">
        <f t="shared" si="0"/>
        <v>1662</v>
      </c>
      <c r="T13" s="362">
        <f t="shared" si="0"/>
        <v>1543</v>
      </c>
      <c r="U13" s="362">
        <f t="shared" si="0"/>
        <v>260</v>
      </c>
    </row>
    <row r="14" spans="1:21" s="11" customFormat="1" ht="17.100000000000001" customHeight="1">
      <c r="A14" s="190" t="s">
        <v>294</v>
      </c>
      <c r="B14" s="155">
        <f>SUM(C14,D14,H14,I14,L14,O14,S14,T14,U14)</f>
        <v>1342</v>
      </c>
      <c r="C14" s="157">
        <v>406</v>
      </c>
      <c r="D14" s="92">
        <v>356</v>
      </c>
      <c r="E14" s="92">
        <v>85</v>
      </c>
      <c r="F14" s="92">
        <v>207</v>
      </c>
      <c r="G14" s="157">
        <v>64</v>
      </c>
      <c r="H14" s="157">
        <v>10</v>
      </c>
      <c r="I14" s="92">
        <f t="shared" ref="I14:I33" si="1">SUM(J14:K14)</f>
        <v>59</v>
      </c>
      <c r="J14" s="92">
        <v>17</v>
      </c>
      <c r="K14" s="157">
        <v>42</v>
      </c>
      <c r="L14" s="92">
        <f t="shared" ref="L14:L33" si="2">SUM(M14:N14)</f>
        <v>401</v>
      </c>
      <c r="M14" s="92">
        <v>144</v>
      </c>
      <c r="N14" s="157">
        <v>257</v>
      </c>
      <c r="O14" s="363">
        <v>26</v>
      </c>
      <c r="P14" s="92">
        <v>9</v>
      </c>
      <c r="Q14" s="92">
        <v>3</v>
      </c>
      <c r="R14" s="157">
        <v>14</v>
      </c>
      <c r="S14" s="157">
        <v>25</v>
      </c>
      <c r="T14" s="157">
        <v>15</v>
      </c>
      <c r="U14" s="321">
        <v>44</v>
      </c>
    </row>
    <row r="15" spans="1:21" s="11" customFormat="1" ht="17.100000000000001" customHeight="1">
      <c r="A15" s="190" t="s">
        <v>295</v>
      </c>
      <c r="B15" s="155">
        <f t="shared" ref="B15:B33" si="3">SUM(C15,D15,H15,I15,L15,O15,S15,T15,U15)</f>
        <v>1260</v>
      </c>
      <c r="C15" s="157">
        <v>367</v>
      </c>
      <c r="D15" s="92">
        <v>360</v>
      </c>
      <c r="E15" s="92">
        <v>94</v>
      </c>
      <c r="F15" s="92">
        <v>171</v>
      </c>
      <c r="G15" s="157">
        <v>95</v>
      </c>
      <c r="H15" s="157">
        <v>80</v>
      </c>
      <c r="I15" s="92">
        <f t="shared" si="1"/>
        <v>58</v>
      </c>
      <c r="J15" s="92">
        <v>8</v>
      </c>
      <c r="K15" s="157">
        <v>50</v>
      </c>
      <c r="L15" s="92">
        <f t="shared" si="2"/>
        <v>149</v>
      </c>
      <c r="M15" s="92">
        <v>15</v>
      </c>
      <c r="N15" s="157">
        <v>134</v>
      </c>
      <c r="O15" s="363">
        <v>40</v>
      </c>
      <c r="P15" s="92">
        <v>1</v>
      </c>
      <c r="Q15" s="92">
        <v>11</v>
      </c>
      <c r="R15" s="157">
        <v>28</v>
      </c>
      <c r="S15" s="157">
        <v>95</v>
      </c>
      <c r="T15" s="157">
        <v>101</v>
      </c>
      <c r="U15" s="321">
        <v>10</v>
      </c>
    </row>
    <row r="16" spans="1:21" s="11" customFormat="1" ht="17.100000000000001" customHeight="1">
      <c r="A16" s="190" t="s">
        <v>296</v>
      </c>
      <c r="B16" s="155">
        <f t="shared" si="3"/>
        <v>2009</v>
      </c>
      <c r="C16" s="157">
        <v>478</v>
      </c>
      <c r="D16" s="92">
        <v>583</v>
      </c>
      <c r="E16" s="92">
        <v>79</v>
      </c>
      <c r="F16" s="92">
        <v>223</v>
      </c>
      <c r="G16" s="157">
        <v>281</v>
      </c>
      <c r="H16" s="157">
        <v>264</v>
      </c>
      <c r="I16" s="92">
        <f t="shared" si="1"/>
        <v>130</v>
      </c>
      <c r="J16" s="92">
        <v>9</v>
      </c>
      <c r="K16" s="157">
        <v>121</v>
      </c>
      <c r="L16" s="92">
        <f t="shared" si="2"/>
        <v>240</v>
      </c>
      <c r="M16" s="92">
        <v>234</v>
      </c>
      <c r="N16" s="157">
        <v>6</v>
      </c>
      <c r="O16" s="363">
        <v>88</v>
      </c>
      <c r="P16" s="92">
        <v>0</v>
      </c>
      <c r="Q16" s="92">
        <v>26</v>
      </c>
      <c r="R16" s="157">
        <v>62</v>
      </c>
      <c r="S16" s="157">
        <v>193</v>
      </c>
      <c r="T16" s="157">
        <v>31</v>
      </c>
      <c r="U16" s="321">
        <v>2</v>
      </c>
    </row>
    <row r="17" spans="1:21" s="11" customFormat="1" ht="17.100000000000001" customHeight="1">
      <c r="A17" s="190" t="s">
        <v>297</v>
      </c>
      <c r="B17" s="155">
        <f t="shared" si="3"/>
        <v>878</v>
      </c>
      <c r="C17" s="157">
        <v>284</v>
      </c>
      <c r="D17" s="92">
        <v>223</v>
      </c>
      <c r="E17" s="92">
        <v>21</v>
      </c>
      <c r="F17" s="92">
        <v>98</v>
      </c>
      <c r="G17" s="157">
        <v>104</v>
      </c>
      <c r="H17" s="157">
        <v>22</v>
      </c>
      <c r="I17" s="92">
        <f t="shared" si="1"/>
        <v>87</v>
      </c>
      <c r="J17" s="92">
        <v>17</v>
      </c>
      <c r="K17" s="157">
        <v>70</v>
      </c>
      <c r="L17" s="92">
        <f t="shared" si="2"/>
        <v>106</v>
      </c>
      <c r="M17" s="92">
        <v>97</v>
      </c>
      <c r="N17" s="157">
        <v>9</v>
      </c>
      <c r="O17" s="363">
        <v>54</v>
      </c>
      <c r="P17" s="92">
        <v>1</v>
      </c>
      <c r="Q17" s="92">
        <v>21</v>
      </c>
      <c r="R17" s="157">
        <v>32</v>
      </c>
      <c r="S17" s="157">
        <v>77</v>
      </c>
      <c r="T17" s="157">
        <v>24</v>
      </c>
      <c r="U17" s="321">
        <v>1</v>
      </c>
    </row>
    <row r="18" spans="1:21" s="11" customFormat="1" ht="17.100000000000001" customHeight="1">
      <c r="A18" s="190" t="s">
        <v>298</v>
      </c>
      <c r="B18" s="155">
        <f t="shared" si="3"/>
        <v>1562</v>
      </c>
      <c r="C18" s="157">
        <v>388</v>
      </c>
      <c r="D18" s="92">
        <v>357</v>
      </c>
      <c r="E18" s="92">
        <v>69</v>
      </c>
      <c r="F18" s="92">
        <v>153</v>
      </c>
      <c r="G18" s="157">
        <v>135</v>
      </c>
      <c r="H18" s="157">
        <v>19</v>
      </c>
      <c r="I18" s="92">
        <f t="shared" si="1"/>
        <v>122</v>
      </c>
      <c r="J18" s="92">
        <v>12</v>
      </c>
      <c r="K18" s="157">
        <v>110</v>
      </c>
      <c r="L18" s="92">
        <f t="shared" si="2"/>
        <v>108</v>
      </c>
      <c r="M18" s="92">
        <v>105</v>
      </c>
      <c r="N18" s="157">
        <v>3</v>
      </c>
      <c r="O18" s="363">
        <v>73</v>
      </c>
      <c r="P18" s="92">
        <v>0</v>
      </c>
      <c r="Q18" s="92">
        <v>25</v>
      </c>
      <c r="R18" s="157">
        <v>48</v>
      </c>
      <c r="S18" s="157">
        <v>180</v>
      </c>
      <c r="T18" s="157">
        <v>230</v>
      </c>
      <c r="U18" s="321">
        <v>85</v>
      </c>
    </row>
    <row r="19" spans="1:21" s="11" customFormat="1" ht="17.100000000000001" customHeight="1">
      <c r="A19" s="190" t="s">
        <v>299</v>
      </c>
      <c r="B19" s="155">
        <f t="shared" si="3"/>
        <v>1853</v>
      </c>
      <c r="C19" s="157">
        <v>446</v>
      </c>
      <c r="D19" s="92">
        <v>378</v>
      </c>
      <c r="E19" s="92">
        <v>75</v>
      </c>
      <c r="F19" s="92">
        <v>149</v>
      </c>
      <c r="G19" s="157">
        <v>154</v>
      </c>
      <c r="H19" s="157">
        <v>38</v>
      </c>
      <c r="I19" s="92">
        <f t="shared" si="1"/>
        <v>189</v>
      </c>
      <c r="J19" s="92">
        <v>49</v>
      </c>
      <c r="K19" s="157">
        <v>140</v>
      </c>
      <c r="L19" s="92">
        <f t="shared" si="2"/>
        <v>148</v>
      </c>
      <c r="M19" s="92">
        <v>121</v>
      </c>
      <c r="N19" s="157">
        <v>27</v>
      </c>
      <c r="O19" s="363">
        <v>82</v>
      </c>
      <c r="P19" s="92">
        <v>0</v>
      </c>
      <c r="Q19" s="92">
        <v>16</v>
      </c>
      <c r="R19" s="157">
        <v>66</v>
      </c>
      <c r="S19" s="157">
        <v>177</v>
      </c>
      <c r="T19" s="157">
        <v>345</v>
      </c>
      <c r="U19" s="321">
        <v>50</v>
      </c>
    </row>
    <row r="20" spans="1:21" s="11" customFormat="1" ht="17.100000000000001" customHeight="1">
      <c r="A20" s="190" t="s">
        <v>300</v>
      </c>
      <c r="B20" s="155">
        <f t="shared" si="3"/>
        <v>1711</v>
      </c>
      <c r="C20" s="157">
        <v>433</v>
      </c>
      <c r="D20" s="92">
        <v>420</v>
      </c>
      <c r="E20" s="92">
        <v>58</v>
      </c>
      <c r="F20" s="92">
        <v>178</v>
      </c>
      <c r="G20" s="157">
        <v>184</v>
      </c>
      <c r="H20" s="157">
        <v>68</v>
      </c>
      <c r="I20" s="92">
        <f t="shared" si="1"/>
        <v>175</v>
      </c>
      <c r="J20" s="92">
        <v>24</v>
      </c>
      <c r="K20" s="157">
        <v>151</v>
      </c>
      <c r="L20" s="92">
        <f t="shared" si="2"/>
        <v>163</v>
      </c>
      <c r="M20" s="92">
        <v>161</v>
      </c>
      <c r="N20" s="157">
        <v>2</v>
      </c>
      <c r="O20" s="363">
        <v>120</v>
      </c>
      <c r="P20" s="92">
        <v>2</v>
      </c>
      <c r="Q20" s="92">
        <v>48</v>
      </c>
      <c r="R20" s="157">
        <v>70</v>
      </c>
      <c r="S20" s="157">
        <v>297</v>
      </c>
      <c r="T20" s="157">
        <v>32</v>
      </c>
      <c r="U20" s="321">
        <v>3</v>
      </c>
    </row>
    <row r="21" spans="1:21" s="11" customFormat="1" ht="17.100000000000001" customHeight="1">
      <c r="A21" s="190" t="s">
        <v>301</v>
      </c>
      <c r="B21" s="155">
        <f t="shared" si="3"/>
        <v>1013</v>
      </c>
      <c r="C21" s="157">
        <v>369</v>
      </c>
      <c r="D21" s="92">
        <v>239</v>
      </c>
      <c r="E21" s="92">
        <v>26</v>
      </c>
      <c r="F21" s="92">
        <v>89</v>
      </c>
      <c r="G21" s="157">
        <v>124</v>
      </c>
      <c r="H21" s="157">
        <v>16</v>
      </c>
      <c r="I21" s="92">
        <f t="shared" si="1"/>
        <v>85</v>
      </c>
      <c r="J21" s="92">
        <v>16</v>
      </c>
      <c r="K21" s="157">
        <v>69</v>
      </c>
      <c r="L21" s="92">
        <f t="shared" si="2"/>
        <v>69</v>
      </c>
      <c r="M21" s="92">
        <v>62</v>
      </c>
      <c r="N21" s="157">
        <v>7</v>
      </c>
      <c r="O21" s="363">
        <v>52</v>
      </c>
      <c r="P21" s="92">
        <v>6</v>
      </c>
      <c r="Q21" s="92">
        <v>13</v>
      </c>
      <c r="R21" s="157">
        <v>33</v>
      </c>
      <c r="S21" s="157">
        <v>155</v>
      </c>
      <c r="T21" s="157">
        <v>28</v>
      </c>
      <c r="U21" s="321">
        <v>0</v>
      </c>
    </row>
    <row r="22" spans="1:21" s="11" customFormat="1" ht="17.100000000000001" customHeight="1">
      <c r="A22" s="190" t="s">
        <v>302</v>
      </c>
      <c r="B22" s="155">
        <f t="shared" si="3"/>
        <v>2136</v>
      </c>
      <c r="C22" s="157">
        <v>733</v>
      </c>
      <c r="D22" s="92">
        <v>340</v>
      </c>
      <c r="E22" s="92">
        <v>166</v>
      </c>
      <c r="F22" s="92">
        <v>116</v>
      </c>
      <c r="G22" s="157">
        <v>58</v>
      </c>
      <c r="H22" s="157">
        <v>140</v>
      </c>
      <c r="I22" s="92">
        <f t="shared" si="1"/>
        <v>179</v>
      </c>
      <c r="J22" s="92">
        <v>118</v>
      </c>
      <c r="K22" s="157">
        <v>61</v>
      </c>
      <c r="L22" s="92">
        <f t="shared" si="2"/>
        <v>277</v>
      </c>
      <c r="M22" s="92">
        <v>16</v>
      </c>
      <c r="N22" s="157">
        <v>261</v>
      </c>
      <c r="O22" s="363">
        <v>84</v>
      </c>
      <c r="P22" s="92">
        <v>27</v>
      </c>
      <c r="Q22" s="92">
        <v>40</v>
      </c>
      <c r="R22" s="157">
        <v>17</v>
      </c>
      <c r="S22" s="157">
        <v>108</v>
      </c>
      <c r="T22" s="157">
        <v>271</v>
      </c>
      <c r="U22" s="321">
        <v>4</v>
      </c>
    </row>
    <row r="23" spans="1:21" s="11" customFormat="1" ht="17.100000000000001" customHeight="1">
      <c r="A23" s="190" t="s">
        <v>303</v>
      </c>
      <c r="B23" s="155">
        <f t="shared" si="3"/>
        <v>2271</v>
      </c>
      <c r="C23" s="157">
        <v>904</v>
      </c>
      <c r="D23" s="92">
        <v>365</v>
      </c>
      <c r="E23" s="92">
        <v>184</v>
      </c>
      <c r="F23" s="92">
        <v>133</v>
      </c>
      <c r="G23" s="157">
        <v>48</v>
      </c>
      <c r="H23" s="157">
        <v>561</v>
      </c>
      <c r="I23" s="92">
        <f t="shared" si="1"/>
        <v>38</v>
      </c>
      <c r="J23" s="92">
        <v>1</v>
      </c>
      <c r="K23" s="157">
        <v>37</v>
      </c>
      <c r="L23" s="92">
        <f t="shared" si="2"/>
        <v>220</v>
      </c>
      <c r="M23" s="92">
        <v>107</v>
      </c>
      <c r="N23" s="157">
        <v>113</v>
      </c>
      <c r="O23" s="363">
        <v>36</v>
      </c>
      <c r="P23" s="92">
        <v>1</v>
      </c>
      <c r="Q23" s="92">
        <v>17</v>
      </c>
      <c r="R23" s="157">
        <v>18</v>
      </c>
      <c r="S23" s="157">
        <v>38</v>
      </c>
      <c r="T23" s="157">
        <v>92</v>
      </c>
      <c r="U23" s="321">
        <v>17</v>
      </c>
    </row>
    <row r="24" spans="1:21" s="11" customFormat="1" ht="17.100000000000001" customHeight="1">
      <c r="A24" s="190" t="s">
        <v>304</v>
      </c>
      <c r="B24" s="155">
        <f t="shared" si="3"/>
        <v>1055</v>
      </c>
      <c r="C24" s="157">
        <v>351</v>
      </c>
      <c r="D24" s="92">
        <v>284</v>
      </c>
      <c r="E24" s="92">
        <v>141</v>
      </c>
      <c r="F24" s="92">
        <v>113</v>
      </c>
      <c r="G24" s="157">
        <v>30</v>
      </c>
      <c r="H24" s="157">
        <v>88</v>
      </c>
      <c r="I24" s="92">
        <f t="shared" si="1"/>
        <v>60</v>
      </c>
      <c r="J24" s="92">
        <v>5</v>
      </c>
      <c r="K24" s="157">
        <v>55</v>
      </c>
      <c r="L24" s="92">
        <f t="shared" si="2"/>
        <v>146</v>
      </c>
      <c r="M24" s="92">
        <v>134</v>
      </c>
      <c r="N24" s="157">
        <v>12</v>
      </c>
      <c r="O24" s="363">
        <v>23</v>
      </c>
      <c r="P24" s="92">
        <v>2</v>
      </c>
      <c r="Q24" s="92">
        <v>14</v>
      </c>
      <c r="R24" s="157">
        <v>7</v>
      </c>
      <c r="S24" s="157">
        <v>42</v>
      </c>
      <c r="T24" s="157">
        <v>51</v>
      </c>
      <c r="U24" s="321">
        <v>10</v>
      </c>
    </row>
    <row r="25" spans="1:21" s="11" customFormat="1" ht="17.100000000000001" customHeight="1">
      <c r="A25" s="190" t="s">
        <v>305</v>
      </c>
      <c r="B25" s="155">
        <f t="shared" si="3"/>
        <v>791</v>
      </c>
      <c r="C25" s="157">
        <v>322</v>
      </c>
      <c r="D25" s="92">
        <v>162</v>
      </c>
      <c r="E25" s="92">
        <v>22</v>
      </c>
      <c r="F25" s="92">
        <v>91</v>
      </c>
      <c r="G25" s="157">
        <v>49</v>
      </c>
      <c r="H25" s="157">
        <v>7</v>
      </c>
      <c r="I25" s="92">
        <f t="shared" si="1"/>
        <v>71</v>
      </c>
      <c r="J25" s="92">
        <v>11</v>
      </c>
      <c r="K25" s="157">
        <v>60</v>
      </c>
      <c r="L25" s="92">
        <f t="shared" si="2"/>
        <v>138</v>
      </c>
      <c r="M25" s="92">
        <v>138</v>
      </c>
      <c r="N25" s="157">
        <v>0</v>
      </c>
      <c r="O25" s="363">
        <v>35</v>
      </c>
      <c r="P25" s="92">
        <v>1</v>
      </c>
      <c r="Q25" s="92">
        <v>14</v>
      </c>
      <c r="R25" s="157">
        <v>20</v>
      </c>
      <c r="S25" s="157">
        <v>21</v>
      </c>
      <c r="T25" s="157">
        <v>32</v>
      </c>
      <c r="U25" s="321">
        <v>3</v>
      </c>
    </row>
    <row r="26" spans="1:21" s="11" customFormat="1" ht="17.100000000000001" customHeight="1">
      <c r="A26" s="190" t="s">
        <v>306</v>
      </c>
      <c r="B26" s="155">
        <f t="shared" si="3"/>
        <v>2135</v>
      </c>
      <c r="C26" s="157">
        <v>583</v>
      </c>
      <c r="D26" s="92">
        <v>500</v>
      </c>
      <c r="E26" s="92">
        <v>129</v>
      </c>
      <c r="F26" s="92">
        <v>222</v>
      </c>
      <c r="G26" s="157">
        <v>149</v>
      </c>
      <c r="H26" s="157">
        <v>360</v>
      </c>
      <c r="I26" s="92">
        <f t="shared" si="1"/>
        <v>165</v>
      </c>
      <c r="J26" s="92">
        <v>64</v>
      </c>
      <c r="K26" s="157">
        <v>101</v>
      </c>
      <c r="L26" s="92">
        <f t="shared" si="2"/>
        <v>334</v>
      </c>
      <c r="M26" s="92">
        <v>320</v>
      </c>
      <c r="N26" s="157">
        <v>14</v>
      </c>
      <c r="O26" s="363">
        <v>60</v>
      </c>
      <c r="P26" s="92">
        <v>16</v>
      </c>
      <c r="Q26" s="92">
        <v>4</v>
      </c>
      <c r="R26" s="157">
        <v>40</v>
      </c>
      <c r="S26" s="157">
        <v>85</v>
      </c>
      <c r="T26" s="157">
        <v>43</v>
      </c>
      <c r="U26" s="321">
        <v>5</v>
      </c>
    </row>
    <row r="27" spans="1:21" s="11" customFormat="1" ht="17.100000000000001" customHeight="1">
      <c r="A27" s="190" t="s">
        <v>307</v>
      </c>
      <c r="B27" s="155">
        <f t="shared" si="3"/>
        <v>175</v>
      </c>
      <c r="C27" s="157">
        <v>31</v>
      </c>
      <c r="D27" s="92">
        <v>33</v>
      </c>
      <c r="E27" s="92">
        <v>11</v>
      </c>
      <c r="F27" s="92">
        <v>16</v>
      </c>
      <c r="G27" s="157">
        <v>6</v>
      </c>
      <c r="H27" s="157">
        <v>27</v>
      </c>
      <c r="I27" s="92">
        <f t="shared" si="1"/>
        <v>7</v>
      </c>
      <c r="J27" s="92">
        <v>2</v>
      </c>
      <c r="K27" s="157">
        <v>5</v>
      </c>
      <c r="L27" s="92">
        <f t="shared" si="2"/>
        <v>49</v>
      </c>
      <c r="M27" s="92">
        <v>32</v>
      </c>
      <c r="N27" s="157">
        <v>17</v>
      </c>
      <c r="O27" s="363">
        <v>3</v>
      </c>
      <c r="P27" s="92">
        <v>0</v>
      </c>
      <c r="Q27" s="92">
        <v>0</v>
      </c>
      <c r="R27" s="157">
        <v>3</v>
      </c>
      <c r="S27" s="157">
        <v>6</v>
      </c>
      <c r="T27" s="157">
        <v>14</v>
      </c>
      <c r="U27" s="321">
        <v>5</v>
      </c>
    </row>
    <row r="28" spans="1:21" s="11" customFormat="1" ht="17.100000000000001" customHeight="1">
      <c r="A28" s="190" t="s">
        <v>308</v>
      </c>
      <c r="B28" s="155">
        <f t="shared" si="3"/>
        <v>166</v>
      </c>
      <c r="C28" s="157">
        <v>33</v>
      </c>
      <c r="D28" s="92">
        <v>39</v>
      </c>
      <c r="E28" s="92">
        <v>14</v>
      </c>
      <c r="F28" s="92">
        <v>19</v>
      </c>
      <c r="G28" s="157">
        <v>6</v>
      </c>
      <c r="H28" s="157">
        <v>23</v>
      </c>
      <c r="I28" s="92">
        <f t="shared" si="1"/>
        <v>10</v>
      </c>
      <c r="J28" s="92">
        <v>1</v>
      </c>
      <c r="K28" s="157">
        <v>9</v>
      </c>
      <c r="L28" s="92">
        <f t="shared" si="2"/>
        <v>32</v>
      </c>
      <c r="M28" s="92">
        <v>31</v>
      </c>
      <c r="N28" s="157">
        <v>1</v>
      </c>
      <c r="O28" s="363">
        <v>8</v>
      </c>
      <c r="P28" s="92">
        <v>0</v>
      </c>
      <c r="Q28" s="92">
        <v>7</v>
      </c>
      <c r="R28" s="157">
        <v>1</v>
      </c>
      <c r="S28" s="157">
        <v>7</v>
      </c>
      <c r="T28" s="157">
        <v>12</v>
      </c>
      <c r="U28" s="321">
        <v>2</v>
      </c>
    </row>
    <row r="29" spans="1:21" s="11" customFormat="1" ht="17.100000000000001" customHeight="1">
      <c r="A29" s="190" t="s">
        <v>309</v>
      </c>
      <c r="B29" s="155">
        <f t="shared" si="3"/>
        <v>194</v>
      </c>
      <c r="C29" s="157">
        <v>41</v>
      </c>
      <c r="D29" s="92">
        <v>31</v>
      </c>
      <c r="E29" s="92">
        <v>8</v>
      </c>
      <c r="F29" s="92">
        <v>13</v>
      </c>
      <c r="G29" s="157">
        <v>10</v>
      </c>
      <c r="H29" s="157">
        <v>18</v>
      </c>
      <c r="I29" s="92">
        <f t="shared" si="1"/>
        <v>11</v>
      </c>
      <c r="J29" s="92">
        <v>0</v>
      </c>
      <c r="K29" s="157">
        <v>11</v>
      </c>
      <c r="L29" s="92">
        <f t="shared" si="2"/>
        <v>51</v>
      </c>
      <c r="M29" s="92">
        <v>38</v>
      </c>
      <c r="N29" s="157">
        <v>13</v>
      </c>
      <c r="O29" s="363">
        <v>5</v>
      </c>
      <c r="P29" s="92">
        <v>0</v>
      </c>
      <c r="Q29" s="92">
        <v>3</v>
      </c>
      <c r="R29" s="157">
        <v>2</v>
      </c>
      <c r="S29" s="157">
        <v>7</v>
      </c>
      <c r="T29" s="157">
        <v>30</v>
      </c>
      <c r="U29" s="321">
        <v>0</v>
      </c>
    </row>
    <row r="30" spans="1:21" s="11" customFormat="1" ht="17.100000000000001" customHeight="1">
      <c r="A30" s="190" t="s">
        <v>310</v>
      </c>
      <c r="B30" s="155">
        <f t="shared" si="3"/>
        <v>427</v>
      </c>
      <c r="C30" s="157">
        <v>92</v>
      </c>
      <c r="D30" s="92">
        <v>66</v>
      </c>
      <c r="E30" s="92">
        <v>29</v>
      </c>
      <c r="F30" s="92">
        <v>25</v>
      </c>
      <c r="G30" s="157">
        <v>12</v>
      </c>
      <c r="H30" s="157">
        <v>84</v>
      </c>
      <c r="I30" s="92">
        <f t="shared" si="1"/>
        <v>13</v>
      </c>
      <c r="J30" s="92">
        <v>3</v>
      </c>
      <c r="K30" s="157">
        <v>10</v>
      </c>
      <c r="L30" s="92">
        <f t="shared" si="2"/>
        <v>154</v>
      </c>
      <c r="M30" s="92">
        <v>152</v>
      </c>
      <c r="N30" s="157">
        <v>2</v>
      </c>
      <c r="O30" s="363">
        <v>9</v>
      </c>
      <c r="P30" s="92">
        <v>0</v>
      </c>
      <c r="Q30" s="92">
        <v>5</v>
      </c>
      <c r="R30" s="157">
        <v>4</v>
      </c>
      <c r="S30" s="157">
        <v>7</v>
      </c>
      <c r="T30" s="157">
        <v>2</v>
      </c>
      <c r="U30" s="321">
        <v>0</v>
      </c>
    </row>
    <row r="31" spans="1:21" s="11" customFormat="1" ht="17.100000000000001" customHeight="1">
      <c r="A31" s="190" t="s">
        <v>311</v>
      </c>
      <c r="B31" s="155">
        <f t="shared" si="3"/>
        <v>704</v>
      </c>
      <c r="C31" s="157">
        <v>186</v>
      </c>
      <c r="D31" s="92">
        <v>138</v>
      </c>
      <c r="E31" s="92">
        <v>43</v>
      </c>
      <c r="F31" s="92">
        <v>51</v>
      </c>
      <c r="G31" s="157">
        <v>44</v>
      </c>
      <c r="H31" s="157">
        <v>91</v>
      </c>
      <c r="I31" s="92">
        <f t="shared" si="1"/>
        <v>41</v>
      </c>
      <c r="J31" s="92">
        <v>3</v>
      </c>
      <c r="K31" s="157">
        <v>38</v>
      </c>
      <c r="L31" s="92">
        <f t="shared" si="2"/>
        <v>124</v>
      </c>
      <c r="M31" s="92">
        <v>113</v>
      </c>
      <c r="N31" s="157">
        <v>11</v>
      </c>
      <c r="O31" s="363">
        <v>20</v>
      </c>
      <c r="P31" s="92">
        <v>0</v>
      </c>
      <c r="Q31" s="92">
        <v>8</v>
      </c>
      <c r="R31" s="157">
        <v>12</v>
      </c>
      <c r="S31" s="157">
        <v>49</v>
      </c>
      <c r="T31" s="157">
        <v>55</v>
      </c>
      <c r="U31" s="321">
        <v>0</v>
      </c>
    </row>
    <row r="32" spans="1:21" s="11" customFormat="1" ht="17.100000000000001" customHeight="1">
      <c r="A32" s="190" t="s">
        <v>312</v>
      </c>
      <c r="B32" s="155">
        <f t="shared" si="3"/>
        <v>938</v>
      </c>
      <c r="C32" s="157">
        <v>217</v>
      </c>
      <c r="D32" s="92">
        <v>183</v>
      </c>
      <c r="E32" s="92">
        <v>37</v>
      </c>
      <c r="F32" s="92">
        <v>111</v>
      </c>
      <c r="G32" s="157">
        <v>35</v>
      </c>
      <c r="H32" s="157">
        <v>120</v>
      </c>
      <c r="I32" s="92">
        <f t="shared" si="1"/>
        <v>63</v>
      </c>
      <c r="J32" s="92">
        <v>24</v>
      </c>
      <c r="K32" s="157">
        <v>39</v>
      </c>
      <c r="L32" s="92">
        <f t="shared" si="2"/>
        <v>121</v>
      </c>
      <c r="M32" s="92">
        <v>1</v>
      </c>
      <c r="N32" s="157">
        <v>120</v>
      </c>
      <c r="O32" s="363">
        <v>41</v>
      </c>
      <c r="P32" s="92">
        <v>2</v>
      </c>
      <c r="Q32" s="92">
        <v>36</v>
      </c>
      <c r="R32" s="157">
        <v>3</v>
      </c>
      <c r="S32" s="157">
        <v>82</v>
      </c>
      <c r="T32" s="157">
        <v>103</v>
      </c>
      <c r="U32" s="321">
        <v>8</v>
      </c>
    </row>
    <row r="33" spans="1:21" s="11" customFormat="1" ht="17.100000000000001" customHeight="1">
      <c r="A33" s="192" t="s">
        <v>313</v>
      </c>
      <c r="B33" s="155">
        <f t="shared" si="3"/>
        <v>363</v>
      </c>
      <c r="C33" s="157">
        <v>94</v>
      </c>
      <c r="D33" s="92">
        <v>88</v>
      </c>
      <c r="E33" s="92">
        <v>32</v>
      </c>
      <c r="F33" s="92">
        <v>43</v>
      </c>
      <c r="G33" s="157">
        <v>13</v>
      </c>
      <c r="H33" s="157">
        <v>42</v>
      </c>
      <c r="I33" s="92">
        <f t="shared" si="1"/>
        <v>18</v>
      </c>
      <c r="J33" s="92">
        <v>3</v>
      </c>
      <c r="K33" s="157">
        <v>15</v>
      </c>
      <c r="L33" s="92">
        <f t="shared" si="2"/>
        <v>55</v>
      </c>
      <c r="M33" s="92">
        <v>49</v>
      </c>
      <c r="N33" s="157">
        <v>6</v>
      </c>
      <c r="O33" s="363">
        <v>12</v>
      </c>
      <c r="P33" s="92">
        <v>1</v>
      </c>
      <c r="Q33" s="92">
        <v>6</v>
      </c>
      <c r="R33" s="157">
        <v>5</v>
      </c>
      <c r="S33" s="157">
        <v>11</v>
      </c>
      <c r="T33" s="157">
        <v>32</v>
      </c>
      <c r="U33" s="321">
        <v>11</v>
      </c>
    </row>
    <row r="34" spans="1:21" s="11" customFormat="1" ht="17.100000000000001" customHeight="1">
      <c r="A34" s="183" t="s">
        <v>343</v>
      </c>
      <c r="B34" s="180"/>
      <c r="C34" s="180"/>
      <c r="D34" s="180"/>
      <c r="E34" s="181"/>
      <c r="F34" s="180"/>
      <c r="G34" s="180"/>
      <c r="H34" s="182"/>
      <c r="I34" s="180"/>
      <c r="J34" s="180"/>
      <c r="K34" s="180"/>
      <c r="L34" s="180"/>
      <c r="M34" s="180"/>
      <c r="N34" s="180"/>
      <c r="O34" s="180"/>
      <c r="P34" s="182"/>
      <c r="Q34" s="182"/>
      <c r="R34" s="180"/>
      <c r="S34" s="180"/>
      <c r="T34" s="180"/>
    </row>
    <row r="35" spans="1:21" s="11" customFormat="1" ht="17.100000000000001" customHeight="1">
      <c r="A35" s="183" t="s">
        <v>346</v>
      </c>
      <c r="B35" s="180"/>
      <c r="C35" s="180"/>
      <c r="D35" s="180"/>
      <c r="E35" s="181"/>
      <c r="F35" s="180"/>
      <c r="G35" s="180"/>
      <c r="H35" s="182"/>
      <c r="I35" s="180"/>
      <c r="J35" s="180"/>
      <c r="K35" s="180"/>
      <c r="L35" s="180"/>
      <c r="M35" s="180"/>
      <c r="N35" s="180"/>
      <c r="O35" s="180"/>
      <c r="P35" s="182"/>
      <c r="Q35" s="182"/>
      <c r="R35" s="180"/>
      <c r="S35" s="180"/>
      <c r="T35" s="180"/>
    </row>
    <row r="36" spans="1:21" s="11" customFormat="1" ht="17.100000000000001" customHeight="1">
      <c r="A36" s="183" t="s">
        <v>342</v>
      </c>
      <c r="B36" s="180"/>
      <c r="C36" s="180"/>
      <c r="D36" s="180"/>
      <c r="E36" s="181"/>
      <c r="F36" s="180"/>
      <c r="G36" s="180"/>
      <c r="H36" s="182"/>
      <c r="I36" s="180"/>
      <c r="J36" s="180"/>
      <c r="K36" s="180"/>
      <c r="L36" s="180"/>
      <c r="M36" s="180"/>
      <c r="N36" s="180"/>
      <c r="O36" s="180"/>
      <c r="P36" s="182"/>
      <c r="Q36" s="182"/>
      <c r="R36" s="180"/>
      <c r="S36" s="180"/>
      <c r="T36" s="180"/>
      <c r="U36" s="323" t="s">
        <v>344</v>
      </c>
    </row>
    <row r="37" spans="1:21" s="11" customFormat="1" ht="17.100000000000001" customHeight="1">
      <c r="A37" s="173"/>
      <c r="B37" s="173"/>
      <c r="C37" s="174"/>
      <c r="D37" s="175"/>
      <c r="E37" s="176"/>
      <c r="F37" s="174"/>
      <c r="G37" s="174"/>
      <c r="H37" s="177"/>
      <c r="I37" s="175"/>
      <c r="J37" s="174"/>
      <c r="K37" s="174"/>
      <c r="L37" s="174"/>
      <c r="M37" s="174"/>
      <c r="N37" s="174"/>
      <c r="O37" s="175"/>
      <c r="P37" s="177"/>
      <c r="Q37" s="177"/>
      <c r="R37" s="174"/>
      <c r="S37" s="174"/>
      <c r="T37" s="174"/>
    </row>
    <row r="38" spans="1:21" s="11" customFormat="1" ht="17.100000000000001" customHeight="1">
      <c r="A38" s="173"/>
      <c r="B38" s="173"/>
      <c r="C38" s="174"/>
      <c r="D38" s="175"/>
      <c r="E38" s="176"/>
      <c r="F38" s="174"/>
      <c r="G38" s="174"/>
      <c r="H38" s="177"/>
      <c r="I38" s="175"/>
      <c r="J38" s="174"/>
      <c r="K38" s="174"/>
      <c r="L38" s="174"/>
      <c r="M38" s="174"/>
      <c r="N38" s="174"/>
      <c r="O38" s="175"/>
      <c r="P38" s="177"/>
      <c r="Q38" s="177"/>
      <c r="R38" s="174"/>
      <c r="S38" s="174"/>
      <c r="T38" s="174"/>
    </row>
    <row r="39" spans="1:21" s="11" customFormat="1" ht="17.100000000000001" customHeight="1">
      <c r="A39" s="173"/>
      <c r="B39" s="173"/>
      <c r="C39" s="174"/>
      <c r="D39" s="175"/>
      <c r="E39" s="176"/>
      <c r="F39" s="174"/>
      <c r="G39" s="174"/>
      <c r="H39" s="177"/>
      <c r="I39" s="175"/>
      <c r="J39" s="174"/>
      <c r="K39" s="174"/>
      <c r="L39" s="174"/>
      <c r="M39" s="174"/>
      <c r="N39" s="174"/>
      <c r="O39" s="175"/>
      <c r="P39" s="177"/>
      <c r="Q39" s="177"/>
      <c r="R39" s="174"/>
      <c r="S39" s="174"/>
      <c r="T39" s="174"/>
    </row>
    <row r="40" spans="1:21" s="11" customFormat="1" ht="17.100000000000001" customHeight="1">
      <c r="A40" s="173"/>
      <c r="B40" s="173"/>
      <c r="C40" s="174"/>
      <c r="D40" s="175"/>
      <c r="E40" s="176"/>
      <c r="F40" s="174"/>
      <c r="G40" s="174"/>
      <c r="H40" s="177"/>
      <c r="I40" s="175"/>
      <c r="J40" s="174"/>
      <c r="K40" s="174"/>
      <c r="L40" s="174"/>
      <c r="M40" s="174"/>
      <c r="N40" s="174"/>
      <c r="O40" s="175"/>
      <c r="P40" s="177"/>
      <c r="Q40" s="177"/>
      <c r="R40" s="174"/>
      <c r="S40" s="174"/>
      <c r="T40" s="174"/>
    </row>
    <row r="41" spans="1:21" s="11" customFormat="1" ht="17.100000000000001" customHeight="1">
      <c r="A41" s="173"/>
      <c r="B41" s="173"/>
      <c r="C41" s="174"/>
      <c r="D41" s="175"/>
      <c r="E41" s="176"/>
      <c r="F41" s="174"/>
      <c r="G41" s="174"/>
      <c r="H41" s="177"/>
      <c r="I41" s="175"/>
      <c r="J41" s="174"/>
      <c r="K41" s="174"/>
      <c r="L41" s="174"/>
      <c r="M41" s="174"/>
      <c r="N41" s="174"/>
      <c r="O41" s="175"/>
      <c r="P41" s="177"/>
      <c r="Q41" s="177"/>
      <c r="R41" s="174"/>
      <c r="S41" s="174"/>
      <c r="T41" s="174"/>
    </row>
    <row r="42" spans="1:21" s="11" customFormat="1" ht="17.100000000000001" customHeight="1">
      <c r="A42" s="173"/>
      <c r="B42" s="173"/>
      <c r="C42" s="174"/>
      <c r="D42" s="175"/>
      <c r="E42" s="176"/>
      <c r="F42" s="174"/>
      <c r="G42" s="174"/>
      <c r="H42" s="177"/>
      <c r="I42" s="175"/>
      <c r="J42" s="174"/>
      <c r="K42" s="174"/>
      <c r="L42" s="174"/>
      <c r="M42" s="174"/>
      <c r="N42" s="174"/>
      <c r="O42" s="175"/>
      <c r="P42" s="177"/>
      <c r="Q42" s="177"/>
      <c r="R42" s="174"/>
      <c r="S42" s="174"/>
      <c r="T42" s="174"/>
    </row>
    <row r="43" spans="1:21" s="11" customFormat="1" ht="17.100000000000001" customHeight="1">
      <c r="A43" s="176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</row>
    <row r="44" spans="1:21" ht="55.5" customHeight="1"/>
    <row r="45" spans="1:21" s="21" customFormat="1" ht="3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22"/>
    </row>
    <row r="46" spans="1:21" s="24" customFormat="1" ht="1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23"/>
    </row>
    <row r="47" spans="1:21" ht="24.95" customHeight="1"/>
    <row r="48" spans="1:21" ht="24.95" customHeight="1"/>
    <row r="49" spans="1:20" ht="20.100000000000001" customHeight="1"/>
    <row r="50" spans="1:20" ht="15" customHeight="1"/>
    <row r="51" spans="1:20" ht="24.95" customHeight="1"/>
    <row r="52" spans="1:20" ht="24.95" customHeight="1"/>
    <row r="53" spans="1:20" s="24" customFormat="1" ht="1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</sheetData>
  <mergeCells count="13">
    <mergeCell ref="A1:G1"/>
    <mergeCell ref="U4:U5"/>
    <mergeCell ref="A2:T2"/>
    <mergeCell ref="T4:T5"/>
    <mergeCell ref="S4:S5"/>
    <mergeCell ref="A4:A5"/>
    <mergeCell ref="B4:B5"/>
    <mergeCell ref="C4:C5"/>
    <mergeCell ref="D4:G4"/>
    <mergeCell ref="H4:H5"/>
    <mergeCell ref="I4:K4"/>
    <mergeCell ref="L4:N4"/>
    <mergeCell ref="O4:R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72" firstPageNumber="48" pageOrder="overThenDown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36"/>
  <sheetViews>
    <sheetView view="pageBreakPreview" topLeftCell="A5" zoomScaleNormal="100" zoomScaleSheetLayoutView="100" workbookViewId="0">
      <selection activeCell="AA13" sqref="AA13"/>
    </sheetView>
  </sheetViews>
  <sheetFormatPr defaultColWidth="8.88671875" defaultRowHeight="13.5"/>
  <cols>
    <col min="1" max="6" width="6.77734375" style="5" customWidth="1"/>
    <col min="7" max="7" width="8.88671875" style="5" customWidth="1"/>
    <col min="8" max="8" width="7.33203125" style="5" customWidth="1"/>
    <col min="9" max="9" width="8.88671875" style="5" customWidth="1"/>
    <col min="10" max="10" width="7.33203125" style="5" customWidth="1"/>
    <col min="11" max="11" width="8.88671875" style="5" customWidth="1"/>
    <col min="12" max="12" width="7.33203125" style="5" customWidth="1"/>
    <col min="13" max="13" width="7.109375" style="5" customWidth="1"/>
    <col min="14" max="14" width="7.33203125" style="5" customWidth="1"/>
    <col min="15" max="15" width="7.109375" style="5" customWidth="1"/>
    <col min="16" max="16" width="7.33203125" style="5" customWidth="1"/>
    <col min="17" max="17" width="7.109375" style="5" customWidth="1"/>
    <col min="18" max="18" width="7.33203125" style="5" customWidth="1"/>
    <col min="19" max="19" width="7.109375" style="5" customWidth="1"/>
    <col min="20" max="20" width="7.33203125" style="5" customWidth="1"/>
    <col min="21" max="21" width="7.109375" style="5" customWidth="1"/>
    <col min="22" max="26" width="7.33203125" style="5" customWidth="1"/>
    <col min="27" max="27" width="6.77734375" style="5" customWidth="1"/>
    <col min="28" max="16384" width="8.88671875" style="5"/>
  </cols>
  <sheetData>
    <row r="1" spans="1:28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28" s="32" customFormat="1" ht="30" customHeight="1">
      <c r="A2" s="635" t="s">
        <v>57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635"/>
      <c r="T2" s="635"/>
      <c r="U2" s="635"/>
      <c r="V2" s="635"/>
      <c r="W2" s="635"/>
      <c r="X2" s="635"/>
      <c r="Y2" s="635"/>
      <c r="Z2" s="635"/>
      <c r="AA2" s="635"/>
      <c r="AB2" s="31"/>
    </row>
    <row r="3" spans="1:28" s="35" customFormat="1" ht="15" customHeight="1">
      <c r="A3" s="194" t="s">
        <v>37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50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5" t="s">
        <v>243</v>
      </c>
      <c r="AB3" s="34"/>
    </row>
    <row r="4" spans="1:28" s="12" customFormat="1" ht="45" customHeight="1">
      <c r="A4" s="637" t="s">
        <v>293</v>
      </c>
      <c r="B4" s="639" t="s">
        <v>247</v>
      </c>
      <c r="C4" s="640"/>
      <c r="D4" s="633" t="s">
        <v>248</v>
      </c>
      <c r="E4" s="634"/>
      <c r="F4" s="633" t="s">
        <v>249</v>
      </c>
      <c r="G4" s="634"/>
      <c r="H4" s="633" t="s">
        <v>250</v>
      </c>
      <c r="I4" s="634"/>
      <c r="J4" s="629" t="s">
        <v>46</v>
      </c>
      <c r="K4" s="630"/>
      <c r="L4" s="645" t="s">
        <v>174</v>
      </c>
      <c r="M4" s="646"/>
      <c r="N4" s="641" t="s">
        <v>29</v>
      </c>
      <c r="O4" s="642"/>
      <c r="P4" s="641" t="s">
        <v>30</v>
      </c>
      <c r="Q4" s="642"/>
      <c r="R4" s="641" t="s">
        <v>31</v>
      </c>
      <c r="S4" s="642"/>
      <c r="T4" s="643" t="s">
        <v>32</v>
      </c>
      <c r="U4" s="644"/>
      <c r="V4" s="641" t="s">
        <v>33</v>
      </c>
      <c r="W4" s="642"/>
      <c r="X4" s="643" t="s">
        <v>34</v>
      </c>
      <c r="Y4" s="644"/>
      <c r="Z4" s="631" t="s">
        <v>47</v>
      </c>
      <c r="AA4" s="632"/>
    </row>
    <row r="5" spans="1:28" s="12" customFormat="1" ht="44.25" customHeight="1" thickBot="1">
      <c r="A5" s="638"/>
      <c r="B5" s="199" t="s">
        <v>245</v>
      </c>
      <c r="C5" s="198" t="s">
        <v>244</v>
      </c>
      <c r="D5" s="197" t="s">
        <v>245</v>
      </c>
      <c r="E5" s="198" t="s">
        <v>244</v>
      </c>
      <c r="F5" s="197" t="s">
        <v>245</v>
      </c>
      <c r="G5" s="198" t="s">
        <v>244</v>
      </c>
      <c r="H5" s="197" t="s">
        <v>246</v>
      </c>
      <c r="I5" s="198" t="s">
        <v>244</v>
      </c>
      <c r="J5" s="197" t="s">
        <v>246</v>
      </c>
      <c r="K5" s="198" t="s">
        <v>244</v>
      </c>
      <c r="L5" s="197" t="s">
        <v>246</v>
      </c>
      <c r="M5" s="198" t="s">
        <v>244</v>
      </c>
      <c r="N5" s="197" t="s">
        <v>246</v>
      </c>
      <c r="O5" s="198" t="s">
        <v>244</v>
      </c>
      <c r="P5" s="197" t="s">
        <v>246</v>
      </c>
      <c r="Q5" s="198" t="s">
        <v>244</v>
      </c>
      <c r="R5" s="197" t="s">
        <v>246</v>
      </c>
      <c r="S5" s="198" t="s">
        <v>244</v>
      </c>
      <c r="T5" s="197" t="s">
        <v>246</v>
      </c>
      <c r="U5" s="198" t="s">
        <v>244</v>
      </c>
      <c r="V5" s="197" t="s">
        <v>246</v>
      </c>
      <c r="W5" s="198" t="s">
        <v>244</v>
      </c>
      <c r="X5" s="197" t="s">
        <v>246</v>
      </c>
      <c r="Y5" s="198" t="s">
        <v>244</v>
      </c>
      <c r="Z5" s="197" t="s">
        <v>246</v>
      </c>
      <c r="AA5" s="197" t="s">
        <v>48</v>
      </c>
    </row>
    <row r="6" spans="1:28" s="12" customFormat="1" ht="17.100000000000001" hidden="1" customHeight="1" thickTop="1">
      <c r="A6" s="200">
        <v>2016</v>
      </c>
      <c r="B6" s="193">
        <v>1623</v>
      </c>
      <c r="C6" s="204">
        <v>45094</v>
      </c>
      <c r="D6" s="206">
        <v>94</v>
      </c>
      <c r="E6" s="204">
        <v>7062</v>
      </c>
      <c r="F6" s="208">
        <v>92</v>
      </c>
      <c r="G6" s="204">
        <v>144193</v>
      </c>
      <c r="H6" s="208">
        <v>174</v>
      </c>
      <c r="I6" s="204">
        <v>7205671</v>
      </c>
      <c r="J6" s="208">
        <v>98</v>
      </c>
      <c r="K6" s="204">
        <v>1444636</v>
      </c>
      <c r="L6" s="208">
        <v>63</v>
      </c>
      <c r="M6" s="204">
        <v>7935</v>
      </c>
      <c r="N6" s="208">
        <v>0</v>
      </c>
      <c r="O6" s="204">
        <v>0</v>
      </c>
      <c r="P6" s="208">
        <v>17</v>
      </c>
      <c r="Q6" s="204">
        <v>776</v>
      </c>
      <c r="R6" s="208">
        <v>15</v>
      </c>
      <c r="S6" s="204">
        <v>361</v>
      </c>
      <c r="T6" s="208">
        <v>351</v>
      </c>
      <c r="U6" s="204">
        <v>6928</v>
      </c>
      <c r="V6" s="208">
        <v>3</v>
      </c>
      <c r="W6" s="204">
        <v>68</v>
      </c>
      <c r="X6" s="208">
        <v>2</v>
      </c>
      <c r="Y6" s="204">
        <v>25</v>
      </c>
      <c r="Z6" s="193">
        <v>214</v>
      </c>
      <c r="AA6" s="201">
        <v>15661</v>
      </c>
    </row>
    <row r="7" spans="1:28" s="12" customFormat="1" ht="17.100000000000001" hidden="1" customHeight="1">
      <c r="A7" s="200">
        <v>2017</v>
      </c>
      <c r="B7" s="193">
        <v>1502</v>
      </c>
      <c r="C7" s="205">
        <v>47887</v>
      </c>
      <c r="D7" s="207">
        <v>92</v>
      </c>
      <c r="E7" s="205">
        <v>6710</v>
      </c>
      <c r="F7" s="193">
        <v>82</v>
      </c>
      <c r="G7" s="205">
        <v>163149</v>
      </c>
      <c r="H7" s="193">
        <v>170</v>
      </c>
      <c r="I7" s="205">
        <v>7895119</v>
      </c>
      <c r="J7" s="193">
        <v>95</v>
      </c>
      <c r="K7" s="205">
        <v>1653285</v>
      </c>
      <c r="L7" s="193">
        <v>67</v>
      </c>
      <c r="M7" s="205">
        <v>9207</v>
      </c>
      <c r="N7" s="193">
        <v>0</v>
      </c>
      <c r="O7" s="205">
        <v>0</v>
      </c>
      <c r="P7" s="193">
        <v>18</v>
      </c>
      <c r="Q7" s="205">
        <v>698</v>
      </c>
      <c r="R7" s="193">
        <v>9</v>
      </c>
      <c r="S7" s="205">
        <v>305</v>
      </c>
      <c r="T7" s="193">
        <v>135</v>
      </c>
      <c r="U7" s="205">
        <v>5958</v>
      </c>
      <c r="V7" s="193">
        <v>1</v>
      </c>
      <c r="W7" s="205">
        <v>3</v>
      </c>
      <c r="X7" s="193">
        <v>1</v>
      </c>
      <c r="Y7" s="205">
        <v>20</v>
      </c>
      <c r="Z7" s="193">
        <v>150</v>
      </c>
      <c r="AA7" s="201">
        <v>12704</v>
      </c>
    </row>
    <row r="8" spans="1:28" s="12" customFormat="1" ht="17.100000000000001" hidden="1" customHeight="1" thickTop="1">
      <c r="A8" s="200">
        <v>2018</v>
      </c>
      <c r="B8" s="193">
        <v>1552</v>
      </c>
      <c r="C8" s="205">
        <v>50183</v>
      </c>
      <c r="D8" s="207">
        <v>87</v>
      </c>
      <c r="E8" s="205">
        <v>6666</v>
      </c>
      <c r="F8" s="193">
        <v>88</v>
      </c>
      <c r="G8" s="205">
        <v>170314</v>
      </c>
      <c r="H8" s="193">
        <v>218</v>
      </c>
      <c r="I8" s="205">
        <v>8090165</v>
      </c>
      <c r="J8" s="193">
        <v>110</v>
      </c>
      <c r="K8" s="205">
        <v>1891355</v>
      </c>
      <c r="L8" s="193">
        <v>77</v>
      </c>
      <c r="M8" s="205">
        <v>9685</v>
      </c>
      <c r="N8" s="193">
        <v>0</v>
      </c>
      <c r="O8" s="205">
        <v>0</v>
      </c>
      <c r="P8" s="193">
        <v>19</v>
      </c>
      <c r="Q8" s="205">
        <v>560</v>
      </c>
      <c r="R8" s="193">
        <v>4</v>
      </c>
      <c r="S8" s="205">
        <v>42</v>
      </c>
      <c r="T8" s="193">
        <v>549</v>
      </c>
      <c r="U8" s="205">
        <v>4654</v>
      </c>
      <c r="V8" s="193">
        <v>1</v>
      </c>
      <c r="W8" s="205">
        <v>10</v>
      </c>
      <c r="X8" s="193">
        <v>3</v>
      </c>
      <c r="Y8" s="205">
        <v>9</v>
      </c>
      <c r="Z8" s="193">
        <v>202</v>
      </c>
      <c r="AA8" s="201">
        <v>26649</v>
      </c>
    </row>
    <row r="9" spans="1:28" s="12" customFormat="1" ht="17.100000000000001" customHeight="1" thickTop="1">
      <c r="A9" s="200">
        <v>2019</v>
      </c>
      <c r="B9" s="193">
        <v>1540</v>
      </c>
      <c r="C9" s="205">
        <v>52331</v>
      </c>
      <c r="D9" s="207">
        <v>86</v>
      </c>
      <c r="E9" s="205">
        <v>6714</v>
      </c>
      <c r="F9" s="193">
        <v>85</v>
      </c>
      <c r="G9" s="205">
        <v>164242</v>
      </c>
      <c r="H9" s="193">
        <v>286</v>
      </c>
      <c r="I9" s="205">
        <v>8982374</v>
      </c>
      <c r="J9" s="193">
        <v>111</v>
      </c>
      <c r="K9" s="205">
        <v>1916197</v>
      </c>
      <c r="L9" s="193">
        <v>78</v>
      </c>
      <c r="M9" s="205">
        <v>8147</v>
      </c>
      <c r="N9" s="193">
        <v>0</v>
      </c>
      <c r="O9" s="205">
        <v>0</v>
      </c>
      <c r="P9" s="193">
        <v>18</v>
      </c>
      <c r="Q9" s="205">
        <v>401</v>
      </c>
      <c r="R9" s="193">
        <v>2</v>
      </c>
      <c r="S9" s="205">
        <v>18</v>
      </c>
      <c r="T9" s="193">
        <v>169</v>
      </c>
      <c r="U9" s="205">
        <v>3715</v>
      </c>
      <c r="V9" s="193">
        <v>2</v>
      </c>
      <c r="W9" s="205">
        <v>11</v>
      </c>
      <c r="X9" s="193">
        <v>2</v>
      </c>
      <c r="Y9" s="205">
        <v>3</v>
      </c>
      <c r="Z9" s="193">
        <v>228</v>
      </c>
      <c r="AA9" s="201">
        <v>17189</v>
      </c>
    </row>
    <row r="10" spans="1:28" s="12" customFormat="1" ht="17.100000000000001" customHeight="1">
      <c r="A10" s="200">
        <v>2020</v>
      </c>
      <c r="B10" s="193">
        <v>1545</v>
      </c>
      <c r="C10" s="205">
        <v>56648</v>
      </c>
      <c r="D10" s="207">
        <v>93</v>
      </c>
      <c r="E10" s="205">
        <v>7222</v>
      </c>
      <c r="F10" s="193">
        <v>86</v>
      </c>
      <c r="G10" s="205">
        <v>176399</v>
      </c>
      <c r="H10" s="193">
        <v>218</v>
      </c>
      <c r="I10" s="205">
        <v>8447490</v>
      </c>
      <c r="J10" s="193">
        <v>102</v>
      </c>
      <c r="K10" s="205">
        <v>1791016</v>
      </c>
      <c r="L10" s="193">
        <v>56</v>
      </c>
      <c r="M10" s="205">
        <v>6270</v>
      </c>
      <c r="N10" s="193">
        <v>0</v>
      </c>
      <c r="O10" s="205">
        <v>0</v>
      </c>
      <c r="P10" s="193">
        <v>14</v>
      </c>
      <c r="Q10" s="205">
        <v>343</v>
      </c>
      <c r="R10" s="193">
        <v>4</v>
      </c>
      <c r="S10" s="205">
        <v>56</v>
      </c>
      <c r="T10" s="193">
        <v>536</v>
      </c>
      <c r="U10" s="205">
        <v>3920</v>
      </c>
      <c r="V10" s="193">
        <v>2</v>
      </c>
      <c r="W10" s="205">
        <v>36</v>
      </c>
      <c r="X10" s="193">
        <v>2</v>
      </c>
      <c r="Y10" s="205">
        <v>4</v>
      </c>
      <c r="Z10" s="193">
        <v>240</v>
      </c>
      <c r="AA10" s="201">
        <v>16888</v>
      </c>
    </row>
    <row r="11" spans="1:28" s="12" customFormat="1" ht="17.100000000000001" customHeight="1">
      <c r="A11" s="200">
        <v>2021</v>
      </c>
      <c r="B11" s="193">
        <v>1535</v>
      </c>
      <c r="C11" s="205">
        <v>58328</v>
      </c>
      <c r="D11" s="207">
        <v>85</v>
      </c>
      <c r="E11" s="205">
        <v>6791</v>
      </c>
      <c r="F11" s="193">
        <v>81</v>
      </c>
      <c r="G11" s="205">
        <v>173725</v>
      </c>
      <c r="H11" s="193">
        <v>262</v>
      </c>
      <c r="I11" s="205">
        <v>8252555</v>
      </c>
      <c r="J11" s="193">
        <v>109</v>
      </c>
      <c r="K11" s="205">
        <v>1974483</v>
      </c>
      <c r="L11" s="193">
        <v>52</v>
      </c>
      <c r="M11" s="205">
        <v>5770</v>
      </c>
      <c r="N11" s="203" t="s">
        <v>314</v>
      </c>
      <c r="O11" s="209" t="s">
        <v>314</v>
      </c>
      <c r="P11" s="193">
        <v>13</v>
      </c>
      <c r="Q11" s="205">
        <v>406</v>
      </c>
      <c r="R11" s="193">
        <v>4</v>
      </c>
      <c r="S11" s="205">
        <v>49</v>
      </c>
      <c r="T11" s="193">
        <v>0</v>
      </c>
      <c r="U11" s="205">
        <v>3549</v>
      </c>
      <c r="V11" s="193">
        <v>0</v>
      </c>
      <c r="W11" s="205">
        <v>0</v>
      </c>
      <c r="X11" s="193">
        <v>2</v>
      </c>
      <c r="Y11" s="205">
        <v>7</v>
      </c>
      <c r="Z11" s="193">
        <v>252</v>
      </c>
      <c r="AA11" s="201">
        <v>17744</v>
      </c>
    </row>
    <row r="12" spans="1:28" s="442" customFormat="1" ht="17.100000000000001" customHeight="1">
      <c r="A12" s="200">
        <v>2022</v>
      </c>
      <c r="B12" s="193">
        <v>1375</v>
      </c>
      <c r="C12" s="205">
        <v>45680</v>
      </c>
      <c r="D12" s="207">
        <v>102</v>
      </c>
      <c r="E12" s="205">
        <v>6638</v>
      </c>
      <c r="F12" s="193">
        <v>86</v>
      </c>
      <c r="G12" s="205">
        <v>179339</v>
      </c>
      <c r="H12" s="193">
        <v>228</v>
      </c>
      <c r="I12" s="205">
        <v>6256088</v>
      </c>
      <c r="J12" s="193">
        <v>106</v>
      </c>
      <c r="K12" s="205">
        <v>1215625</v>
      </c>
      <c r="L12" s="193">
        <v>35</v>
      </c>
      <c r="M12" s="205">
        <v>3584</v>
      </c>
      <c r="N12" s="193">
        <v>0</v>
      </c>
      <c r="O12" s="205">
        <v>0</v>
      </c>
      <c r="P12" s="193">
        <v>13</v>
      </c>
      <c r="Q12" s="205">
        <v>373</v>
      </c>
      <c r="R12" s="193">
        <v>5</v>
      </c>
      <c r="S12" s="205">
        <v>85</v>
      </c>
      <c r="T12" s="193">
        <v>111</v>
      </c>
      <c r="U12" s="205">
        <v>2648</v>
      </c>
      <c r="V12" s="193">
        <v>0</v>
      </c>
      <c r="W12" s="205">
        <v>0</v>
      </c>
      <c r="X12" s="193">
        <v>2</v>
      </c>
      <c r="Y12" s="205">
        <v>5</v>
      </c>
      <c r="Z12" s="193">
        <v>179</v>
      </c>
      <c r="AA12" s="201">
        <v>14756</v>
      </c>
    </row>
    <row r="13" spans="1:28" s="443" customFormat="1" ht="17.100000000000001" customHeight="1">
      <c r="A13" s="328">
        <v>2023</v>
      </c>
      <c r="B13" s="329">
        <f>SUM(B14:B33)</f>
        <v>1375</v>
      </c>
      <c r="C13" s="329">
        <f t="shared" ref="C13:AA13" si="0">SUM(C14:C33)</f>
        <v>59711</v>
      </c>
      <c r="D13" s="329">
        <f t="shared" si="0"/>
        <v>77</v>
      </c>
      <c r="E13" s="329">
        <f t="shared" si="0"/>
        <v>6499</v>
      </c>
      <c r="F13" s="329">
        <f t="shared" si="0"/>
        <v>85</v>
      </c>
      <c r="G13" s="329">
        <f t="shared" si="0"/>
        <v>179119</v>
      </c>
      <c r="H13" s="329">
        <f t="shared" si="0"/>
        <v>271</v>
      </c>
      <c r="I13" s="329">
        <f t="shared" si="0"/>
        <v>7694074</v>
      </c>
      <c r="J13" s="329">
        <f t="shared" si="0"/>
        <v>102</v>
      </c>
      <c r="K13" s="329">
        <f t="shared" si="0"/>
        <v>1977240</v>
      </c>
      <c r="L13" s="329">
        <f t="shared" si="0"/>
        <v>58</v>
      </c>
      <c r="M13" s="329">
        <f t="shared" si="0"/>
        <v>5799</v>
      </c>
      <c r="N13" s="329">
        <f t="shared" si="0"/>
        <v>0</v>
      </c>
      <c r="O13" s="329">
        <f t="shared" si="0"/>
        <v>0</v>
      </c>
      <c r="P13" s="329">
        <f t="shared" si="0"/>
        <v>11</v>
      </c>
      <c r="Q13" s="329">
        <f t="shared" si="0"/>
        <v>321</v>
      </c>
      <c r="R13" s="329">
        <f t="shared" si="0"/>
        <v>6</v>
      </c>
      <c r="S13" s="329">
        <f t="shared" si="0"/>
        <v>103</v>
      </c>
      <c r="T13" s="329">
        <f t="shared" si="0"/>
        <v>175</v>
      </c>
      <c r="U13" s="329">
        <f t="shared" si="0"/>
        <v>2312</v>
      </c>
      <c r="V13" s="329">
        <f t="shared" si="0"/>
        <v>1</v>
      </c>
      <c r="W13" s="329">
        <f t="shared" si="0"/>
        <v>8</v>
      </c>
      <c r="X13" s="329">
        <f t="shared" si="0"/>
        <v>3</v>
      </c>
      <c r="Y13" s="329">
        <f t="shared" si="0"/>
        <v>11</v>
      </c>
      <c r="Z13" s="329">
        <f t="shared" si="0"/>
        <v>200</v>
      </c>
      <c r="AA13" s="329">
        <f t="shared" si="0"/>
        <v>14743</v>
      </c>
    </row>
    <row r="14" spans="1:28" s="12" customFormat="1" ht="17.100000000000001" customHeight="1">
      <c r="A14" s="200" t="s">
        <v>315</v>
      </c>
      <c r="B14" s="193">
        <v>24</v>
      </c>
      <c r="C14" s="205">
        <v>914</v>
      </c>
      <c r="D14" s="207" t="s">
        <v>380</v>
      </c>
      <c r="E14" s="205">
        <v>0</v>
      </c>
      <c r="F14" s="193">
        <v>1</v>
      </c>
      <c r="G14" s="205">
        <v>3200</v>
      </c>
      <c r="H14" s="193">
        <v>8</v>
      </c>
      <c r="I14" s="205">
        <v>708700</v>
      </c>
      <c r="J14" s="193">
        <v>12</v>
      </c>
      <c r="K14" s="205">
        <v>176600</v>
      </c>
      <c r="L14" s="193">
        <v>2</v>
      </c>
      <c r="M14" s="205">
        <v>105</v>
      </c>
      <c r="N14" s="193">
        <v>0</v>
      </c>
      <c r="O14" s="205">
        <v>0</v>
      </c>
      <c r="P14" s="193" t="s">
        <v>381</v>
      </c>
      <c r="Q14" s="205" t="s">
        <v>381</v>
      </c>
      <c r="R14" s="193" t="s">
        <v>382</v>
      </c>
      <c r="S14" s="205" t="s">
        <v>382</v>
      </c>
      <c r="T14" s="193">
        <v>5</v>
      </c>
      <c r="U14" s="205">
        <v>735</v>
      </c>
      <c r="V14" s="193" t="s">
        <v>381</v>
      </c>
      <c r="W14" s="205" t="s">
        <v>381</v>
      </c>
      <c r="X14" s="193" t="s">
        <v>382</v>
      </c>
      <c r="Y14" s="205" t="s">
        <v>382</v>
      </c>
      <c r="Z14" s="193">
        <v>26</v>
      </c>
      <c r="AA14" s="201">
        <v>2785</v>
      </c>
    </row>
    <row r="15" spans="1:28" s="12" customFormat="1" ht="17.100000000000001" customHeight="1">
      <c r="A15" s="200" t="s">
        <v>295</v>
      </c>
      <c r="B15" s="193">
        <v>103</v>
      </c>
      <c r="C15" s="205">
        <v>6351</v>
      </c>
      <c r="D15" s="207">
        <v>9</v>
      </c>
      <c r="E15" s="205">
        <v>791</v>
      </c>
      <c r="F15" s="193">
        <v>2</v>
      </c>
      <c r="G15" s="205">
        <v>8257</v>
      </c>
      <c r="H15" s="193">
        <v>3</v>
      </c>
      <c r="I15" s="205">
        <v>283300</v>
      </c>
      <c r="J15" s="193">
        <v>20</v>
      </c>
      <c r="K15" s="205">
        <v>510900</v>
      </c>
      <c r="L15" s="193">
        <v>7</v>
      </c>
      <c r="M15" s="205">
        <v>349</v>
      </c>
      <c r="N15" s="193">
        <v>0</v>
      </c>
      <c r="O15" s="205">
        <v>0</v>
      </c>
      <c r="P15" s="193">
        <v>4</v>
      </c>
      <c r="Q15" s="205">
        <v>91</v>
      </c>
      <c r="R15" s="193" t="s">
        <v>382</v>
      </c>
      <c r="S15" s="205" t="s">
        <v>382</v>
      </c>
      <c r="T15" s="193">
        <v>2</v>
      </c>
      <c r="U15" s="205">
        <v>430</v>
      </c>
      <c r="V15" s="193" t="s">
        <v>381</v>
      </c>
      <c r="W15" s="205" t="s">
        <v>381</v>
      </c>
      <c r="X15" s="193" t="s">
        <v>382</v>
      </c>
      <c r="Y15" s="205" t="s">
        <v>382</v>
      </c>
      <c r="Z15" s="193">
        <v>8</v>
      </c>
      <c r="AA15" s="201">
        <v>522</v>
      </c>
    </row>
    <row r="16" spans="1:28" s="12" customFormat="1" ht="17.100000000000001" customHeight="1">
      <c r="A16" s="200" t="s">
        <v>296</v>
      </c>
      <c r="B16" s="193">
        <v>181</v>
      </c>
      <c r="C16" s="205">
        <v>9397</v>
      </c>
      <c r="D16" s="207">
        <v>32</v>
      </c>
      <c r="E16" s="205">
        <v>2370</v>
      </c>
      <c r="F16" s="193">
        <v>8</v>
      </c>
      <c r="G16" s="205">
        <v>14043</v>
      </c>
      <c r="H16" s="193">
        <v>87</v>
      </c>
      <c r="I16" s="205">
        <v>362285</v>
      </c>
      <c r="J16" s="193">
        <v>7</v>
      </c>
      <c r="K16" s="205">
        <v>133700</v>
      </c>
      <c r="L16" s="193">
        <v>5</v>
      </c>
      <c r="M16" s="205">
        <v>1010</v>
      </c>
      <c r="N16" s="193">
        <v>0</v>
      </c>
      <c r="O16" s="205">
        <v>0</v>
      </c>
      <c r="P16" s="193">
        <v>1</v>
      </c>
      <c r="Q16" s="205">
        <v>7</v>
      </c>
      <c r="R16" s="193">
        <v>2</v>
      </c>
      <c r="S16" s="205">
        <v>33</v>
      </c>
      <c r="T16" s="193">
        <v>127</v>
      </c>
      <c r="U16" s="205">
        <v>178</v>
      </c>
      <c r="V16" s="193" t="s">
        <v>381</v>
      </c>
      <c r="W16" s="205" t="s">
        <v>381</v>
      </c>
      <c r="X16" s="193" t="s">
        <v>382</v>
      </c>
      <c r="Y16" s="205" t="s">
        <v>382</v>
      </c>
      <c r="Z16" s="193">
        <v>9</v>
      </c>
      <c r="AA16" s="201">
        <v>407</v>
      </c>
    </row>
    <row r="17" spans="1:27" s="12" customFormat="1" ht="17.100000000000001" customHeight="1">
      <c r="A17" s="200" t="s">
        <v>297</v>
      </c>
      <c r="B17" s="193">
        <v>116</v>
      </c>
      <c r="C17" s="205">
        <v>4003</v>
      </c>
      <c r="D17" s="207">
        <v>7</v>
      </c>
      <c r="E17" s="205">
        <v>804</v>
      </c>
      <c r="F17" s="193">
        <v>5</v>
      </c>
      <c r="G17" s="205">
        <v>31802</v>
      </c>
      <c r="H17" s="193">
        <v>11</v>
      </c>
      <c r="I17" s="205">
        <v>638700</v>
      </c>
      <c r="J17" s="193">
        <v>16</v>
      </c>
      <c r="K17" s="205">
        <v>233110</v>
      </c>
      <c r="L17" s="193">
        <v>3</v>
      </c>
      <c r="M17" s="205">
        <v>135</v>
      </c>
      <c r="N17" s="193">
        <v>0</v>
      </c>
      <c r="O17" s="205">
        <v>0</v>
      </c>
      <c r="P17" s="193">
        <v>1</v>
      </c>
      <c r="Q17" s="205">
        <v>52</v>
      </c>
      <c r="R17" s="193" t="s">
        <v>382</v>
      </c>
      <c r="S17" s="205" t="s">
        <v>382</v>
      </c>
      <c r="T17" s="193">
        <v>28</v>
      </c>
      <c r="U17" s="205">
        <v>63</v>
      </c>
      <c r="V17" s="193" t="s">
        <v>381</v>
      </c>
      <c r="W17" s="205" t="s">
        <v>381</v>
      </c>
      <c r="X17" s="193" t="s">
        <v>382</v>
      </c>
      <c r="Y17" s="205" t="s">
        <v>382</v>
      </c>
      <c r="Z17" s="193">
        <v>6</v>
      </c>
      <c r="AA17" s="201">
        <v>1215</v>
      </c>
    </row>
    <row r="18" spans="1:27" s="12" customFormat="1" ht="17.100000000000001" customHeight="1">
      <c r="A18" s="200" t="s">
        <v>298</v>
      </c>
      <c r="B18" s="193">
        <v>188</v>
      </c>
      <c r="C18" s="205">
        <v>7293</v>
      </c>
      <c r="D18" s="207">
        <v>10</v>
      </c>
      <c r="E18" s="205">
        <v>595</v>
      </c>
      <c r="F18" s="193">
        <v>1</v>
      </c>
      <c r="G18" s="205">
        <v>2000</v>
      </c>
      <c r="H18" s="193">
        <v>24</v>
      </c>
      <c r="I18" s="205">
        <v>2494000</v>
      </c>
      <c r="J18" s="193">
        <v>13</v>
      </c>
      <c r="K18" s="205">
        <v>359500</v>
      </c>
      <c r="L18" s="193">
        <v>4</v>
      </c>
      <c r="M18" s="205">
        <v>45</v>
      </c>
      <c r="N18" s="193">
        <v>0</v>
      </c>
      <c r="O18" s="205">
        <v>0</v>
      </c>
      <c r="P18" s="193" t="s">
        <v>381</v>
      </c>
      <c r="Q18" s="205" t="s">
        <v>381</v>
      </c>
      <c r="R18" s="193" t="s">
        <v>382</v>
      </c>
      <c r="S18" s="205" t="s">
        <v>382</v>
      </c>
      <c r="T18" s="193">
        <v>0</v>
      </c>
      <c r="U18" s="205">
        <v>0</v>
      </c>
      <c r="V18" s="193" t="s">
        <v>381</v>
      </c>
      <c r="W18" s="205" t="s">
        <v>381</v>
      </c>
      <c r="X18" s="193" t="s">
        <v>382</v>
      </c>
      <c r="Y18" s="205" t="s">
        <v>382</v>
      </c>
      <c r="Z18" s="193">
        <v>6</v>
      </c>
      <c r="AA18" s="201">
        <v>290</v>
      </c>
    </row>
    <row r="19" spans="1:27" s="12" customFormat="1" ht="17.100000000000001" customHeight="1">
      <c r="A19" s="200" t="s">
        <v>299</v>
      </c>
      <c r="B19" s="193">
        <v>171</v>
      </c>
      <c r="C19" s="205">
        <v>6866</v>
      </c>
      <c r="D19" s="207" t="s">
        <v>380</v>
      </c>
      <c r="E19" s="205">
        <v>0</v>
      </c>
      <c r="F19" s="193">
        <v>4</v>
      </c>
      <c r="G19" s="205">
        <v>7311</v>
      </c>
      <c r="H19" s="193">
        <v>5</v>
      </c>
      <c r="I19" s="205">
        <v>422200</v>
      </c>
      <c r="J19" s="193">
        <v>16</v>
      </c>
      <c r="K19" s="205">
        <v>290776</v>
      </c>
      <c r="L19" s="193" t="s">
        <v>380</v>
      </c>
      <c r="M19" s="205" t="s">
        <v>380</v>
      </c>
      <c r="N19" s="193">
        <v>0</v>
      </c>
      <c r="O19" s="205">
        <v>0</v>
      </c>
      <c r="P19" s="193" t="s">
        <v>381</v>
      </c>
      <c r="Q19" s="205" t="s">
        <v>381</v>
      </c>
      <c r="R19" s="193" t="s">
        <v>382</v>
      </c>
      <c r="S19" s="205" t="s">
        <v>382</v>
      </c>
      <c r="T19" s="193">
        <v>0</v>
      </c>
      <c r="U19" s="205">
        <v>0</v>
      </c>
      <c r="V19" s="193" t="s">
        <v>381</v>
      </c>
      <c r="W19" s="205" t="s">
        <v>381</v>
      </c>
      <c r="X19" s="193" t="s">
        <v>382</v>
      </c>
      <c r="Y19" s="205" t="s">
        <v>382</v>
      </c>
      <c r="Z19" s="193">
        <v>9</v>
      </c>
      <c r="AA19" s="201">
        <v>845</v>
      </c>
    </row>
    <row r="20" spans="1:27" s="12" customFormat="1" ht="17.100000000000001" customHeight="1">
      <c r="A20" s="200" t="s">
        <v>300</v>
      </c>
      <c r="B20" s="193">
        <v>114</v>
      </c>
      <c r="C20" s="205">
        <v>4406</v>
      </c>
      <c r="D20" s="207">
        <v>5</v>
      </c>
      <c r="E20" s="205">
        <v>414</v>
      </c>
      <c r="F20" s="193">
        <v>2</v>
      </c>
      <c r="G20" s="205">
        <v>2864</v>
      </c>
      <c r="H20" s="193">
        <v>2</v>
      </c>
      <c r="I20" s="205">
        <v>120500</v>
      </c>
      <c r="J20" s="193">
        <v>3</v>
      </c>
      <c r="K20" s="205">
        <v>63000</v>
      </c>
      <c r="L20" s="193">
        <v>7</v>
      </c>
      <c r="M20" s="205">
        <v>423</v>
      </c>
      <c r="N20" s="193">
        <v>0</v>
      </c>
      <c r="O20" s="205">
        <v>0</v>
      </c>
      <c r="P20" s="193" t="s">
        <v>381</v>
      </c>
      <c r="Q20" s="205" t="s">
        <v>381</v>
      </c>
      <c r="R20" s="193">
        <v>1</v>
      </c>
      <c r="S20" s="205">
        <v>45</v>
      </c>
      <c r="T20" s="193">
        <v>10</v>
      </c>
      <c r="U20" s="205">
        <v>26</v>
      </c>
      <c r="V20" s="193" t="s">
        <v>381</v>
      </c>
      <c r="W20" s="205" t="s">
        <v>381</v>
      </c>
      <c r="X20" s="193" t="s">
        <v>382</v>
      </c>
      <c r="Y20" s="205" t="s">
        <v>382</v>
      </c>
      <c r="Z20" s="193">
        <v>15</v>
      </c>
      <c r="AA20" s="201">
        <v>880</v>
      </c>
    </row>
    <row r="21" spans="1:27" s="12" customFormat="1" ht="17.100000000000001" customHeight="1">
      <c r="A21" s="200" t="s">
        <v>301</v>
      </c>
      <c r="B21" s="193">
        <v>58</v>
      </c>
      <c r="C21" s="205">
        <v>2412</v>
      </c>
      <c r="D21" s="207" t="s">
        <v>380</v>
      </c>
      <c r="E21" s="205">
        <v>0</v>
      </c>
      <c r="F21" s="193">
        <v>5</v>
      </c>
      <c r="G21" s="205">
        <v>8433</v>
      </c>
      <c r="H21" s="193">
        <v>5</v>
      </c>
      <c r="I21" s="205">
        <v>412200</v>
      </c>
      <c r="J21" s="193" t="s">
        <v>380</v>
      </c>
      <c r="K21" s="205" t="s">
        <v>383</v>
      </c>
      <c r="L21" s="193">
        <v>8</v>
      </c>
      <c r="M21" s="205">
        <v>933</v>
      </c>
      <c r="N21" s="193">
        <v>0</v>
      </c>
      <c r="O21" s="205">
        <v>0</v>
      </c>
      <c r="P21" s="193" t="s">
        <v>381</v>
      </c>
      <c r="Q21" s="205" t="s">
        <v>381</v>
      </c>
      <c r="R21" s="193" t="s">
        <v>382</v>
      </c>
      <c r="S21" s="205" t="s">
        <v>382</v>
      </c>
      <c r="T21" s="193">
        <v>0</v>
      </c>
      <c r="U21" s="205">
        <v>0</v>
      </c>
      <c r="V21" s="193" t="s">
        <v>381</v>
      </c>
      <c r="W21" s="205" t="s">
        <v>381</v>
      </c>
      <c r="X21" s="193">
        <v>1</v>
      </c>
      <c r="Y21" s="205">
        <v>2</v>
      </c>
      <c r="Z21" s="193">
        <v>36</v>
      </c>
      <c r="AA21" s="201">
        <v>1794</v>
      </c>
    </row>
    <row r="22" spans="1:27" s="12" customFormat="1" ht="17.100000000000001" customHeight="1">
      <c r="A22" s="200" t="s">
        <v>302</v>
      </c>
      <c r="B22" s="193">
        <v>109</v>
      </c>
      <c r="C22" s="205">
        <v>4509</v>
      </c>
      <c r="D22" s="207">
        <v>1</v>
      </c>
      <c r="E22" s="205">
        <v>162</v>
      </c>
      <c r="F22" s="193">
        <v>32</v>
      </c>
      <c r="G22" s="205">
        <v>48141</v>
      </c>
      <c r="H22" s="193">
        <v>1</v>
      </c>
      <c r="I22" s="205">
        <v>6000</v>
      </c>
      <c r="J22" s="193">
        <v>2</v>
      </c>
      <c r="K22" s="205">
        <v>8754</v>
      </c>
      <c r="L22" s="193">
        <v>5</v>
      </c>
      <c r="M22" s="205">
        <v>511</v>
      </c>
      <c r="N22" s="193">
        <v>0</v>
      </c>
      <c r="O22" s="205">
        <v>0</v>
      </c>
      <c r="P22" s="193">
        <v>3</v>
      </c>
      <c r="Q22" s="205">
        <v>130</v>
      </c>
      <c r="R22" s="193" t="s">
        <v>382</v>
      </c>
      <c r="S22" s="205" t="s">
        <v>382</v>
      </c>
      <c r="T22" s="193">
        <v>0</v>
      </c>
      <c r="U22" s="205">
        <v>0</v>
      </c>
      <c r="V22" s="193" t="s">
        <v>381</v>
      </c>
      <c r="W22" s="205" t="s">
        <v>381</v>
      </c>
      <c r="X22" s="193" t="s">
        <v>382</v>
      </c>
      <c r="Y22" s="205" t="s">
        <v>382</v>
      </c>
      <c r="Z22" s="193">
        <v>9</v>
      </c>
      <c r="AA22" s="201">
        <v>449</v>
      </c>
    </row>
    <row r="23" spans="1:27" s="12" customFormat="1" ht="17.100000000000001" customHeight="1">
      <c r="A23" s="200" t="s">
        <v>303</v>
      </c>
      <c r="B23" s="193">
        <v>20</v>
      </c>
      <c r="C23" s="205">
        <v>972</v>
      </c>
      <c r="D23" s="207" t="s">
        <v>380</v>
      </c>
      <c r="E23" s="205">
        <v>0</v>
      </c>
      <c r="F23" s="193" t="s">
        <v>380</v>
      </c>
      <c r="G23" s="205" t="s">
        <v>383</v>
      </c>
      <c r="H23" s="193">
        <v>2</v>
      </c>
      <c r="I23" s="205">
        <v>169000</v>
      </c>
      <c r="J23" s="193" t="s">
        <v>380</v>
      </c>
      <c r="K23" s="205" t="s">
        <v>383</v>
      </c>
      <c r="L23" s="193" t="s">
        <v>380</v>
      </c>
      <c r="M23" s="205" t="s">
        <v>380</v>
      </c>
      <c r="N23" s="193">
        <v>0</v>
      </c>
      <c r="O23" s="205">
        <v>0</v>
      </c>
      <c r="P23" s="193" t="s">
        <v>381</v>
      </c>
      <c r="Q23" s="205" t="s">
        <v>381</v>
      </c>
      <c r="R23" s="193" t="s">
        <v>382</v>
      </c>
      <c r="S23" s="205" t="s">
        <v>382</v>
      </c>
      <c r="T23" s="193">
        <v>0</v>
      </c>
      <c r="U23" s="205">
        <v>0</v>
      </c>
      <c r="V23" s="193">
        <v>1</v>
      </c>
      <c r="W23" s="205">
        <v>8</v>
      </c>
      <c r="X23" s="193" t="s">
        <v>382</v>
      </c>
      <c r="Y23" s="205" t="s">
        <v>382</v>
      </c>
      <c r="Z23" s="193">
        <v>2</v>
      </c>
      <c r="AA23" s="201">
        <v>360</v>
      </c>
    </row>
    <row r="24" spans="1:27" s="12" customFormat="1" ht="17.100000000000001" customHeight="1">
      <c r="A24" s="200" t="s">
        <v>304</v>
      </c>
      <c r="B24" s="193">
        <v>17</v>
      </c>
      <c r="C24" s="205">
        <v>405</v>
      </c>
      <c r="D24" s="207">
        <v>1</v>
      </c>
      <c r="E24" s="205">
        <v>83</v>
      </c>
      <c r="F24" s="193" t="s">
        <v>380</v>
      </c>
      <c r="G24" s="205" t="s">
        <v>383</v>
      </c>
      <c r="H24" s="193">
        <v>29</v>
      </c>
      <c r="I24" s="205">
        <v>79995</v>
      </c>
      <c r="J24" s="193">
        <v>5</v>
      </c>
      <c r="K24" s="205">
        <v>59500</v>
      </c>
      <c r="L24" s="193">
        <v>2</v>
      </c>
      <c r="M24" s="205">
        <v>197</v>
      </c>
      <c r="N24" s="193">
        <v>0</v>
      </c>
      <c r="O24" s="205">
        <v>0</v>
      </c>
      <c r="P24" s="193">
        <v>2</v>
      </c>
      <c r="Q24" s="205">
        <v>41</v>
      </c>
      <c r="R24" s="193">
        <v>1</v>
      </c>
      <c r="S24" s="205">
        <v>10</v>
      </c>
      <c r="T24" s="193">
        <v>0</v>
      </c>
      <c r="U24" s="205">
        <v>0</v>
      </c>
      <c r="V24" s="193" t="s">
        <v>381</v>
      </c>
      <c r="W24" s="205" t="s">
        <v>381</v>
      </c>
      <c r="X24" s="193" t="s">
        <v>382</v>
      </c>
      <c r="Y24" s="205" t="s">
        <v>382</v>
      </c>
      <c r="Z24" s="193">
        <v>8</v>
      </c>
      <c r="AA24" s="201">
        <v>607</v>
      </c>
    </row>
    <row r="25" spans="1:27" s="12" customFormat="1" ht="17.100000000000001" customHeight="1">
      <c r="A25" s="200" t="s">
        <v>305</v>
      </c>
      <c r="B25" s="193">
        <v>33</v>
      </c>
      <c r="C25" s="205">
        <v>926</v>
      </c>
      <c r="D25" s="207" t="s">
        <v>380</v>
      </c>
      <c r="E25" s="205">
        <v>0</v>
      </c>
      <c r="F25" s="193">
        <v>4</v>
      </c>
      <c r="G25" s="205">
        <v>7842</v>
      </c>
      <c r="H25" s="193">
        <v>11</v>
      </c>
      <c r="I25" s="205">
        <v>360336</v>
      </c>
      <c r="J25" s="193">
        <v>1</v>
      </c>
      <c r="K25" s="205">
        <v>15400</v>
      </c>
      <c r="L25" s="193">
        <v>6</v>
      </c>
      <c r="M25" s="205">
        <v>1441</v>
      </c>
      <c r="N25" s="193">
        <v>0</v>
      </c>
      <c r="O25" s="205">
        <v>0</v>
      </c>
      <c r="P25" s="193" t="s">
        <v>381</v>
      </c>
      <c r="Q25" s="205" t="s">
        <v>381</v>
      </c>
      <c r="R25" s="193" t="s">
        <v>382</v>
      </c>
      <c r="S25" s="205" t="s">
        <v>382</v>
      </c>
      <c r="T25" s="193">
        <v>0</v>
      </c>
      <c r="U25" s="205">
        <v>0</v>
      </c>
      <c r="V25" s="193" t="s">
        <v>381</v>
      </c>
      <c r="W25" s="205" t="s">
        <v>381</v>
      </c>
      <c r="X25" s="193" t="s">
        <v>382</v>
      </c>
      <c r="Y25" s="205" t="s">
        <v>382</v>
      </c>
      <c r="Z25" s="193">
        <v>18</v>
      </c>
      <c r="AA25" s="201">
        <v>1578</v>
      </c>
    </row>
    <row r="26" spans="1:27" s="12" customFormat="1" ht="17.100000000000001" customHeight="1">
      <c r="A26" s="200" t="s">
        <v>306</v>
      </c>
      <c r="B26" s="193">
        <v>153</v>
      </c>
      <c r="C26" s="205">
        <v>7908</v>
      </c>
      <c r="D26" s="207">
        <v>8</v>
      </c>
      <c r="E26" s="205">
        <v>945</v>
      </c>
      <c r="F26" s="193">
        <v>20</v>
      </c>
      <c r="G26" s="205">
        <v>44574</v>
      </c>
      <c r="H26" s="193">
        <v>15</v>
      </c>
      <c r="I26" s="205">
        <v>1084400</v>
      </c>
      <c r="J26" s="193">
        <v>3</v>
      </c>
      <c r="K26" s="205">
        <v>47000</v>
      </c>
      <c r="L26" s="193">
        <v>7</v>
      </c>
      <c r="M26" s="205">
        <v>618</v>
      </c>
      <c r="N26" s="193">
        <v>0</v>
      </c>
      <c r="O26" s="205">
        <v>0</v>
      </c>
      <c r="P26" s="193" t="s">
        <v>381</v>
      </c>
      <c r="Q26" s="205" t="s">
        <v>381</v>
      </c>
      <c r="R26" s="193" t="s">
        <v>382</v>
      </c>
      <c r="S26" s="205" t="s">
        <v>382</v>
      </c>
      <c r="T26" s="193">
        <v>3</v>
      </c>
      <c r="U26" s="205">
        <v>880</v>
      </c>
      <c r="V26" s="193" t="s">
        <v>381</v>
      </c>
      <c r="W26" s="205" t="s">
        <v>381</v>
      </c>
      <c r="X26" s="193" t="s">
        <v>382</v>
      </c>
      <c r="Y26" s="205" t="s">
        <v>382</v>
      </c>
      <c r="Z26" s="193">
        <v>33</v>
      </c>
      <c r="AA26" s="201">
        <v>2195</v>
      </c>
    </row>
    <row r="27" spans="1:27" s="12" customFormat="1" ht="17.100000000000001" customHeight="1">
      <c r="A27" s="200" t="s">
        <v>307</v>
      </c>
      <c r="B27" s="193" t="s">
        <v>380</v>
      </c>
      <c r="C27" s="205" t="s">
        <v>380</v>
      </c>
      <c r="D27" s="207" t="s">
        <v>380</v>
      </c>
      <c r="E27" s="205">
        <v>0</v>
      </c>
      <c r="F27" s="193" t="s">
        <v>380</v>
      </c>
      <c r="G27" s="205" t="s">
        <v>383</v>
      </c>
      <c r="H27" s="193">
        <v>7</v>
      </c>
      <c r="I27" s="205">
        <v>148</v>
      </c>
      <c r="J27" s="193" t="s">
        <v>380</v>
      </c>
      <c r="K27" s="205" t="s">
        <v>383</v>
      </c>
      <c r="L27" s="193" t="s">
        <v>380</v>
      </c>
      <c r="M27" s="205" t="s">
        <v>380</v>
      </c>
      <c r="N27" s="193">
        <v>0</v>
      </c>
      <c r="O27" s="205">
        <v>0</v>
      </c>
      <c r="P27" s="193" t="s">
        <v>381</v>
      </c>
      <c r="Q27" s="205" t="s">
        <v>381</v>
      </c>
      <c r="R27" s="193">
        <v>2</v>
      </c>
      <c r="S27" s="205">
        <v>15</v>
      </c>
      <c r="T27" s="193">
        <v>0</v>
      </c>
      <c r="U27" s="205">
        <v>0</v>
      </c>
      <c r="V27" s="193" t="s">
        <v>381</v>
      </c>
      <c r="W27" s="205" t="s">
        <v>381</v>
      </c>
      <c r="X27" s="193" t="s">
        <v>382</v>
      </c>
      <c r="Y27" s="205" t="s">
        <v>382</v>
      </c>
      <c r="Z27" s="193">
        <v>2</v>
      </c>
      <c r="AA27" s="201">
        <v>30</v>
      </c>
    </row>
    <row r="28" spans="1:27" s="12" customFormat="1" ht="17.100000000000001" customHeight="1">
      <c r="A28" s="200" t="s">
        <v>308</v>
      </c>
      <c r="B28" s="193">
        <v>1</v>
      </c>
      <c r="C28" s="205">
        <v>2</v>
      </c>
      <c r="D28" s="207" t="s">
        <v>380</v>
      </c>
      <c r="E28" s="205">
        <v>0</v>
      </c>
      <c r="F28" s="193" t="s">
        <v>380</v>
      </c>
      <c r="G28" s="205" t="s">
        <v>383</v>
      </c>
      <c r="H28" s="193">
        <v>41</v>
      </c>
      <c r="I28" s="205">
        <v>950</v>
      </c>
      <c r="J28" s="193" t="s">
        <v>380</v>
      </c>
      <c r="K28" s="205" t="s">
        <v>383</v>
      </c>
      <c r="L28" s="193" t="s">
        <v>380</v>
      </c>
      <c r="M28" s="205" t="s">
        <v>380</v>
      </c>
      <c r="N28" s="193">
        <v>0</v>
      </c>
      <c r="O28" s="205">
        <v>0</v>
      </c>
      <c r="P28" s="193" t="s">
        <v>381</v>
      </c>
      <c r="Q28" s="205" t="s">
        <v>381</v>
      </c>
      <c r="R28" s="193" t="s">
        <v>382</v>
      </c>
      <c r="S28" s="205" t="s">
        <v>382</v>
      </c>
      <c r="T28" s="193">
        <v>0</v>
      </c>
      <c r="U28" s="205">
        <v>0</v>
      </c>
      <c r="V28" s="193" t="s">
        <v>381</v>
      </c>
      <c r="W28" s="205" t="s">
        <v>381</v>
      </c>
      <c r="X28" s="193" t="s">
        <v>382</v>
      </c>
      <c r="Y28" s="205" t="s">
        <v>382</v>
      </c>
      <c r="Z28" s="193">
        <v>2</v>
      </c>
      <c r="AA28" s="201">
        <v>68</v>
      </c>
    </row>
    <row r="29" spans="1:27" s="12" customFormat="1" ht="17.100000000000001" customHeight="1">
      <c r="A29" s="200" t="s">
        <v>309</v>
      </c>
      <c r="B29" s="193">
        <v>1</v>
      </c>
      <c r="C29" s="205">
        <v>4</v>
      </c>
      <c r="D29" s="207" t="s">
        <v>380</v>
      </c>
      <c r="E29" s="205">
        <v>0</v>
      </c>
      <c r="F29" s="193" t="s">
        <v>380</v>
      </c>
      <c r="G29" s="205" t="s">
        <v>383</v>
      </c>
      <c r="H29" s="193">
        <v>14</v>
      </c>
      <c r="I29" s="205">
        <v>400</v>
      </c>
      <c r="J29" s="193" t="s">
        <v>380</v>
      </c>
      <c r="K29" s="205" t="s">
        <v>383</v>
      </c>
      <c r="L29" s="193">
        <v>2</v>
      </c>
      <c r="M29" s="205">
        <v>32</v>
      </c>
      <c r="N29" s="193">
        <v>0</v>
      </c>
      <c r="O29" s="205">
        <v>0</v>
      </c>
      <c r="P29" s="193" t="s">
        <v>381</v>
      </c>
      <c r="Q29" s="205" t="s">
        <v>381</v>
      </c>
      <c r="R29" s="193" t="s">
        <v>382</v>
      </c>
      <c r="S29" s="205" t="s">
        <v>382</v>
      </c>
      <c r="T29" s="193">
        <v>0</v>
      </c>
      <c r="U29" s="205">
        <v>0</v>
      </c>
      <c r="V29" s="193" t="s">
        <v>381</v>
      </c>
      <c r="W29" s="205" t="s">
        <v>381</v>
      </c>
      <c r="X29" s="193">
        <v>2</v>
      </c>
      <c r="Y29" s="205">
        <v>9</v>
      </c>
      <c r="Z29" s="193">
        <v>6</v>
      </c>
      <c r="AA29" s="201">
        <v>361</v>
      </c>
    </row>
    <row r="30" spans="1:27" s="12" customFormat="1" ht="17.100000000000001" customHeight="1">
      <c r="A30" s="200" t="s">
        <v>310</v>
      </c>
      <c r="B30" s="193">
        <v>2</v>
      </c>
      <c r="C30" s="205">
        <v>8</v>
      </c>
      <c r="D30" s="207" t="s">
        <v>380</v>
      </c>
      <c r="E30" s="205">
        <v>0</v>
      </c>
      <c r="F30" s="193" t="s">
        <v>380</v>
      </c>
      <c r="G30" s="205" t="s">
        <v>383</v>
      </c>
      <c r="H30" s="193">
        <v>1</v>
      </c>
      <c r="I30" s="205">
        <v>80000</v>
      </c>
      <c r="J30" s="193" t="s">
        <v>380</v>
      </c>
      <c r="K30" s="205" t="s">
        <v>383</v>
      </c>
      <c r="L30" s="193" t="s">
        <v>380</v>
      </c>
      <c r="M30" s="205" t="s">
        <v>380</v>
      </c>
      <c r="N30" s="193">
        <v>0</v>
      </c>
      <c r="O30" s="205">
        <v>0</v>
      </c>
      <c r="P30" s="193" t="s">
        <v>381</v>
      </c>
      <c r="Q30" s="205" t="s">
        <v>381</v>
      </c>
      <c r="R30" s="193" t="s">
        <v>382</v>
      </c>
      <c r="S30" s="205" t="s">
        <v>382</v>
      </c>
      <c r="T30" s="193">
        <v>0</v>
      </c>
      <c r="U30" s="205">
        <v>0</v>
      </c>
      <c r="V30" s="193" t="s">
        <v>381</v>
      </c>
      <c r="W30" s="205" t="s">
        <v>381</v>
      </c>
      <c r="X30" s="193" t="s">
        <v>382</v>
      </c>
      <c r="Y30" s="205" t="s">
        <v>382</v>
      </c>
      <c r="Z30" s="193">
        <v>2</v>
      </c>
      <c r="AA30" s="201">
        <v>35</v>
      </c>
    </row>
    <row r="31" spans="1:27" s="12" customFormat="1" ht="17.100000000000001" customHeight="1">
      <c r="A31" s="200" t="s">
        <v>311</v>
      </c>
      <c r="B31" s="193">
        <v>43</v>
      </c>
      <c r="C31" s="205">
        <v>2346</v>
      </c>
      <c r="D31" s="207">
        <v>1</v>
      </c>
      <c r="E31" s="205">
        <v>89</v>
      </c>
      <c r="F31" s="193" t="s">
        <v>380</v>
      </c>
      <c r="G31" s="205" t="s">
        <v>383</v>
      </c>
      <c r="H31" s="193">
        <v>3</v>
      </c>
      <c r="I31" s="205">
        <v>363000</v>
      </c>
      <c r="J31" s="193">
        <v>3</v>
      </c>
      <c r="K31" s="205">
        <v>62000</v>
      </c>
      <c r="L31" s="193" t="s">
        <v>380</v>
      </c>
      <c r="M31" s="205" t="s">
        <v>380</v>
      </c>
      <c r="N31" s="193">
        <v>0</v>
      </c>
      <c r="O31" s="205">
        <v>0</v>
      </c>
      <c r="P31" s="193" t="s">
        <v>381</v>
      </c>
      <c r="Q31" s="205" t="s">
        <v>381</v>
      </c>
      <c r="R31" s="193" t="s">
        <v>382</v>
      </c>
      <c r="S31" s="205" t="s">
        <v>382</v>
      </c>
      <c r="T31" s="193">
        <v>0</v>
      </c>
      <c r="U31" s="205">
        <v>0</v>
      </c>
      <c r="V31" s="193" t="s">
        <v>381</v>
      </c>
      <c r="W31" s="205" t="s">
        <v>381</v>
      </c>
      <c r="X31" s="193" t="s">
        <v>382</v>
      </c>
      <c r="Y31" s="205" t="s">
        <v>382</v>
      </c>
      <c r="Z31" s="193" t="s">
        <v>384</v>
      </c>
      <c r="AA31" s="201" t="s">
        <v>385</v>
      </c>
    </row>
    <row r="32" spans="1:27" s="12" customFormat="1" ht="17.100000000000001" customHeight="1">
      <c r="A32" s="200" t="s">
        <v>312</v>
      </c>
      <c r="B32" s="193">
        <v>41</v>
      </c>
      <c r="C32" s="205">
        <v>989</v>
      </c>
      <c r="D32" s="207">
        <v>3</v>
      </c>
      <c r="E32" s="205">
        <v>246</v>
      </c>
      <c r="F32" s="193">
        <v>1</v>
      </c>
      <c r="G32" s="205">
        <v>652</v>
      </c>
      <c r="H32" s="193">
        <v>2</v>
      </c>
      <c r="I32" s="205">
        <v>107960</v>
      </c>
      <c r="J32" s="193">
        <v>1</v>
      </c>
      <c r="K32" s="205">
        <v>17000</v>
      </c>
      <c r="L32" s="193" t="s">
        <v>380</v>
      </c>
      <c r="M32" s="205" t="s">
        <v>380</v>
      </c>
      <c r="N32" s="193">
        <v>0</v>
      </c>
      <c r="O32" s="205">
        <v>0</v>
      </c>
      <c r="P32" s="193" t="s">
        <v>381</v>
      </c>
      <c r="Q32" s="205" t="s">
        <v>381</v>
      </c>
      <c r="R32" s="193" t="s">
        <v>382</v>
      </c>
      <c r="S32" s="205" t="s">
        <v>382</v>
      </c>
      <c r="T32" s="193">
        <v>0</v>
      </c>
      <c r="U32" s="205">
        <v>0</v>
      </c>
      <c r="V32" s="193" t="s">
        <v>381</v>
      </c>
      <c r="W32" s="205" t="s">
        <v>381</v>
      </c>
      <c r="X32" s="193" t="s">
        <v>382</v>
      </c>
      <c r="Y32" s="205" t="s">
        <v>382</v>
      </c>
      <c r="Z32" s="193">
        <v>3</v>
      </c>
      <c r="AA32" s="201">
        <v>322</v>
      </c>
    </row>
    <row r="33" spans="1:27" s="12" customFormat="1" ht="17.100000000000001" customHeight="1">
      <c r="A33" s="202" t="s">
        <v>313</v>
      </c>
      <c r="B33" s="324" t="s">
        <v>380</v>
      </c>
      <c r="C33" s="325" t="s">
        <v>380</v>
      </c>
      <c r="D33" s="326" t="s">
        <v>380</v>
      </c>
      <c r="E33" s="325">
        <v>0</v>
      </c>
      <c r="F33" s="324" t="s">
        <v>380</v>
      </c>
      <c r="G33" s="325" t="s">
        <v>383</v>
      </c>
      <c r="H33" s="324" t="s">
        <v>380</v>
      </c>
      <c r="I33" s="325" t="s">
        <v>386</v>
      </c>
      <c r="J33" s="324" t="s">
        <v>380</v>
      </c>
      <c r="K33" s="325" t="s">
        <v>383</v>
      </c>
      <c r="L33" s="324" t="s">
        <v>380</v>
      </c>
      <c r="M33" s="325" t="s">
        <v>380</v>
      </c>
      <c r="N33" s="324">
        <v>0</v>
      </c>
      <c r="O33" s="325">
        <v>0</v>
      </c>
      <c r="P33" s="324" t="s">
        <v>381</v>
      </c>
      <c r="Q33" s="325" t="s">
        <v>381</v>
      </c>
      <c r="R33" s="324" t="s">
        <v>382</v>
      </c>
      <c r="S33" s="325" t="s">
        <v>382</v>
      </c>
      <c r="T33" s="324">
        <v>0</v>
      </c>
      <c r="U33" s="325">
        <v>0</v>
      </c>
      <c r="V33" s="324" t="s">
        <v>381</v>
      </c>
      <c r="W33" s="325" t="s">
        <v>381</v>
      </c>
      <c r="X33" s="324" t="s">
        <v>382</v>
      </c>
      <c r="Y33" s="325" t="s">
        <v>382</v>
      </c>
      <c r="Z33" s="324" t="s">
        <v>384</v>
      </c>
      <c r="AA33" s="327" t="s">
        <v>385</v>
      </c>
    </row>
    <row r="34" spans="1:27" s="33" customFormat="1" ht="44.25" customHeight="1">
      <c r="A34" s="636" t="s">
        <v>376</v>
      </c>
      <c r="B34" s="636"/>
      <c r="C34" s="636"/>
      <c r="D34" s="636"/>
      <c r="E34" s="636"/>
      <c r="F34" s="636"/>
      <c r="G34" s="636"/>
      <c r="H34" s="636"/>
      <c r="I34" s="636"/>
      <c r="J34" s="636"/>
      <c r="K34" s="636"/>
      <c r="L34" s="636"/>
      <c r="M34" s="636"/>
      <c r="N34" s="636"/>
      <c r="O34" s="636"/>
      <c r="P34" s="636"/>
      <c r="Q34" s="636"/>
      <c r="R34" s="636"/>
      <c r="S34" s="636"/>
      <c r="T34" s="636"/>
      <c r="U34" s="636"/>
      <c r="V34" s="636"/>
      <c r="W34" s="636"/>
      <c r="X34" s="636"/>
      <c r="Y34" s="636"/>
      <c r="Z34" s="636"/>
      <c r="AA34" s="636"/>
    </row>
    <row r="35" spans="1:27" ht="17.100000000000001" customHeight="1">
      <c r="A35" s="196" t="s">
        <v>316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50" t="s">
        <v>357</v>
      </c>
    </row>
    <row r="36" spans="1:27">
      <c r="A36" s="7"/>
      <c r="AA36" s="7"/>
    </row>
  </sheetData>
  <mergeCells count="17">
    <mergeCell ref="A34:AA34"/>
    <mergeCell ref="A4:A5"/>
    <mergeCell ref="B4:C4"/>
    <mergeCell ref="F4:G4"/>
    <mergeCell ref="H4:I4"/>
    <mergeCell ref="V4:W4"/>
    <mergeCell ref="X4:Y4"/>
    <mergeCell ref="L4:M4"/>
    <mergeCell ref="N4:O4"/>
    <mergeCell ref="P4:Q4"/>
    <mergeCell ref="R4:S4"/>
    <mergeCell ref="T4:U4"/>
    <mergeCell ref="J4:K4"/>
    <mergeCell ref="A1:G1"/>
    <mergeCell ref="Z4:AA4"/>
    <mergeCell ref="D4:E4"/>
    <mergeCell ref="A2:AA2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53" firstPageNumber="48" pageOrder="overThenDown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6"/>
  <sheetViews>
    <sheetView view="pageBreakPreview" zoomScaleNormal="100" zoomScaleSheetLayoutView="100" workbookViewId="0">
      <selection activeCell="G20" sqref="G20"/>
    </sheetView>
  </sheetViews>
  <sheetFormatPr defaultColWidth="8.88671875" defaultRowHeight="13.5"/>
  <cols>
    <col min="1" max="1" width="6.77734375" style="5" customWidth="1"/>
    <col min="2" max="13" width="10.77734375" style="5" customWidth="1"/>
    <col min="14" max="16384" width="8.88671875" style="5"/>
  </cols>
  <sheetData>
    <row r="1" spans="1:13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3" s="21" customFormat="1" ht="30" customHeight="1">
      <c r="A2" s="491" t="s">
        <v>103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</row>
    <row r="3" spans="1:13" s="1" customFormat="1" ht="15" customHeight="1">
      <c r="A3" s="89" t="s">
        <v>35</v>
      </c>
      <c r="B3" s="89"/>
      <c r="C3" s="89"/>
      <c r="D3" s="89"/>
      <c r="E3" s="89"/>
      <c r="F3" s="89"/>
      <c r="G3" s="89"/>
      <c r="I3" s="78"/>
      <c r="J3" s="78"/>
      <c r="K3" s="78"/>
      <c r="L3" s="78"/>
      <c r="M3" s="74" t="s">
        <v>242</v>
      </c>
    </row>
    <row r="4" spans="1:13" s="2" customFormat="1" ht="58.5" customHeight="1" thickBot="1">
      <c r="A4" s="365" t="s">
        <v>358</v>
      </c>
      <c r="B4" s="213" t="s">
        <v>63</v>
      </c>
      <c r="C4" s="120" t="s">
        <v>64</v>
      </c>
      <c r="D4" s="120" t="s">
        <v>175</v>
      </c>
      <c r="E4" s="120" t="s">
        <v>38</v>
      </c>
      <c r="F4" s="120" t="s">
        <v>39</v>
      </c>
      <c r="G4" s="120" t="s">
        <v>40</v>
      </c>
      <c r="H4" s="120" t="s">
        <v>41</v>
      </c>
      <c r="I4" s="120" t="s">
        <v>176</v>
      </c>
      <c r="J4" s="120" t="s">
        <v>177</v>
      </c>
      <c r="K4" s="120" t="s">
        <v>123</v>
      </c>
      <c r="L4" s="120" t="s">
        <v>65</v>
      </c>
      <c r="M4" s="375" t="s">
        <v>66</v>
      </c>
    </row>
    <row r="5" spans="1:13" s="41" customFormat="1" ht="17.100000000000001" hidden="1" customHeight="1" thickTop="1">
      <c r="A5" s="214">
        <v>2016</v>
      </c>
      <c r="B5" s="92">
        <v>0</v>
      </c>
      <c r="C5" s="92">
        <v>0</v>
      </c>
      <c r="D5" s="92">
        <v>0</v>
      </c>
      <c r="E5" s="92">
        <v>3</v>
      </c>
      <c r="F5" s="92">
        <v>0</v>
      </c>
      <c r="G5" s="92">
        <v>16</v>
      </c>
      <c r="H5" s="92">
        <v>9</v>
      </c>
      <c r="I5" s="92">
        <v>0</v>
      </c>
      <c r="J5" s="92">
        <v>3</v>
      </c>
      <c r="K5" s="92">
        <v>0</v>
      </c>
      <c r="L5" s="92">
        <v>0</v>
      </c>
      <c r="M5" s="147">
        <v>0</v>
      </c>
    </row>
    <row r="6" spans="1:13" s="41" customFormat="1" ht="17.100000000000001" hidden="1" customHeight="1">
      <c r="A6" s="214">
        <v>2017</v>
      </c>
      <c r="B6" s="92">
        <v>0</v>
      </c>
      <c r="C6" s="92">
        <v>0</v>
      </c>
      <c r="D6" s="92">
        <v>0</v>
      </c>
      <c r="E6" s="92">
        <v>0</v>
      </c>
      <c r="F6" s="92">
        <v>0</v>
      </c>
      <c r="G6" s="92">
        <v>14</v>
      </c>
      <c r="H6" s="92">
        <v>3</v>
      </c>
      <c r="I6" s="92">
        <v>0</v>
      </c>
      <c r="J6" s="92">
        <v>0</v>
      </c>
      <c r="K6" s="92">
        <v>0</v>
      </c>
      <c r="L6" s="92">
        <v>0</v>
      </c>
      <c r="M6" s="147">
        <v>0</v>
      </c>
    </row>
    <row r="7" spans="1:13" s="41" customFormat="1" ht="17.100000000000001" hidden="1" customHeight="1" thickTop="1">
      <c r="A7" s="214">
        <v>2018</v>
      </c>
      <c r="B7" s="157">
        <v>0</v>
      </c>
      <c r="C7" s="157">
        <v>0</v>
      </c>
      <c r="D7" s="157">
        <v>0</v>
      </c>
      <c r="E7" s="157">
        <v>0</v>
      </c>
      <c r="F7" s="157">
        <v>0</v>
      </c>
      <c r="G7" s="157">
        <v>32</v>
      </c>
      <c r="H7" s="157">
        <v>1</v>
      </c>
      <c r="I7" s="157">
        <v>0</v>
      </c>
      <c r="J7" s="157">
        <v>6</v>
      </c>
      <c r="K7" s="157">
        <v>0</v>
      </c>
      <c r="L7" s="157">
        <v>0</v>
      </c>
      <c r="M7" s="147">
        <v>4</v>
      </c>
    </row>
    <row r="8" spans="1:13" s="41" customFormat="1" ht="17.100000000000001" customHeight="1" thickTop="1">
      <c r="A8" s="214">
        <v>2019</v>
      </c>
      <c r="B8" s="157">
        <v>0</v>
      </c>
      <c r="C8" s="157">
        <v>0</v>
      </c>
      <c r="D8" s="157">
        <v>0</v>
      </c>
      <c r="E8" s="157">
        <v>1</v>
      </c>
      <c r="F8" s="157">
        <v>0</v>
      </c>
      <c r="G8" s="157">
        <v>26</v>
      </c>
      <c r="H8" s="157">
        <v>0</v>
      </c>
      <c r="I8" s="157">
        <v>0</v>
      </c>
      <c r="J8" s="157">
        <v>2</v>
      </c>
      <c r="K8" s="157">
        <v>0</v>
      </c>
      <c r="L8" s="157">
        <v>0</v>
      </c>
      <c r="M8" s="147">
        <v>1</v>
      </c>
    </row>
    <row r="9" spans="1:13" s="41" customFormat="1" ht="17.100000000000001" customHeight="1">
      <c r="A9" s="214">
        <v>2020</v>
      </c>
      <c r="B9" s="157">
        <v>0</v>
      </c>
      <c r="C9" s="157">
        <v>0</v>
      </c>
      <c r="D9" s="157">
        <v>0</v>
      </c>
      <c r="E9" s="157">
        <v>0</v>
      </c>
      <c r="F9" s="157">
        <v>16</v>
      </c>
      <c r="G9" s="157">
        <v>38</v>
      </c>
      <c r="H9" s="157">
        <v>2</v>
      </c>
      <c r="I9" s="157">
        <v>0</v>
      </c>
      <c r="J9" s="157">
        <v>0</v>
      </c>
      <c r="K9" s="157">
        <v>0</v>
      </c>
      <c r="L9" s="157">
        <v>1</v>
      </c>
      <c r="M9" s="147">
        <v>1</v>
      </c>
    </row>
    <row r="10" spans="1:13" s="41" customFormat="1" ht="17.100000000000001" customHeight="1">
      <c r="A10" s="214">
        <v>2021</v>
      </c>
      <c r="B10" s="157">
        <v>0</v>
      </c>
      <c r="C10" s="157">
        <v>0</v>
      </c>
      <c r="D10" s="157">
        <v>0</v>
      </c>
      <c r="E10" s="157">
        <v>0</v>
      </c>
      <c r="F10" s="157">
        <v>62</v>
      </c>
      <c r="G10" s="157">
        <v>18</v>
      </c>
      <c r="H10" s="157">
        <v>5</v>
      </c>
      <c r="I10" s="157">
        <v>0</v>
      </c>
      <c r="J10" s="157">
        <v>0</v>
      </c>
      <c r="K10" s="157">
        <v>0</v>
      </c>
      <c r="L10" s="157">
        <v>0</v>
      </c>
      <c r="M10" s="147">
        <v>0</v>
      </c>
    </row>
    <row r="11" spans="1:13" s="41" customFormat="1" ht="16.5" customHeight="1">
      <c r="A11" s="214">
        <v>2022</v>
      </c>
      <c r="B11" s="157">
        <v>0</v>
      </c>
      <c r="C11" s="157">
        <v>0</v>
      </c>
      <c r="D11" s="157">
        <v>0</v>
      </c>
      <c r="E11" s="157">
        <v>0</v>
      </c>
      <c r="F11" s="157">
        <v>53</v>
      </c>
      <c r="G11" s="157">
        <v>7</v>
      </c>
      <c r="H11" s="157">
        <v>7</v>
      </c>
      <c r="I11" s="157">
        <v>0</v>
      </c>
      <c r="J11" s="157">
        <v>0</v>
      </c>
      <c r="K11" s="157">
        <v>0</v>
      </c>
      <c r="L11" s="157">
        <v>0</v>
      </c>
      <c r="M11" s="147">
        <v>0</v>
      </c>
    </row>
    <row r="12" spans="1:13" s="212" customFormat="1" ht="16.5" customHeight="1">
      <c r="A12" s="222">
        <v>2023</v>
      </c>
      <c r="B12" s="362">
        <v>0</v>
      </c>
      <c r="C12" s="362">
        <v>0</v>
      </c>
      <c r="D12" s="362">
        <v>0</v>
      </c>
      <c r="E12" s="362">
        <v>0</v>
      </c>
      <c r="F12" s="362">
        <v>9</v>
      </c>
      <c r="G12" s="362">
        <v>3</v>
      </c>
      <c r="H12" s="362">
        <v>2</v>
      </c>
      <c r="I12" s="362">
        <v>0</v>
      </c>
      <c r="J12" s="362">
        <v>0</v>
      </c>
      <c r="K12" s="362">
        <v>0</v>
      </c>
      <c r="L12" s="362">
        <v>0</v>
      </c>
      <c r="M12" s="255">
        <v>0</v>
      </c>
    </row>
    <row r="13" spans="1:13" s="224" customFormat="1" ht="17.100000000000001" customHeight="1">
      <c r="A13" s="223" t="s">
        <v>315</v>
      </c>
      <c r="B13" s="385">
        <v>0</v>
      </c>
      <c r="C13" s="385">
        <v>0</v>
      </c>
      <c r="D13" s="385">
        <v>0</v>
      </c>
      <c r="E13" s="385">
        <v>0</v>
      </c>
      <c r="F13" s="385">
        <v>0</v>
      </c>
      <c r="G13" s="385">
        <v>0</v>
      </c>
      <c r="H13" s="385">
        <v>0</v>
      </c>
      <c r="I13" s="385">
        <v>0</v>
      </c>
      <c r="J13" s="385">
        <v>0</v>
      </c>
      <c r="K13" s="385">
        <v>0</v>
      </c>
      <c r="L13" s="385">
        <v>0</v>
      </c>
      <c r="M13" s="355">
        <v>0</v>
      </c>
    </row>
    <row r="14" spans="1:13" s="7" customFormat="1" ht="17.100000000000001" customHeight="1">
      <c r="A14" s="214" t="s">
        <v>295</v>
      </c>
      <c r="B14" s="385">
        <v>0</v>
      </c>
      <c r="C14" s="385">
        <v>0</v>
      </c>
      <c r="D14" s="385">
        <v>0</v>
      </c>
      <c r="E14" s="385">
        <v>0</v>
      </c>
      <c r="F14" s="387">
        <v>0</v>
      </c>
      <c r="G14" s="387">
        <v>0</v>
      </c>
      <c r="H14" s="387">
        <v>1</v>
      </c>
      <c r="I14" s="387">
        <v>0</v>
      </c>
      <c r="J14" s="387">
        <v>0</v>
      </c>
      <c r="K14" s="387">
        <v>0</v>
      </c>
      <c r="L14" s="387">
        <v>0</v>
      </c>
      <c r="M14" s="412">
        <v>0</v>
      </c>
    </row>
    <row r="15" spans="1:13" s="41" customFormat="1" ht="17.100000000000001" customHeight="1">
      <c r="A15" s="214" t="s">
        <v>296</v>
      </c>
      <c r="B15" s="385">
        <v>0</v>
      </c>
      <c r="C15" s="385">
        <v>0</v>
      </c>
      <c r="D15" s="385">
        <v>0</v>
      </c>
      <c r="E15" s="385">
        <v>0</v>
      </c>
      <c r="F15" s="385">
        <v>4</v>
      </c>
      <c r="G15" s="385">
        <v>0</v>
      </c>
      <c r="H15" s="385">
        <v>1</v>
      </c>
      <c r="I15" s="385">
        <v>0</v>
      </c>
      <c r="J15" s="385">
        <v>0</v>
      </c>
      <c r="K15" s="385">
        <v>0</v>
      </c>
      <c r="L15" s="385">
        <v>0</v>
      </c>
      <c r="M15" s="355">
        <v>0</v>
      </c>
    </row>
    <row r="16" spans="1:13" s="41" customFormat="1" ht="17.100000000000001" customHeight="1">
      <c r="A16" s="214" t="s">
        <v>297</v>
      </c>
      <c r="B16" s="385">
        <v>0</v>
      </c>
      <c r="C16" s="385">
        <v>0</v>
      </c>
      <c r="D16" s="385">
        <v>0</v>
      </c>
      <c r="E16" s="385">
        <v>0</v>
      </c>
      <c r="F16" s="385">
        <v>0</v>
      </c>
      <c r="G16" s="385">
        <v>0</v>
      </c>
      <c r="H16" s="385">
        <v>0</v>
      </c>
      <c r="I16" s="385">
        <v>0</v>
      </c>
      <c r="J16" s="385">
        <v>0</v>
      </c>
      <c r="K16" s="385">
        <v>0</v>
      </c>
      <c r="L16" s="385">
        <v>0</v>
      </c>
      <c r="M16" s="355">
        <v>0</v>
      </c>
    </row>
    <row r="17" spans="1:13" s="7" customFormat="1" ht="17.100000000000001" customHeight="1">
      <c r="A17" s="214" t="s">
        <v>298</v>
      </c>
      <c r="B17" s="385">
        <v>0</v>
      </c>
      <c r="C17" s="385">
        <v>0</v>
      </c>
      <c r="D17" s="385">
        <v>0</v>
      </c>
      <c r="E17" s="385">
        <v>0</v>
      </c>
      <c r="F17" s="387">
        <v>1</v>
      </c>
      <c r="G17" s="387">
        <v>1</v>
      </c>
      <c r="H17" s="387">
        <v>0</v>
      </c>
      <c r="I17" s="387">
        <v>0</v>
      </c>
      <c r="J17" s="387">
        <v>0</v>
      </c>
      <c r="K17" s="387">
        <v>0</v>
      </c>
      <c r="L17" s="387">
        <v>0</v>
      </c>
      <c r="M17" s="412">
        <v>0</v>
      </c>
    </row>
    <row r="18" spans="1:13" s="41" customFormat="1" ht="17.100000000000001" customHeight="1">
      <c r="A18" s="214" t="s">
        <v>299</v>
      </c>
      <c r="B18" s="385">
        <v>0</v>
      </c>
      <c r="C18" s="385">
        <v>0</v>
      </c>
      <c r="D18" s="385">
        <v>0</v>
      </c>
      <c r="E18" s="385">
        <v>0</v>
      </c>
      <c r="F18" s="385">
        <v>0</v>
      </c>
      <c r="G18" s="385">
        <v>1</v>
      </c>
      <c r="H18" s="385">
        <v>0</v>
      </c>
      <c r="I18" s="387">
        <v>0</v>
      </c>
      <c r="J18" s="387">
        <v>0</v>
      </c>
      <c r="K18" s="387">
        <v>0</v>
      </c>
      <c r="L18" s="387">
        <v>0</v>
      </c>
      <c r="M18" s="412">
        <v>0</v>
      </c>
    </row>
    <row r="19" spans="1:13" s="41" customFormat="1" ht="17.100000000000001" customHeight="1">
      <c r="A19" s="214" t="s">
        <v>300</v>
      </c>
      <c r="B19" s="385">
        <v>0</v>
      </c>
      <c r="C19" s="385">
        <v>0</v>
      </c>
      <c r="D19" s="385">
        <v>0</v>
      </c>
      <c r="E19" s="385">
        <v>0</v>
      </c>
      <c r="F19" s="385">
        <v>0</v>
      </c>
      <c r="G19" s="385">
        <v>0</v>
      </c>
      <c r="H19" s="385">
        <v>0</v>
      </c>
      <c r="I19" s="387">
        <v>0</v>
      </c>
      <c r="J19" s="387">
        <v>0</v>
      </c>
      <c r="K19" s="387">
        <v>0</v>
      </c>
      <c r="L19" s="387">
        <v>0</v>
      </c>
      <c r="M19" s="412">
        <v>0</v>
      </c>
    </row>
    <row r="20" spans="1:13" s="7" customFormat="1" ht="17.100000000000001" customHeight="1">
      <c r="A20" s="214" t="s">
        <v>301</v>
      </c>
      <c r="B20" s="385">
        <v>0</v>
      </c>
      <c r="C20" s="385">
        <v>0</v>
      </c>
      <c r="D20" s="385">
        <v>0</v>
      </c>
      <c r="E20" s="385">
        <v>0</v>
      </c>
      <c r="F20" s="387">
        <v>0</v>
      </c>
      <c r="G20" s="385">
        <v>0</v>
      </c>
      <c r="H20" s="385">
        <v>0</v>
      </c>
      <c r="I20" s="387">
        <v>0</v>
      </c>
      <c r="J20" s="387">
        <v>0</v>
      </c>
      <c r="K20" s="387">
        <v>0</v>
      </c>
      <c r="L20" s="387">
        <v>0</v>
      </c>
      <c r="M20" s="412">
        <v>0</v>
      </c>
    </row>
    <row r="21" spans="1:13" s="41" customFormat="1" ht="17.100000000000001" customHeight="1">
      <c r="A21" s="214" t="s">
        <v>302</v>
      </c>
      <c r="B21" s="385">
        <v>0</v>
      </c>
      <c r="C21" s="385">
        <v>0</v>
      </c>
      <c r="D21" s="385">
        <v>0</v>
      </c>
      <c r="E21" s="385">
        <v>0</v>
      </c>
      <c r="F21" s="385">
        <v>0</v>
      </c>
      <c r="G21" s="385">
        <v>1</v>
      </c>
      <c r="H21" s="385">
        <v>0</v>
      </c>
      <c r="I21" s="387">
        <v>0</v>
      </c>
      <c r="J21" s="387">
        <v>0</v>
      </c>
      <c r="K21" s="387">
        <v>0</v>
      </c>
      <c r="L21" s="387">
        <v>0</v>
      </c>
      <c r="M21" s="412">
        <v>0</v>
      </c>
    </row>
    <row r="22" spans="1:13" s="41" customFormat="1" ht="17.100000000000001" customHeight="1">
      <c r="A22" s="214" t="s">
        <v>303</v>
      </c>
      <c r="B22" s="385">
        <v>0</v>
      </c>
      <c r="C22" s="385">
        <v>0</v>
      </c>
      <c r="D22" s="385">
        <v>0</v>
      </c>
      <c r="E22" s="385">
        <v>0</v>
      </c>
      <c r="F22" s="385">
        <v>0</v>
      </c>
      <c r="G22" s="385">
        <v>0</v>
      </c>
      <c r="H22" s="385">
        <v>0</v>
      </c>
      <c r="I22" s="387">
        <v>0</v>
      </c>
      <c r="J22" s="387">
        <v>0</v>
      </c>
      <c r="K22" s="387">
        <v>0</v>
      </c>
      <c r="L22" s="387">
        <v>0</v>
      </c>
      <c r="M22" s="412">
        <v>0</v>
      </c>
    </row>
    <row r="23" spans="1:13" s="41" customFormat="1" ht="16.5" customHeight="1">
      <c r="A23" s="214" t="s">
        <v>304</v>
      </c>
      <c r="B23" s="385">
        <v>0</v>
      </c>
      <c r="C23" s="385">
        <v>0</v>
      </c>
      <c r="D23" s="385">
        <v>0</v>
      </c>
      <c r="E23" s="385">
        <v>0</v>
      </c>
      <c r="F23" s="385">
        <v>0</v>
      </c>
      <c r="G23" s="385">
        <v>0</v>
      </c>
      <c r="H23" s="385">
        <v>0</v>
      </c>
      <c r="I23" s="387">
        <v>0</v>
      </c>
      <c r="J23" s="387">
        <v>0</v>
      </c>
      <c r="K23" s="387">
        <v>0</v>
      </c>
      <c r="L23" s="387">
        <v>0</v>
      </c>
      <c r="M23" s="412">
        <v>0</v>
      </c>
    </row>
    <row r="24" spans="1:13" s="41" customFormat="1" ht="17.100000000000001" customHeight="1">
      <c r="A24" s="214" t="s">
        <v>305</v>
      </c>
      <c r="B24" s="385">
        <v>0</v>
      </c>
      <c r="C24" s="385">
        <v>0</v>
      </c>
      <c r="D24" s="385">
        <v>0</v>
      </c>
      <c r="E24" s="385">
        <v>0</v>
      </c>
      <c r="F24" s="385">
        <v>0</v>
      </c>
      <c r="G24" s="385">
        <v>0</v>
      </c>
      <c r="H24" s="385">
        <v>0</v>
      </c>
      <c r="I24" s="387">
        <v>0</v>
      </c>
      <c r="J24" s="387">
        <v>0</v>
      </c>
      <c r="K24" s="387">
        <v>0</v>
      </c>
      <c r="L24" s="387">
        <v>0</v>
      </c>
      <c r="M24" s="412">
        <v>0</v>
      </c>
    </row>
    <row r="25" spans="1:13" s="7" customFormat="1" ht="17.100000000000001" customHeight="1">
      <c r="A25" s="214" t="s">
        <v>306</v>
      </c>
      <c r="B25" s="385">
        <v>0</v>
      </c>
      <c r="C25" s="385">
        <v>0</v>
      </c>
      <c r="D25" s="385">
        <v>0</v>
      </c>
      <c r="E25" s="385">
        <v>0</v>
      </c>
      <c r="F25" s="387">
        <v>1</v>
      </c>
      <c r="G25" s="385">
        <v>0</v>
      </c>
      <c r="H25" s="385">
        <v>0</v>
      </c>
      <c r="I25" s="387">
        <v>0</v>
      </c>
      <c r="J25" s="387">
        <v>0</v>
      </c>
      <c r="K25" s="387">
        <v>0</v>
      </c>
      <c r="L25" s="387">
        <v>0</v>
      </c>
      <c r="M25" s="412">
        <v>0</v>
      </c>
    </row>
    <row r="26" spans="1:13" s="41" customFormat="1" ht="17.100000000000001" customHeight="1">
      <c r="A26" s="214" t="s">
        <v>307</v>
      </c>
      <c r="B26" s="385">
        <v>0</v>
      </c>
      <c r="C26" s="385">
        <v>0</v>
      </c>
      <c r="D26" s="385">
        <v>0</v>
      </c>
      <c r="E26" s="385">
        <v>0</v>
      </c>
      <c r="F26" s="385">
        <v>0</v>
      </c>
      <c r="G26" s="385">
        <v>0</v>
      </c>
      <c r="H26" s="385">
        <v>0</v>
      </c>
      <c r="I26" s="387">
        <v>0</v>
      </c>
      <c r="J26" s="387">
        <v>0</v>
      </c>
      <c r="K26" s="387">
        <v>0</v>
      </c>
      <c r="L26" s="387">
        <v>0</v>
      </c>
      <c r="M26" s="412">
        <v>0</v>
      </c>
    </row>
    <row r="27" spans="1:13" s="41" customFormat="1" ht="17.100000000000001" customHeight="1">
      <c r="A27" s="214" t="s">
        <v>308</v>
      </c>
      <c r="B27" s="385">
        <v>0</v>
      </c>
      <c r="C27" s="385">
        <v>0</v>
      </c>
      <c r="D27" s="385">
        <v>0</v>
      </c>
      <c r="E27" s="385">
        <v>0</v>
      </c>
      <c r="F27" s="385">
        <v>0</v>
      </c>
      <c r="G27" s="385">
        <v>0</v>
      </c>
      <c r="H27" s="385">
        <v>0</v>
      </c>
      <c r="I27" s="387">
        <v>0</v>
      </c>
      <c r="J27" s="387">
        <v>0</v>
      </c>
      <c r="K27" s="387">
        <v>0</v>
      </c>
      <c r="L27" s="387">
        <v>0</v>
      </c>
      <c r="M27" s="412">
        <v>0</v>
      </c>
    </row>
    <row r="28" spans="1:13" s="7" customFormat="1" ht="17.100000000000001" customHeight="1">
      <c r="A28" s="214" t="s">
        <v>309</v>
      </c>
      <c r="B28" s="385">
        <v>0</v>
      </c>
      <c r="C28" s="385">
        <v>0</v>
      </c>
      <c r="D28" s="385">
        <v>0</v>
      </c>
      <c r="E28" s="385">
        <v>0</v>
      </c>
      <c r="F28" s="387">
        <v>0</v>
      </c>
      <c r="G28" s="385">
        <v>0</v>
      </c>
      <c r="H28" s="385">
        <v>0</v>
      </c>
      <c r="I28" s="387">
        <v>0</v>
      </c>
      <c r="J28" s="387">
        <v>0</v>
      </c>
      <c r="K28" s="387">
        <v>0</v>
      </c>
      <c r="L28" s="387">
        <v>0</v>
      </c>
      <c r="M28" s="412">
        <v>0</v>
      </c>
    </row>
    <row r="29" spans="1:13" s="41" customFormat="1" ht="17.100000000000001" customHeight="1">
      <c r="A29" s="214" t="s">
        <v>310</v>
      </c>
      <c r="B29" s="385">
        <v>0</v>
      </c>
      <c r="C29" s="385">
        <v>0</v>
      </c>
      <c r="D29" s="385">
        <v>0</v>
      </c>
      <c r="E29" s="385">
        <v>0</v>
      </c>
      <c r="F29" s="385">
        <v>0</v>
      </c>
      <c r="G29" s="385">
        <v>0</v>
      </c>
      <c r="H29" s="385">
        <v>0</v>
      </c>
      <c r="I29" s="387">
        <v>0</v>
      </c>
      <c r="J29" s="387">
        <v>0</v>
      </c>
      <c r="K29" s="387">
        <v>0</v>
      </c>
      <c r="L29" s="387">
        <v>0</v>
      </c>
      <c r="M29" s="412">
        <v>0</v>
      </c>
    </row>
    <row r="30" spans="1:13" s="41" customFormat="1" ht="17.100000000000001" customHeight="1">
      <c r="A30" s="214" t="s">
        <v>311</v>
      </c>
      <c r="B30" s="385">
        <v>0</v>
      </c>
      <c r="C30" s="385">
        <v>0</v>
      </c>
      <c r="D30" s="385">
        <v>0</v>
      </c>
      <c r="E30" s="385">
        <v>0</v>
      </c>
      <c r="F30" s="385">
        <v>0</v>
      </c>
      <c r="G30" s="385">
        <v>0</v>
      </c>
      <c r="H30" s="385">
        <v>0</v>
      </c>
      <c r="I30" s="387">
        <v>0</v>
      </c>
      <c r="J30" s="387">
        <v>0</v>
      </c>
      <c r="K30" s="387">
        <v>0</v>
      </c>
      <c r="L30" s="387">
        <v>0</v>
      </c>
      <c r="M30" s="412">
        <v>0</v>
      </c>
    </row>
    <row r="31" spans="1:13" s="7" customFormat="1" ht="17.100000000000001" customHeight="1">
      <c r="A31" s="214" t="s">
        <v>312</v>
      </c>
      <c r="B31" s="385">
        <v>0</v>
      </c>
      <c r="C31" s="385">
        <v>0</v>
      </c>
      <c r="D31" s="385">
        <v>0</v>
      </c>
      <c r="E31" s="385">
        <v>0</v>
      </c>
      <c r="F31" s="387">
        <v>3</v>
      </c>
      <c r="G31" s="387">
        <v>0</v>
      </c>
      <c r="H31" s="385">
        <v>0</v>
      </c>
      <c r="I31" s="387">
        <v>0</v>
      </c>
      <c r="J31" s="387">
        <v>0</v>
      </c>
      <c r="K31" s="387">
        <v>0</v>
      </c>
      <c r="L31" s="387">
        <v>0</v>
      </c>
      <c r="M31" s="412">
        <v>0</v>
      </c>
    </row>
    <row r="32" spans="1:13" s="41" customFormat="1" ht="17.100000000000001" customHeight="1">
      <c r="A32" s="215" t="s">
        <v>313</v>
      </c>
      <c r="B32" s="386">
        <v>0</v>
      </c>
      <c r="C32" s="386">
        <v>0</v>
      </c>
      <c r="D32" s="386">
        <v>0</v>
      </c>
      <c r="E32" s="386">
        <v>0</v>
      </c>
      <c r="F32" s="386">
        <v>0</v>
      </c>
      <c r="G32" s="386">
        <v>0</v>
      </c>
      <c r="H32" s="386">
        <v>0</v>
      </c>
      <c r="I32" s="386">
        <v>0</v>
      </c>
      <c r="J32" s="386">
        <v>0</v>
      </c>
      <c r="K32" s="386">
        <v>0</v>
      </c>
      <c r="L32" s="386">
        <v>0</v>
      </c>
      <c r="M32" s="413">
        <v>0</v>
      </c>
    </row>
    <row r="33" spans="1:14" s="41" customFormat="1" ht="17.100000000000001" customHeight="1">
      <c r="A33" s="196" t="s">
        <v>316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323"/>
    </row>
    <row r="34" spans="1:14" s="7" customFormat="1" ht="17.100000000000001" customHeight="1">
      <c r="A34" s="210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</row>
    <row r="35" spans="1:14" s="1" customFormat="1" ht="17.100000000000001" customHeight="1">
      <c r="A35" s="210"/>
      <c r="B35" s="88"/>
      <c r="C35" s="88"/>
      <c r="D35" s="88"/>
      <c r="E35" s="88"/>
      <c r="F35" s="88"/>
      <c r="G35" s="88"/>
      <c r="I35" s="79"/>
      <c r="J35" s="79"/>
      <c r="K35" s="79"/>
      <c r="L35" s="79"/>
      <c r="M35" s="72" t="s">
        <v>122</v>
      </c>
      <c r="N35" s="27"/>
    </row>
    <row r="36" spans="1:14">
      <c r="A36" s="7"/>
    </row>
  </sheetData>
  <mergeCells count="2">
    <mergeCell ref="A2:M2"/>
    <mergeCell ref="A1:G1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2" firstPageNumber="48" pageOrder="overThenDown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4"/>
  <sheetViews>
    <sheetView view="pageBreakPreview" zoomScaleNormal="100" zoomScaleSheetLayoutView="100" workbookViewId="0">
      <selection activeCell="H9" sqref="H9"/>
    </sheetView>
  </sheetViews>
  <sheetFormatPr defaultColWidth="8.88671875" defaultRowHeight="13.5"/>
  <cols>
    <col min="1" max="1" width="8.77734375" style="5" customWidth="1"/>
    <col min="2" max="4" width="6.109375" style="5" customWidth="1"/>
    <col min="5" max="28" width="5.33203125" style="5" customWidth="1"/>
    <col min="29" max="16384" width="8.88671875" style="5"/>
  </cols>
  <sheetData>
    <row r="1" spans="1:29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29" s="20" customFormat="1" ht="30" customHeight="1">
      <c r="A2" s="491" t="s">
        <v>44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19"/>
    </row>
    <row r="3" spans="1:29" s="1" customFormat="1" ht="15" customHeight="1">
      <c r="A3" s="498" t="s">
        <v>25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T3" s="78"/>
      <c r="U3" s="78"/>
      <c r="V3" s="78"/>
      <c r="W3" s="78"/>
      <c r="X3" s="78"/>
      <c r="Y3" s="78"/>
      <c r="Z3" s="78"/>
      <c r="AA3" s="78"/>
      <c r="AB3" s="74" t="s">
        <v>24</v>
      </c>
    </row>
    <row r="4" spans="1:29" s="18" customFormat="1" ht="33.75" customHeight="1">
      <c r="A4" s="502" t="s">
        <v>260</v>
      </c>
      <c r="B4" s="500" t="s">
        <v>210</v>
      </c>
      <c r="C4" s="500"/>
      <c r="D4" s="501"/>
      <c r="E4" s="504" t="s">
        <v>223</v>
      </c>
      <c r="F4" s="505"/>
      <c r="G4" s="506"/>
      <c r="H4" s="507" t="s">
        <v>224</v>
      </c>
      <c r="I4" s="508"/>
      <c r="J4" s="509"/>
      <c r="K4" s="499" t="s">
        <v>127</v>
      </c>
      <c r="L4" s="510"/>
      <c r="M4" s="511"/>
      <c r="N4" s="504" t="s">
        <v>128</v>
      </c>
      <c r="O4" s="505"/>
      <c r="P4" s="506"/>
      <c r="Q4" s="499" t="s">
        <v>129</v>
      </c>
      <c r="R4" s="510"/>
      <c r="S4" s="511"/>
      <c r="T4" s="499" t="s">
        <v>130</v>
      </c>
      <c r="U4" s="510"/>
      <c r="V4" s="511"/>
      <c r="W4" s="499" t="s">
        <v>261</v>
      </c>
      <c r="X4" s="510"/>
      <c r="Y4" s="511"/>
      <c r="Z4" s="499" t="s">
        <v>185</v>
      </c>
      <c r="AA4" s="500"/>
      <c r="AB4" s="501"/>
    </row>
    <row r="5" spans="1:29" s="18" customFormat="1" ht="36" customHeight="1" thickBot="1">
      <c r="A5" s="503"/>
      <c r="B5" s="100" t="s">
        <v>23</v>
      </c>
      <c r="C5" s="101" t="s">
        <v>0</v>
      </c>
      <c r="D5" s="101" t="s">
        <v>12</v>
      </c>
      <c r="E5" s="100" t="s">
        <v>23</v>
      </c>
      <c r="F5" s="101" t="s">
        <v>0</v>
      </c>
      <c r="G5" s="101" t="s">
        <v>12</v>
      </c>
      <c r="H5" s="101" t="s">
        <v>23</v>
      </c>
      <c r="I5" s="101" t="s">
        <v>0</v>
      </c>
      <c r="J5" s="101" t="s">
        <v>12</v>
      </c>
      <c r="K5" s="101" t="s">
        <v>23</v>
      </c>
      <c r="L5" s="101" t="s">
        <v>0</v>
      </c>
      <c r="M5" s="101" t="s">
        <v>12</v>
      </c>
      <c r="N5" s="101" t="s">
        <v>23</v>
      </c>
      <c r="O5" s="101" t="s">
        <v>0</v>
      </c>
      <c r="P5" s="101" t="s">
        <v>12</v>
      </c>
      <c r="Q5" s="101" t="s">
        <v>23</v>
      </c>
      <c r="R5" s="101" t="s">
        <v>0</v>
      </c>
      <c r="S5" s="101" t="s">
        <v>12</v>
      </c>
      <c r="T5" s="101" t="s">
        <v>23</v>
      </c>
      <c r="U5" s="101" t="s">
        <v>0</v>
      </c>
      <c r="V5" s="101" t="s">
        <v>12</v>
      </c>
      <c r="W5" s="101" t="s">
        <v>23</v>
      </c>
      <c r="X5" s="101" t="s">
        <v>0</v>
      </c>
      <c r="Y5" s="101" t="s">
        <v>12</v>
      </c>
      <c r="Z5" s="101" t="s">
        <v>23</v>
      </c>
      <c r="AA5" s="101" t="s">
        <v>0</v>
      </c>
      <c r="AB5" s="101" t="s">
        <v>12</v>
      </c>
    </row>
    <row r="6" spans="1:29" s="18" customFormat="1" ht="28.5" customHeight="1" thickTop="1">
      <c r="A6" s="395">
        <v>2005</v>
      </c>
      <c r="B6" s="96">
        <v>36464</v>
      </c>
      <c r="C6" s="96">
        <v>17197</v>
      </c>
      <c r="D6" s="154">
        <v>19267</v>
      </c>
      <c r="E6" s="347">
        <v>3787</v>
      </c>
      <c r="F6" s="347">
        <v>1936</v>
      </c>
      <c r="G6" s="391">
        <v>1851</v>
      </c>
      <c r="H6" s="96">
        <v>1597</v>
      </c>
      <c r="I6" s="96">
        <v>801</v>
      </c>
      <c r="J6" s="391">
        <v>796</v>
      </c>
      <c r="K6" s="96">
        <v>2725</v>
      </c>
      <c r="L6" s="96">
        <v>1497</v>
      </c>
      <c r="M6" s="391">
        <v>1228</v>
      </c>
      <c r="N6" s="96">
        <v>2314</v>
      </c>
      <c r="O6" s="96">
        <v>1245</v>
      </c>
      <c r="P6" s="391">
        <v>1069</v>
      </c>
      <c r="Q6" s="96">
        <v>4456</v>
      </c>
      <c r="R6" s="96">
        <v>2159</v>
      </c>
      <c r="S6" s="391">
        <v>2317</v>
      </c>
      <c r="T6" s="96">
        <v>6159</v>
      </c>
      <c r="U6" s="96">
        <v>2805</v>
      </c>
      <c r="V6" s="391">
        <v>3354</v>
      </c>
      <c r="W6" s="96">
        <v>8610</v>
      </c>
      <c r="X6" s="96">
        <v>3760</v>
      </c>
      <c r="Y6" s="391">
        <v>4850</v>
      </c>
      <c r="Z6" s="96">
        <v>6796</v>
      </c>
      <c r="AA6" s="96">
        <v>2994</v>
      </c>
      <c r="AB6" s="154">
        <v>3802</v>
      </c>
    </row>
    <row r="7" spans="1:29" s="18" customFormat="1" ht="28.5" customHeight="1">
      <c r="A7" s="395">
        <v>2010</v>
      </c>
      <c r="B7" s="96">
        <v>28117</v>
      </c>
      <c r="C7" s="96">
        <v>13527</v>
      </c>
      <c r="D7" s="154">
        <v>14590</v>
      </c>
      <c r="E7" s="96">
        <v>2530</v>
      </c>
      <c r="F7" s="96">
        <v>1322</v>
      </c>
      <c r="G7" s="392">
        <v>1208</v>
      </c>
      <c r="H7" s="96">
        <v>1137</v>
      </c>
      <c r="I7" s="96">
        <v>561</v>
      </c>
      <c r="J7" s="392">
        <v>576</v>
      </c>
      <c r="K7" s="96">
        <v>1660</v>
      </c>
      <c r="L7" s="96">
        <v>873</v>
      </c>
      <c r="M7" s="392">
        <v>787</v>
      </c>
      <c r="N7" s="96">
        <v>992</v>
      </c>
      <c r="O7" s="96">
        <v>992</v>
      </c>
      <c r="P7" s="392">
        <v>752</v>
      </c>
      <c r="Q7" s="96">
        <v>2986</v>
      </c>
      <c r="R7" s="96">
        <v>1515</v>
      </c>
      <c r="S7" s="392">
        <v>1471</v>
      </c>
      <c r="T7" s="96">
        <v>5232</v>
      </c>
      <c r="U7" s="96">
        <v>2421</v>
      </c>
      <c r="V7" s="392">
        <v>2811</v>
      </c>
      <c r="W7" s="96">
        <v>6262</v>
      </c>
      <c r="X7" s="96">
        <v>2887</v>
      </c>
      <c r="Y7" s="392">
        <v>3375</v>
      </c>
      <c r="Z7" s="96">
        <v>6566</v>
      </c>
      <c r="AA7" s="96">
        <v>2956</v>
      </c>
      <c r="AB7" s="154">
        <v>3610</v>
      </c>
    </row>
    <row r="8" spans="1:29" s="18" customFormat="1" ht="28.5" customHeight="1">
      <c r="A8" s="395">
        <v>2015</v>
      </c>
      <c r="B8" s="96">
        <v>21663</v>
      </c>
      <c r="C8" s="96">
        <v>10513</v>
      </c>
      <c r="D8" s="154">
        <v>11150</v>
      </c>
      <c r="E8" s="96">
        <v>1252</v>
      </c>
      <c r="F8" s="96">
        <v>666</v>
      </c>
      <c r="G8" s="392">
        <v>586</v>
      </c>
      <c r="H8" s="96">
        <v>624</v>
      </c>
      <c r="I8" s="96">
        <v>314</v>
      </c>
      <c r="J8" s="392">
        <v>310</v>
      </c>
      <c r="K8" s="96">
        <v>977</v>
      </c>
      <c r="L8" s="96">
        <v>515</v>
      </c>
      <c r="M8" s="392">
        <v>462</v>
      </c>
      <c r="N8" s="96">
        <v>1053</v>
      </c>
      <c r="O8" s="96">
        <v>588</v>
      </c>
      <c r="P8" s="392">
        <v>465</v>
      </c>
      <c r="Q8" s="96">
        <v>1734</v>
      </c>
      <c r="R8" s="96">
        <v>921</v>
      </c>
      <c r="S8" s="392">
        <v>813</v>
      </c>
      <c r="T8" s="96">
        <v>4140</v>
      </c>
      <c r="U8" s="96">
        <v>1962</v>
      </c>
      <c r="V8" s="392">
        <v>2178</v>
      </c>
      <c r="W8" s="96">
        <v>5219</v>
      </c>
      <c r="X8" s="96">
        <v>2449</v>
      </c>
      <c r="Y8" s="392">
        <v>2770</v>
      </c>
      <c r="Z8" s="96">
        <v>6664</v>
      </c>
      <c r="AA8" s="96">
        <v>3098</v>
      </c>
      <c r="AB8" s="154">
        <v>3566</v>
      </c>
    </row>
    <row r="9" spans="1:29" s="342" customFormat="1" ht="28.5" customHeight="1">
      <c r="A9" s="396">
        <v>2020</v>
      </c>
      <c r="B9" s="340">
        <v>17982</v>
      </c>
      <c r="C9" s="340">
        <v>8799</v>
      </c>
      <c r="D9" s="341">
        <v>9183</v>
      </c>
      <c r="E9" s="340">
        <v>709</v>
      </c>
      <c r="F9" s="340">
        <v>367</v>
      </c>
      <c r="G9" s="393">
        <v>342</v>
      </c>
      <c r="H9" s="340">
        <v>350</v>
      </c>
      <c r="I9" s="340">
        <v>173</v>
      </c>
      <c r="J9" s="393">
        <v>177</v>
      </c>
      <c r="K9" s="340">
        <v>756</v>
      </c>
      <c r="L9" s="340">
        <v>423</v>
      </c>
      <c r="M9" s="393">
        <v>333</v>
      </c>
      <c r="N9" s="340">
        <v>685</v>
      </c>
      <c r="O9" s="340">
        <v>372</v>
      </c>
      <c r="P9" s="393">
        <v>313</v>
      </c>
      <c r="Q9" s="340">
        <v>1199</v>
      </c>
      <c r="R9" s="340">
        <v>690</v>
      </c>
      <c r="S9" s="393">
        <v>509</v>
      </c>
      <c r="T9" s="340">
        <v>2819</v>
      </c>
      <c r="U9" s="340">
        <v>1401</v>
      </c>
      <c r="V9" s="393">
        <v>1418</v>
      </c>
      <c r="W9" s="340">
        <v>4900</v>
      </c>
      <c r="X9" s="340">
        <v>2307</v>
      </c>
      <c r="Y9" s="393">
        <v>2593</v>
      </c>
      <c r="Z9" s="340">
        <v>6564</v>
      </c>
      <c r="AA9" s="340">
        <v>3066</v>
      </c>
      <c r="AB9" s="341">
        <v>3498</v>
      </c>
    </row>
    <row r="10" spans="1:29" s="1" customFormat="1" ht="27.75" customHeight="1">
      <c r="A10" s="489" t="s">
        <v>351</v>
      </c>
      <c r="B10" s="489"/>
      <c r="C10" s="489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9"/>
      <c r="U10" s="489"/>
      <c r="V10" s="489"/>
      <c r="W10" s="489"/>
      <c r="X10" s="489"/>
      <c r="Y10" s="489"/>
      <c r="Z10" s="489"/>
      <c r="AA10" s="489"/>
      <c r="AB10" s="489"/>
    </row>
    <row r="11" spans="1:29" s="1" customFormat="1" ht="15" customHeight="1">
      <c r="A11" s="95" t="s">
        <v>390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2"/>
      <c r="T11" s="95"/>
      <c r="U11" s="95"/>
      <c r="V11" s="95"/>
      <c r="W11" s="95"/>
      <c r="X11" s="95"/>
      <c r="Y11" s="95"/>
      <c r="Z11" s="95"/>
      <c r="AA11" s="95"/>
      <c r="AB11" s="97" t="s">
        <v>1</v>
      </c>
    </row>
    <row r="12" spans="1:29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9">
      <c r="A14" s="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</sheetData>
  <mergeCells count="14">
    <mergeCell ref="A1:G1"/>
    <mergeCell ref="A10:AB10"/>
    <mergeCell ref="A2:AB2"/>
    <mergeCell ref="A3:R3"/>
    <mergeCell ref="Z4:AB4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66" firstPageNumber="48" pageOrder="overThenDown" orientation="landscape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14"/>
  <sheetViews>
    <sheetView view="pageBreakPreview" zoomScaleNormal="100" zoomScaleSheetLayoutView="100" workbookViewId="0">
      <selection activeCell="G10" sqref="G10"/>
    </sheetView>
  </sheetViews>
  <sheetFormatPr defaultColWidth="8.88671875" defaultRowHeight="13.5"/>
  <cols>
    <col min="1" max="1" width="7.33203125" style="6" customWidth="1"/>
    <col min="2" max="2" width="11.6640625" style="6" customWidth="1"/>
    <col min="3" max="3" width="9.33203125" style="6" customWidth="1"/>
    <col min="4" max="5" width="9.77734375" style="6" customWidth="1"/>
    <col min="6" max="6" width="11.33203125" style="6" customWidth="1"/>
    <col min="7" max="9" width="9.77734375" style="6" customWidth="1"/>
    <col min="10" max="12" width="9.33203125" style="6" customWidth="1"/>
    <col min="13" max="14" width="9.77734375" style="6" customWidth="1"/>
    <col min="15" max="16" width="9.33203125" style="6" customWidth="1"/>
    <col min="17" max="17" width="9.77734375" style="6" customWidth="1"/>
    <col min="18" max="16384" width="8.88671875" style="6"/>
  </cols>
  <sheetData>
    <row r="1" spans="1:18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8" s="25" customFormat="1" ht="30" customHeight="1">
      <c r="A2" s="491" t="s">
        <v>68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36"/>
    </row>
    <row r="3" spans="1:18" s="25" customFormat="1">
      <c r="A3" s="78" t="s">
        <v>69</v>
      </c>
      <c r="B3" s="78"/>
      <c r="C3" s="78"/>
      <c r="D3" s="78"/>
      <c r="E3" s="78"/>
      <c r="F3" s="78"/>
      <c r="G3" s="78"/>
      <c r="H3" s="78"/>
      <c r="I3" s="78"/>
      <c r="K3" s="78"/>
      <c r="L3" s="78"/>
      <c r="M3" s="78"/>
      <c r="N3" s="78"/>
      <c r="O3" s="78"/>
      <c r="P3" s="78"/>
      <c r="Q3" s="83" t="s">
        <v>70</v>
      </c>
      <c r="R3" s="36"/>
    </row>
    <row r="4" spans="1:18" s="2" customFormat="1" ht="59.25" customHeight="1" thickBot="1">
      <c r="A4" s="488" t="s">
        <v>283</v>
      </c>
      <c r="B4" s="219" t="s">
        <v>258</v>
      </c>
      <c r="C4" s="216" t="s">
        <v>178</v>
      </c>
      <c r="D4" s="216" t="s">
        <v>189</v>
      </c>
      <c r="E4" s="216" t="s">
        <v>104</v>
      </c>
      <c r="F4" s="217" t="s">
        <v>259</v>
      </c>
      <c r="G4" s="375" t="s">
        <v>71</v>
      </c>
      <c r="H4" s="218" t="s">
        <v>190</v>
      </c>
      <c r="I4" s="218" t="s">
        <v>191</v>
      </c>
      <c r="J4" s="218" t="s">
        <v>186</v>
      </c>
      <c r="K4" s="218" t="s">
        <v>192</v>
      </c>
      <c r="L4" s="218" t="s">
        <v>255</v>
      </c>
      <c r="M4" s="375" t="s">
        <v>193</v>
      </c>
      <c r="N4" s="218" t="s">
        <v>194</v>
      </c>
      <c r="O4" s="218" t="s">
        <v>179</v>
      </c>
      <c r="P4" s="375" t="s">
        <v>187</v>
      </c>
      <c r="Q4" s="218" t="s">
        <v>188</v>
      </c>
    </row>
    <row r="5" spans="1:18" s="2" customFormat="1" ht="17.100000000000001" hidden="1" customHeight="1" thickTop="1">
      <c r="A5" s="220">
        <v>2016</v>
      </c>
      <c r="B5" s="203">
        <v>0</v>
      </c>
      <c r="C5" s="203">
        <v>0</v>
      </c>
      <c r="D5" s="203">
        <v>0</v>
      </c>
      <c r="E5" s="203">
        <v>20</v>
      </c>
      <c r="F5" s="203">
        <v>0</v>
      </c>
      <c r="G5" s="92">
        <v>0</v>
      </c>
      <c r="H5" s="92">
        <v>0</v>
      </c>
      <c r="I5" s="92">
        <v>0</v>
      </c>
      <c r="J5" s="92">
        <v>0</v>
      </c>
      <c r="K5" s="92">
        <v>0</v>
      </c>
      <c r="L5" s="92">
        <v>0</v>
      </c>
      <c r="M5" s="92">
        <v>0</v>
      </c>
      <c r="N5" s="92">
        <v>0</v>
      </c>
      <c r="O5" s="92">
        <v>0</v>
      </c>
      <c r="P5" s="92">
        <v>0</v>
      </c>
      <c r="Q5" s="147">
        <v>55</v>
      </c>
    </row>
    <row r="6" spans="1:18" s="2" customFormat="1" ht="17.100000000000001" hidden="1" customHeight="1">
      <c r="A6" s="221">
        <v>2017</v>
      </c>
      <c r="B6" s="203">
        <v>0</v>
      </c>
      <c r="C6" s="203">
        <v>0</v>
      </c>
      <c r="D6" s="203">
        <v>0</v>
      </c>
      <c r="E6" s="203">
        <v>1669874</v>
      </c>
      <c r="F6" s="203">
        <v>219920</v>
      </c>
      <c r="G6" s="92">
        <v>0</v>
      </c>
      <c r="H6" s="92">
        <v>54771</v>
      </c>
      <c r="I6" s="92">
        <v>4769</v>
      </c>
      <c r="J6" s="92">
        <v>0</v>
      </c>
      <c r="K6" s="92">
        <v>0</v>
      </c>
      <c r="L6" s="92">
        <v>0</v>
      </c>
      <c r="M6" s="92">
        <v>283229</v>
      </c>
      <c r="N6" s="92">
        <v>143027</v>
      </c>
      <c r="O6" s="92">
        <v>0</v>
      </c>
      <c r="P6" s="92">
        <v>0</v>
      </c>
      <c r="Q6" s="147">
        <v>0</v>
      </c>
    </row>
    <row r="7" spans="1:18" s="2" customFormat="1" ht="38.25" hidden="1" customHeight="1" thickTop="1">
      <c r="A7" s="220">
        <v>2018</v>
      </c>
      <c r="B7" s="209">
        <v>0</v>
      </c>
      <c r="C7" s="209">
        <v>0</v>
      </c>
      <c r="D7" s="209">
        <v>0</v>
      </c>
      <c r="E7" s="209">
        <v>2032433</v>
      </c>
      <c r="F7" s="209">
        <v>365361</v>
      </c>
      <c r="G7" s="157">
        <v>0</v>
      </c>
      <c r="H7" s="157">
        <v>88496</v>
      </c>
      <c r="I7" s="157">
        <v>7317</v>
      </c>
      <c r="J7" s="157">
        <v>0</v>
      </c>
      <c r="K7" s="157">
        <v>0</v>
      </c>
      <c r="L7" s="157">
        <v>0</v>
      </c>
      <c r="M7" s="157">
        <v>278102</v>
      </c>
      <c r="N7" s="157">
        <v>155373</v>
      </c>
      <c r="O7" s="157">
        <v>0</v>
      </c>
      <c r="P7" s="157">
        <v>0</v>
      </c>
      <c r="Q7" s="147">
        <v>0</v>
      </c>
    </row>
    <row r="8" spans="1:18" s="2" customFormat="1" ht="38.25" customHeight="1" thickTop="1">
      <c r="A8" s="221">
        <v>2019</v>
      </c>
      <c r="B8" s="209">
        <v>0</v>
      </c>
      <c r="C8" s="209">
        <v>0</v>
      </c>
      <c r="D8" s="209">
        <v>0</v>
      </c>
      <c r="E8" s="209">
        <v>1436463</v>
      </c>
      <c r="F8" s="209">
        <v>371163</v>
      </c>
      <c r="G8" s="157">
        <v>405</v>
      </c>
      <c r="H8" s="157">
        <v>108410</v>
      </c>
      <c r="I8" s="157">
        <v>0</v>
      </c>
      <c r="J8" s="157">
        <v>0</v>
      </c>
      <c r="K8" s="157">
        <v>0</v>
      </c>
      <c r="L8" s="157">
        <v>0</v>
      </c>
      <c r="M8" s="157">
        <v>239000</v>
      </c>
      <c r="N8" s="157">
        <v>183649</v>
      </c>
      <c r="O8" s="157">
        <v>0</v>
      </c>
      <c r="P8" s="157">
        <v>0</v>
      </c>
      <c r="Q8" s="147">
        <v>0</v>
      </c>
    </row>
    <row r="9" spans="1:18" s="2" customFormat="1" ht="38.25" customHeight="1">
      <c r="A9" s="221">
        <v>2020</v>
      </c>
      <c r="B9" s="209">
        <v>0</v>
      </c>
      <c r="C9" s="209">
        <v>0</v>
      </c>
      <c r="D9" s="209">
        <v>0</v>
      </c>
      <c r="E9" s="209">
        <v>2072291</v>
      </c>
      <c r="F9" s="209">
        <v>399419</v>
      </c>
      <c r="G9" s="157">
        <v>405</v>
      </c>
      <c r="H9" s="157">
        <v>101616</v>
      </c>
      <c r="I9" s="157">
        <v>0</v>
      </c>
      <c r="J9" s="157">
        <v>0</v>
      </c>
      <c r="K9" s="157">
        <v>0</v>
      </c>
      <c r="L9" s="157">
        <v>0</v>
      </c>
      <c r="M9" s="157">
        <v>202270</v>
      </c>
      <c r="N9" s="157">
        <v>1103619</v>
      </c>
      <c r="O9" s="157">
        <v>0</v>
      </c>
      <c r="P9" s="157">
        <v>0</v>
      </c>
      <c r="Q9" s="147">
        <v>71900</v>
      </c>
    </row>
    <row r="10" spans="1:18" s="2" customFormat="1" ht="38.25" customHeight="1">
      <c r="A10" s="221">
        <v>2021</v>
      </c>
      <c r="B10" s="209">
        <v>0</v>
      </c>
      <c r="C10" s="209">
        <v>0</v>
      </c>
      <c r="D10" s="209">
        <v>0</v>
      </c>
      <c r="E10" s="209">
        <v>2186160</v>
      </c>
      <c r="F10" s="209">
        <v>212974</v>
      </c>
      <c r="G10" s="157">
        <v>0</v>
      </c>
      <c r="H10" s="157">
        <v>72367</v>
      </c>
      <c r="I10" s="157">
        <v>0</v>
      </c>
      <c r="J10" s="157">
        <v>0</v>
      </c>
      <c r="K10" s="157">
        <v>0</v>
      </c>
      <c r="L10" s="157">
        <v>0</v>
      </c>
      <c r="M10" s="157">
        <v>192570</v>
      </c>
      <c r="N10" s="157">
        <v>923204</v>
      </c>
      <c r="O10" s="157">
        <v>0</v>
      </c>
      <c r="P10" s="157">
        <v>0</v>
      </c>
      <c r="Q10" s="147">
        <v>600</v>
      </c>
    </row>
    <row r="11" spans="1:18" s="41" customFormat="1" ht="38.25" customHeight="1">
      <c r="A11" s="221">
        <v>2022</v>
      </c>
      <c r="B11" s="209">
        <v>0</v>
      </c>
      <c r="C11" s="209">
        <v>0</v>
      </c>
      <c r="D11" s="209">
        <v>0</v>
      </c>
      <c r="E11" s="209">
        <v>2187311</v>
      </c>
      <c r="F11" s="209">
        <v>170139</v>
      </c>
      <c r="G11" s="157">
        <v>410</v>
      </c>
      <c r="H11" s="157">
        <v>103838</v>
      </c>
      <c r="I11" s="157">
        <v>0</v>
      </c>
      <c r="J11" s="157">
        <v>0</v>
      </c>
      <c r="K11" s="157">
        <v>0</v>
      </c>
      <c r="L11" s="157">
        <v>0</v>
      </c>
      <c r="M11" s="157">
        <v>178023</v>
      </c>
      <c r="N11" s="157">
        <v>526753</v>
      </c>
      <c r="O11" s="157">
        <v>0</v>
      </c>
      <c r="P11" s="157">
        <v>0</v>
      </c>
      <c r="Q11" s="147">
        <v>0</v>
      </c>
    </row>
    <row r="12" spans="1:18" s="108" customFormat="1" ht="38.25" customHeight="1">
      <c r="A12" s="226">
        <v>2023</v>
      </c>
      <c r="B12" s="384">
        <v>0</v>
      </c>
      <c r="C12" s="384">
        <v>0</v>
      </c>
      <c r="D12" s="384">
        <v>0</v>
      </c>
      <c r="E12" s="384">
        <v>1700259</v>
      </c>
      <c r="F12" s="384">
        <v>172481</v>
      </c>
      <c r="G12" s="380">
        <v>0</v>
      </c>
      <c r="H12" s="380">
        <v>95075</v>
      </c>
      <c r="I12" s="380">
        <v>0</v>
      </c>
      <c r="J12" s="380">
        <v>0</v>
      </c>
      <c r="K12" s="380">
        <v>0</v>
      </c>
      <c r="L12" s="380">
        <v>0</v>
      </c>
      <c r="M12" s="380">
        <v>140766</v>
      </c>
      <c r="N12" s="380">
        <v>375020</v>
      </c>
      <c r="O12" s="380">
        <v>0</v>
      </c>
      <c r="P12" s="380">
        <v>0</v>
      </c>
      <c r="Q12" s="228">
        <v>0</v>
      </c>
    </row>
    <row r="13" spans="1:18" s="131" customFormat="1" ht="17.100000000000001" customHeight="1">
      <c r="A13" s="95" t="s">
        <v>359</v>
      </c>
      <c r="B13" s="95"/>
      <c r="C13" s="95"/>
      <c r="D13" s="95"/>
      <c r="E13" s="95"/>
      <c r="F13" s="95"/>
      <c r="G13" s="95"/>
      <c r="H13" s="95"/>
      <c r="I13" s="95"/>
      <c r="K13" s="95"/>
      <c r="L13" s="95"/>
      <c r="M13" s="95"/>
      <c r="N13" s="95"/>
      <c r="O13" s="95"/>
      <c r="P13" s="95"/>
      <c r="Q13" s="97" t="s">
        <v>360</v>
      </c>
    </row>
    <row r="14" spans="1:18" ht="24" customHeight="1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</sheetData>
  <mergeCells count="2">
    <mergeCell ref="A2:Q2"/>
    <mergeCell ref="A1:G1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68" firstPageNumber="66" pageOrder="overThenDown" orientation="landscape" r:id="rId1"/>
  <headerFooter scaleWithDoc="0" alignWithMargins="0">
    <oddFooter xml:space="preserve">&amp;L&amp;"돋움,기울임꼴" &amp;C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42"/>
  <sheetViews>
    <sheetView view="pageBreakPreview" zoomScaleNormal="100" zoomScaleSheetLayoutView="100" workbookViewId="0">
      <selection activeCell="J30" sqref="J30"/>
    </sheetView>
  </sheetViews>
  <sheetFormatPr defaultRowHeight="13.5"/>
  <cols>
    <col min="1" max="1" width="6.33203125" customWidth="1"/>
    <col min="2" max="2" width="6.77734375" customWidth="1"/>
    <col min="3" max="3" width="8.44140625" customWidth="1"/>
    <col min="4" max="4" width="6.77734375" customWidth="1"/>
    <col min="5" max="5" width="8.33203125" customWidth="1"/>
    <col min="6" max="15" width="6.77734375" customWidth="1"/>
  </cols>
  <sheetData>
    <row r="1" spans="1:15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5" s="38" customFormat="1" ht="30" customHeight="1">
      <c r="A2" s="491" t="s">
        <v>365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</row>
    <row r="3" spans="1:15" s="35" customFormat="1" ht="12.95" customHeight="1">
      <c r="A3" s="498" t="s">
        <v>72</v>
      </c>
      <c r="B3" s="498"/>
      <c r="C3" s="498"/>
      <c r="D3" s="498"/>
      <c r="E3" s="498"/>
      <c r="F3" s="498"/>
      <c r="G3" s="498"/>
      <c r="I3" s="78"/>
      <c r="J3" s="78"/>
      <c r="K3" s="78"/>
      <c r="L3" s="78"/>
      <c r="M3" s="78"/>
      <c r="N3" s="78"/>
      <c r="O3" s="74" t="s">
        <v>251</v>
      </c>
    </row>
    <row r="4" spans="1:15" s="39" customFormat="1" ht="55.5" customHeight="1">
      <c r="A4" s="647" t="s">
        <v>293</v>
      </c>
      <c r="B4" s="649" t="s">
        <v>195</v>
      </c>
      <c r="C4" s="649"/>
      <c r="D4" s="650" t="s">
        <v>131</v>
      </c>
      <c r="E4" s="649"/>
      <c r="F4" s="650" t="s">
        <v>132</v>
      </c>
      <c r="G4" s="649"/>
      <c r="H4" s="650" t="s">
        <v>133</v>
      </c>
      <c r="I4" s="649"/>
      <c r="J4" s="650" t="s">
        <v>134</v>
      </c>
      <c r="K4" s="649"/>
      <c r="L4" s="650" t="s">
        <v>135</v>
      </c>
      <c r="M4" s="649"/>
      <c r="N4" s="650" t="s">
        <v>136</v>
      </c>
      <c r="O4" s="651"/>
    </row>
    <row r="5" spans="1:15" ht="33.75" customHeight="1" thickBot="1">
      <c r="A5" s="648"/>
      <c r="B5" s="234" t="s">
        <v>199</v>
      </c>
      <c r="C5" s="232" t="s">
        <v>228</v>
      </c>
      <c r="D5" s="232" t="s">
        <v>199</v>
      </c>
      <c r="E5" s="232" t="s">
        <v>228</v>
      </c>
      <c r="F5" s="232" t="s">
        <v>199</v>
      </c>
      <c r="G5" s="232" t="s">
        <v>228</v>
      </c>
      <c r="H5" s="232" t="s">
        <v>199</v>
      </c>
      <c r="I5" s="232" t="s">
        <v>228</v>
      </c>
      <c r="J5" s="232" t="s">
        <v>199</v>
      </c>
      <c r="K5" s="232" t="s">
        <v>228</v>
      </c>
      <c r="L5" s="232" t="s">
        <v>199</v>
      </c>
      <c r="M5" s="232" t="s">
        <v>228</v>
      </c>
      <c r="N5" s="232" t="s">
        <v>199</v>
      </c>
      <c r="O5" s="233" t="s">
        <v>228</v>
      </c>
    </row>
    <row r="6" spans="1:15" ht="27" hidden="1" customHeight="1" thickTop="1">
      <c r="A6" s="239">
        <v>2016</v>
      </c>
      <c r="B6" s="230">
        <v>90</v>
      </c>
      <c r="C6" s="235">
        <v>198021</v>
      </c>
      <c r="D6" s="230">
        <v>53</v>
      </c>
      <c r="E6" s="241">
        <v>160310</v>
      </c>
      <c r="F6" s="230">
        <v>18</v>
      </c>
      <c r="G6" s="242">
        <v>6661</v>
      </c>
      <c r="H6" s="230">
        <v>0</v>
      </c>
      <c r="I6" s="242">
        <v>0</v>
      </c>
      <c r="J6" s="230">
        <v>20</v>
      </c>
      <c r="K6" s="242">
        <v>31050</v>
      </c>
      <c r="L6" s="230">
        <v>0</v>
      </c>
      <c r="M6" s="242">
        <v>0</v>
      </c>
      <c r="N6" s="230">
        <v>0</v>
      </c>
      <c r="O6" s="236">
        <v>0</v>
      </c>
    </row>
    <row r="7" spans="1:15" ht="27" hidden="1" customHeight="1">
      <c r="A7" s="239">
        <v>2017</v>
      </c>
      <c r="B7" s="230">
        <v>97.6</v>
      </c>
      <c r="C7" s="236">
        <v>191294</v>
      </c>
      <c r="D7" s="230">
        <v>59.599999999999994</v>
      </c>
      <c r="E7" s="242">
        <v>180000</v>
      </c>
      <c r="F7" s="230">
        <v>10</v>
      </c>
      <c r="G7" s="242">
        <v>11294</v>
      </c>
      <c r="H7" s="230">
        <v>0</v>
      </c>
      <c r="I7" s="242">
        <v>0</v>
      </c>
      <c r="J7" s="230">
        <v>0</v>
      </c>
      <c r="K7" s="242">
        <v>0</v>
      </c>
      <c r="L7" s="230">
        <v>0</v>
      </c>
      <c r="M7" s="242">
        <v>0</v>
      </c>
      <c r="N7" s="230">
        <v>0</v>
      </c>
      <c r="O7" s="236">
        <v>0</v>
      </c>
    </row>
    <row r="8" spans="1:15" ht="27" hidden="1" customHeight="1" thickTop="1">
      <c r="A8" s="239">
        <v>2018</v>
      </c>
      <c r="B8" s="426">
        <v>85</v>
      </c>
      <c r="C8" s="236">
        <v>198330</v>
      </c>
      <c r="D8" s="426">
        <v>57</v>
      </c>
      <c r="E8" s="242">
        <v>168960</v>
      </c>
      <c r="F8" s="426">
        <v>25</v>
      </c>
      <c r="G8" s="242">
        <v>28250</v>
      </c>
      <c r="H8" s="424">
        <v>3</v>
      </c>
      <c r="I8" s="242">
        <v>1120</v>
      </c>
      <c r="J8" s="424">
        <v>0</v>
      </c>
      <c r="K8" s="242">
        <v>0</v>
      </c>
      <c r="L8" s="230">
        <v>0</v>
      </c>
      <c r="M8" s="242">
        <v>0</v>
      </c>
      <c r="N8" s="230">
        <v>0</v>
      </c>
      <c r="O8" s="236">
        <v>0</v>
      </c>
    </row>
    <row r="9" spans="1:15" ht="27" customHeight="1" thickTop="1">
      <c r="A9" s="239">
        <v>2019</v>
      </c>
      <c r="B9" s="426">
        <v>88.2</v>
      </c>
      <c r="C9" s="236">
        <v>207830</v>
      </c>
      <c r="D9" s="426">
        <v>60</v>
      </c>
      <c r="E9" s="242">
        <v>180000</v>
      </c>
      <c r="F9" s="426">
        <v>12.2</v>
      </c>
      <c r="G9" s="242">
        <v>18300</v>
      </c>
      <c r="H9" s="424">
        <v>0</v>
      </c>
      <c r="I9" s="242">
        <v>0</v>
      </c>
      <c r="J9" s="424">
        <v>16</v>
      </c>
      <c r="K9" s="242">
        <v>9530</v>
      </c>
      <c r="L9" s="230">
        <v>0</v>
      </c>
      <c r="M9" s="242">
        <v>0</v>
      </c>
      <c r="N9" s="230">
        <v>0</v>
      </c>
      <c r="O9" s="236">
        <v>0</v>
      </c>
    </row>
    <row r="10" spans="1:15" ht="27" customHeight="1">
      <c r="A10" s="239">
        <v>2020</v>
      </c>
      <c r="B10" s="426">
        <v>80</v>
      </c>
      <c r="C10" s="236">
        <v>189488</v>
      </c>
      <c r="D10" s="426">
        <v>70</v>
      </c>
      <c r="E10" s="242">
        <v>177848</v>
      </c>
      <c r="F10" s="426">
        <v>5</v>
      </c>
      <c r="G10" s="242">
        <v>10900</v>
      </c>
      <c r="H10" s="424">
        <v>0</v>
      </c>
      <c r="I10" s="242">
        <v>0</v>
      </c>
      <c r="J10" s="424">
        <v>5</v>
      </c>
      <c r="K10" s="242">
        <v>740</v>
      </c>
      <c r="L10" s="230">
        <v>0</v>
      </c>
      <c r="M10" s="242">
        <v>0</v>
      </c>
      <c r="N10" s="230">
        <v>0</v>
      </c>
      <c r="O10" s="236">
        <v>0</v>
      </c>
    </row>
    <row r="11" spans="1:15" ht="27" customHeight="1">
      <c r="A11" s="239">
        <v>2021</v>
      </c>
      <c r="B11" s="426">
        <v>85</v>
      </c>
      <c r="C11" s="236">
        <v>187889</v>
      </c>
      <c r="D11" s="426">
        <v>62.67</v>
      </c>
      <c r="E11" s="242">
        <v>165846</v>
      </c>
      <c r="F11" s="426">
        <v>4.8499999999999996</v>
      </c>
      <c r="G11" s="242">
        <v>7500</v>
      </c>
      <c r="H11" s="424">
        <v>0</v>
      </c>
      <c r="I11" s="242">
        <v>0</v>
      </c>
      <c r="J11" s="424">
        <v>17</v>
      </c>
      <c r="K11" s="242">
        <v>14543</v>
      </c>
      <c r="L11" s="230">
        <v>0</v>
      </c>
      <c r="M11" s="242">
        <v>0</v>
      </c>
      <c r="N11" s="230">
        <v>0</v>
      </c>
      <c r="O11" s="236">
        <v>0</v>
      </c>
    </row>
    <row r="12" spans="1:15" s="9" customFormat="1" ht="27" customHeight="1">
      <c r="A12" s="428">
        <v>2022</v>
      </c>
      <c r="B12" s="444">
        <v>60</v>
      </c>
      <c r="C12" s="191">
        <v>148500</v>
      </c>
      <c r="D12" s="444">
        <v>50</v>
      </c>
      <c r="E12" s="295">
        <v>140500</v>
      </c>
      <c r="F12" s="444">
        <v>5</v>
      </c>
      <c r="G12" s="295">
        <v>7500</v>
      </c>
      <c r="H12" s="423">
        <v>0</v>
      </c>
      <c r="I12" s="295">
        <v>0</v>
      </c>
      <c r="J12" s="423">
        <v>5</v>
      </c>
      <c r="K12" s="295">
        <v>500</v>
      </c>
      <c r="L12" s="153">
        <v>0</v>
      </c>
      <c r="M12" s="295">
        <v>0</v>
      </c>
      <c r="N12" s="153">
        <v>0</v>
      </c>
      <c r="O12" s="191">
        <v>0</v>
      </c>
    </row>
    <row r="13" spans="1:15" s="229" customFormat="1" ht="27" customHeight="1">
      <c r="A13" s="240">
        <v>2023</v>
      </c>
      <c r="B13" s="427">
        <f>D13+F13+H13+J13+L13+N13</f>
        <v>34.800000000000004</v>
      </c>
      <c r="C13" s="237">
        <f>E13+G13+I13+K13+M13+O13</f>
        <v>75154</v>
      </c>
      <c r="D13" s="427">
        <f>SUM(D14:D33)</f>
        <v>25.090000000000003</v>
      </c>
      <c r="E13" s="427">
        <f t="shared" ref="E13:O13" si="0">SUM(E14:E33)</f>
        <v>67579</v>
      </c>
      <c r="F13" s="427">
        <f t="shared" si="0"/>
        <v>4.71</v>
      </c>
      <c r="G13" s="427">
        <f t="shared" si="0"/>
        <v>7065</v>
      </c>
      <c r="H13" s="427">
        <f t="shared" si="0"/>
        <v>0</v>
      </c>
      <c r="I13" s="427">
        <f t="shared" si="0"/>
        <v>0</v>
      </c>
      <c r="J13" s="427">
        <f t="shared" si="0"/>
        <v>5</v>
      </c>
      <c r="K13" s="427">
        <f t="shared" si="0"/>
        <v>510</v>
      </c>
      <c r="L13" s="427">
        <f t="shared" si="0"/>
        <v>0</v>
      </c>
      <c r="M13" s="427">
        <f t="shared" si="0"/>
        <v>0</v>
      </c>
      <c r="N13" s="427">
        <f t="shared" si="0"/>
        <v>0</v>
      </c>
      <c r="O13" s="427">
        <f t="shared" si="0"/>
        <v>0</v>
      </c>
    </row>
    <row r="14" spans="1:15" ht="27" customHeight="1">
      <c r="A14" s="239" t="s">
        <v>315</v>
      </c>
      <c r="B14" s="424">
        <f>SUM(D14,F14,H14,J14,L14,N14)</f>
        <v>0</v>
      </c>
      <c r="C14" s="424">
        <f>SUM(E14,G14,I14,K14,M14,O14)</f>
        <v>0</v>
      </c>
      <c r="D14" s="424">
        <v>0</v>
      </c>
      <c r="E14" s="242">
        <v>0</v>
      </c>
      <c r="F14" s="424">
        <v>0</v>
      </c>
      <c r="G14" s="242">
        <v>0</v>
      </c>
      <c r="H14" s="424">
        <v>0</v>
      </c>
      <c r="I14" s="242">
        <v>0</v>
      </c>
      <c r="J14" s="424">
        <v>0</v>
      </c>
      <c r="K14" s="242">
        <v>0</v>
      </c>
      <c r="L14" s="230">
        <v>0</v>
      </c>
      <c r="M14" s="242">
        <v>0</v>
      </c>
      <c r="N14" s="230">
        <v>0</v>
      </c>
      <c r="O14" s="236">
        <v>0</v>
      </c>
    </row>
    <row r="15" spans="1:15" ht="27" customHeight="1">
      <c r="A15" s="239" t="s">
        <v>295</v>
      </c>
      <c r="B15" s="424">
        <f t="shared" ref="B15:B33" si="1">SUM(D15,F15,H15,J15,L15,N15)</f>
        <v>8.09</v>
      </c>
      <c r="C15" s="424">
        <f t="shared" ref="C15:C33" si="2">SUM(E15,G15,I15,K15,M15,O15)</f>
        <v>24270</v>
      </c>
      <c r="D15" s="424">
        <v>8.09</v>
      </c>
      <c r="E15" s="242">
        <v>24270</v>
      </c>
      <c r="F15" s="424">
        <v>0</v>
      </c>
      <c r="G15" s="242">
        <v>0</v>
      </c>
      <c r="H15" s="424">
        <v>0</v>
      </c>
      <c r="I15" s="242">
        <v>0</v>
      </c>
      <c r="J15" s="424">
        <v>0</v>
      </c>
      <c r="K15" s="242">
        <v>0</v>
      </c>
      <c r="L15" s="230">
        <v>0</v>
      </c>
      <c r="M15" s="242">
        <v>0</v>
      </c>
      <c r="N15" s="230">
        <v>0</v>
      </c>
      <c r="O15" s="236">
        <v>0</v>
      </c>
    </row>
    <row r="16" spans="1:15" ht="27" customHeight="1">
      <c r="A16" s="239" t="s">
        <v>296</v>
      </c>
      <c r="B16" s="424">
        <f t="shared" si="1"/>
        <v>0.4</v>
      </c>
      <c r="C16" s="424">
        <f t="shared" si="2"/>
        <v>1200</v>
      </c>
      <c r="D16" s="424">
        <v>0.4</v>
      </c>
      <c r="E16" s="242">
        <v>1200</v>
      </c>
      <c r="F16" s="424">
        <v>0</v>
      </c>
      <c r="G16" s="242">
        <v>0</v>
      </c>
      <c r="H16" s="424">
        <v>0</v>
      </c>
      <c r="I16" s="242">
        <v>0</v>
      </c>
      <c r="J16" s="424">
        <v>0</v>
      </c>
      <c r="K16" s="242">
        <v>0</v>
      </c>
      <c r="L16" s="230">
        <v>0</v>
      </c>
      <c r="M16" s="242">
        <v>0</v>
      </c>
      <c r="N16" s="230">
        <v>0</v>
      </c>
      <c r="O16" s="236">
        <v>0</v>
      </c>
    </row>
    <row r="17" spans="1:15" ht="27" customHeight="1">
      <c r="A17" s="239" t="s">
        <v>297</v>
      </c>
      <c r="B17" s="424">
        <f t="shared" si="1"/>
        <v>0</v>
      </c>
      <c r="C17" s="424">
        <f t="shared" si="2"/>
        <v>0</v>
      </c>
      <c r="D17" s="424">
        <v>0</v>
      </c>
      <c r="E17" s="242">
        <v>0</v>
      </c>
      <c r="F17" s="424">
        <v>0</v>
      </c>
      <c r="G17" s="242">
        <v>0</v>
      </c>
      <c r="H17" s="424">
        <v>0</v>
      </c>
      <c r="I17" s="242">
        <v>0</v>
      </c>
      <c r="J17" s="424">
        <v>0</v>
      </c>
      <c r="K17" s="242">
        <v>0</v>
      </c>
      <c r="L17" s="230">
        <v>0</v>
      </c>
      <c r="M17" s="242">
        <v>0</v>
      </c>
      <c r="N17" s="230">
        <v>0</v>
      </c>
      <c r="O17" s="236">
        <v>0</v>
      </c>
    </row>
    <row r="18" spans="1:15" ht="27" customHeight="1">
      <c r="A18" s="239" t="s">
        <v>298</v>
      </c>
      <c r="B18" s="424">
        <f t="shared" si="1"/>
        <v>0</v>
      </c>
      <c r="C18" s="424">
        <f t="shared" si="2"/>
        <v>0</v>
      </c>
      <c r="D18" s="424">
        <v>0</v>
      </c>
      <c r="E18" s="242">
        <v>0</v>
      </c>
      <c r="F18" s="424">
        <v>0</v>
      </c>
      <c r="G18" s="242">
        <v>0</v>
      </c>
      <c r="H18" s="424">
        <v>0</v>
      </c>
      <c r="I18" s="242">
        <v>0</v>
      </c>
      <c r="J18" s="424">
        <v>0</v>
      </c>
      <c r="K18" s="242">
        <v>0</v>
      </c>
      <c r="L18" s="230">
        <v>0</v>
      </c>
      <c r="M18" s="242">
        <v>0</v>
      </c>
      <c r="N18" s="230">
        <v>0</v>
      </c>
      <c r="O18" s="236">
        <v>0</v>
      </c>
    </row>
    <row r="19" spans="1:15" ht="27" customHeight="1">
      <c r="A19" s="239" t="s">
        <v>299</v>
      </c>
      <c r="B19" s="424">
        <f t="shared" si="1"/>
        <v>0</v>
      </c>
      <c r="C19" s="424">
        <f t="shared" si="2"/>
        <v>0</v>
      </c>
      <c r="D19" s="424">
        <v>0</v>
      </c>
      <c r="E19" s="242">
        <v>0</v>
      </c>
      <c r="F19" s="424">
        <v>0</v>
      </c>
      <c r="G19" s="242">
        <v>0</v>
      </c>
      <c r="H19" s="424">
        <v>0</v>
      </c>
      <c r="I19" s="242">
        <v>0</v>
      </c>
      <c r="J19" s="424">
        <v>0</v>
      </c>
      <c r="K19" s="242">
        <v>0</v>
      </c>
      <c r="L19" s="230">
        <v>0</v>
      </c>
      <c r="M19" s="242">
        <v>0</v>
      </c>
      <c r="N19" s="230">
        <v>0</v>
      </c>
      <c r="O19" s="236">
        <v>0</v>
      </c>
    </row>
    <row r="20" spans="1:15" ht="27" customHeight="1">
      <c r="A20" s="239" t="s">
        <v>300</v>
      </c>
      <c r="B20" s="424">
        <f t="shared" si="1"/>
        <v>4.0999999999999996</v>
      </c>
      <c r="C20" s="424">
        <f t="shared" si="2"/>
        <v>12300</v>
      </c>
      <c r="D20" s="424">
        <v>4.0999999999999996</v>
      </c>
      <c r="E20" s="242">
        <v>12300</v>
      </c>
      <c r="F20" s="424">
        <v>0</v>
      </c>
      <c r="G20" s="242">
        <v>0</v>
      </c>
      <c r="H20" s="424">
        <v>0</v>
      </c>
      <c r="I20" s="242">
        <v>0</v>
      </c>
      <c r="J20" s="424">
        <v>0</v>
      </c>
      <c r="K20" s="242">
        <v>0</v>
      </c>
      <c r="L20" s="230">
        <v>0</v>
      </c>
      <c r="M20" s="242">
        <v>0</v>
      </c>
      <c r="N20" s="230">
        <v>0</v>
      </c>
      <c r="O20" s="236">
        <v>0</v>
      </c>
    </row>
    <row r="21" spans="1:15" ht="27" customHeight="1">
      <c r="A21" s="239" t="s">
        <v>301</v>
      </c>
      <c r="B21" s="424">
        <f t="shared" si="1"/>
        <v>9.6100000000000012</v>
      </c>
      <c r="C21" s="424">
        <f t="shared" si="2"/>
        <v>10307</v>
      </c>
      <c r="D21" s="424">
        <v>3.6</v>
      </c>
      <c r="E21" s="242">
        <v>3109</v>
      </c>
      <c r="F21" s="424">
        <v>4.71</v>
      </c>
      <c r="G21" s="242">
        <v>7065</v>
      </c>
      <c r="H21" s="424">
        <v>0</v>
      </c>
      <c r="I21" s="242">
        <v>0</v>
      </c>
      <c r="J21" s="424">
        <v>1.3</v>
      </c>
      <c r="K21" s="242">
        <v>133</v>
      </c>
      <c r="L21" s="230">
        <v>0</v>
      </c>
      <c r="M21" s="242">
        <v>0</v>
      </c>
      <c r="N21" s="230">
        <v>0</v>
      </c>
      <c r="O21" s="236">
        <v>0</v>
      </c>
    </row>
    <row r="22" spans="1:15" ht="27" customHeight="1">
      <c r="A22" s="239" t="s">
        <v>302</v>
      </c>
      <c r="B22" s="424">
        <f t="shared" si="1"/>
        <v>0</v>
      </c>
      <c r="C22" s="424">
        <f t="shared" si="2"/>
        <v>0</v>
      </c>
      <c r="D22" s="424">
        <v>0</v>
      </c>
      <c r="E22" s="242">
        <v>0</v>
      </c>
      <c r="F22" s="424">
        <v>0</v>
      </c>
      <c r="G22" s="242">
        <v>0</v>
      </c>
      <c r="H22" s="424">
        <v>0</v>
      </c>
      <c r="I22" s="242">
        <v>0</v>
      </c>
      <c r="J22" s="424">
        <v>0</v>
      </c>
      <c r="K22" s="242">
        <v>0</v>
      </c>
      <c r="L22" s="230">
        <v>0</v>
      </c>
      <c r="M22" s="242">
        <v>0</v>
      </c>
      <c r="N22" s="230">
        <v>0</v>
      </c>
      <c r="O22" s="236">
        <v>0</v>
      </c>
    </row>
    <row r="23" spans="1:15" ht="27" customHeight="1">
      <c r="A23" s="239" t="s">
        <v>303</v>
      </c>
      <c r="B23" s="424">
        <f t="shared" si="1"/>
        <v>0</v>
      </c>
      <c r="C23" s="424">
        <f t="shared" si="2"/>
        <v>0</v>
      </c>
      <c r="D23" s="424">
        <v>0</v>
      </c>
      <c r="E23" s="242">
        <v>0</v>
      </c>
      <c r="F23" s="424">
        <v>0</v>
      </c>
      <c r="G23" s="242">
        <v>0</v>
      </c>
      <c r="H23" s="424">
        <v>0</v>
      </c>
      <c r="I23" s="242">
        <v>0</v>
      </c>
      <c r="J23" s="424">
        <v>0</v>
      </c>
      <c r="K23" s="242">
        <v>0</v>
      </c>
      <c r="L23" s="230">
        <v>0</v>
      </c>
      <c r="M23" s="242">
        <v>0</v>
      </c>
      <c r="N23" s="230">
        <v>0</v>
      </c>
      <c r="O23" s="236">
        <v>0</v>
      </c>
    </row>
    <row r="24" spans="1:15" ht="27" customHeight="1">
      <c r="A24" s="239" t="s">
        <v>304</v>
      </c>
      <c r="B24" s="424">
        <f t="shared" si="1"/>
        <v>0</v>
      </c>
      <c r="C24" s="424">
        <f t="shared" si="2"/>
        <v>0</v>
      </c>
      <c r="D24" s="424">
        <v>0</v>
      </c>
      <c r="E24" s="242">
        <v>0</v>
      </c>
      <c r="F24" s="424">
        <v>0</v>
      </c>
      <c r="G24" s="242">
        <v>0</v>
      </c>
      <c r="H24" s="424">
        <v>0</v>
      </c>
      <c r="I24" s="242">
        <v>0</v>
      </c>
      <c r="J24" s="424">
        <v>0</v>
      </c>
      <c r="K24" s="242">
        <v>0</v>
      </c>
      <c r="L24" s="230">
        <v>0</v>
      </c>
      <c r="M24" s="242">
        <v>0</v>
      </c>
      <c r="N24" s="230">
        <v>0</v>
      </c>
      <c r="O24" s="236">
        <v>0</v>
      </c>
    </row>
    <row r="25" spans="1:15" ht="27" customHeight="1">
      <c r="A25" s="239" t="s">
        <v>305</v>
      </c>
      <c r="B25" s="424">
        <f t="shared" si="1"/>
        <v>3.7</v>
      </c>
      <c r="C25" s="424">
        <f t="shared" si="2"/>
        <v>377</v>
      </c>
      <c r="D25" s="424">
        <v>0</v>
      </c>
      <c r="E25" s="242">
        <v>0</v>
      </c>
      <c r="F25" s="424">
        <v>0</v>
      </c>
      <c r="G25" s="242">
        <v>0</v>
      </c>
      <c r="H25" s="424">
        <v>0</v>
      </c>
      <c r="I25" s="242">
        <v>0</v>
      </c>
      <c r="J25" s="424">
        <v>3.7</v>
      </c>
      <c r="K25" s="242">
        <v>377</v>
      </c>
      <c r="L25" s="230">
        <v>0</v>
      </c>
      <c r="M25" s="242">
        <v>0</v>
      </c>
      <c r="N25" s="230">
        <v>0</v>
      </c>
      <c r="O25" s="236">
        <v>0</v>
      </c>
    </row>
    <row r="26" spans="1:15" ht="27" customHeight="1">
      <c r="A26" s="239" t="s">
        <v>306</v>
      </c>
      <c r="B26" s="424">
        <f t="shared" si="1"/>
        <v>8.9</v>
      </c>
      <c r="C26" s="424">
        <f t="shared" si="2"/>
        <v>26700</v>
      </c>
      <c r="D26" s="424">
        <v>8.9</v>
      </c>
      <c r="E26" s="242">
        <v>26700</v>
      </c>
      <c r="F26" s="424">
        <v>0</v>
      </c>
      <c r="G26" s="242">
        <v>0</v>
      </c>
      <c r="H26" s="424">
        <v>0</v>
      </c>
      <c r="I26" s="242">
        <v>0</v>
      </c>
      <c r="J26" s="424">
        <v>0</v>
      </c>
      <c r="K26" s="242">
        <v>0</v>
      </c>
      <c r="L26" s="230">
        <v>0</v>
      </c>
      <c r="M26" s="242">
        <v>0</v>
      </c>
      <c r="N26" s="230">
        <v>0</v>
      </c>
      <c r="O26" s="236">
        <v>0</v>
      </c>
    </row>
    <row r="27" spans="1:15" ht="27" customHeight="1">
      <c r="A27" s="239" t="s">
        <v>307</v>
      </c>
      <c r="B27" s="424">
        <f t="shared" si="1"/>
        <v>0</v>
      </c>
      <c r="C27" s="424">
        <f t="shared" si="2"/>
        <v>0</v>
      </c>
      <c r="D27" s="424">
        <v>0</v>
      </c>
      <c r="E27" s="242">
        <v>0</v>
      </c>
      <c r="F27" s="424">
        <v>0</v>
      </c>
      <c r="G27" s="242">
        <v>0</v>
      </c>
      <c r="H27" s="424">
        <v>0</v>
      </c>
      <c r="I27" s="242">
        <v>0</v>
      </c>
      <c r="J27" s="424">
        <v>0</v>
      </c>
      <c r="K27" s="242">
        <v>0</v>
      </c>
      <c r="L27" s="230">
        <v>0</v>
      </c>
      <c r="M27" s="242">
        <v>0</v>
      </c>
      <c r="N27" s="230">
        <v>0</v>
      </c>
      <c r="O27" s="236">
        <v>0</v>
      </c>
    </row>
    <row r="28" spans="1:15" ht="27" customHeight="1">
      <c r="A28" s="239" t="s">
        <v>308</v>
      </c>
      <c r="B28" s="424">
        <f t="shared" si="1"/>
        <v>0</v>
      </c>
      <c r="C28" s="424">
        <f t="shared" si="2"/>
        <v>0</v>
      </c>
      <c r="D28" s="424">
        <v>0</v>
      </c>
      <c r="E28" s="242">
        <v>0</v>
      </c>
      <c r="F28" s="424">
        <v>0</v>
      </c>
      <c r="G28" s="242">
        <v>0</v>
      </c>
      <c r="H28" s="424">
        <v>0</v>
      </c>
      <c r="I28" s="242">
        <v>0</v>
      </c>
      <c r="J28" s="424">
        <v>0</v>
      </c>
      <c r="K28" s="242">
        <v>0</v>
      </c>
      <c r="L28" s="230">
        <v>0</v>
      </c>
      <c r="M28" s="242">
        <v>0</v>
      </c>
      <c r="N28" s="230">
        <v>0</v>
      </c>
      <c r="O28" s="236">
        <v>0</v>
      </c>
    </row>
    <row r="29" spans="1:15" ht="27" customHeight="1">
      <c r="A29" s="239" t="s">
        <v>309</v>
      </c>
      <c r="B29" s="424">
        <f t="shared" si="1"/>
        <v>0</v>
      </c>
      <c r="C29" s="424">
        <f t="shared" si="2"/>
        <v>0</v>
      </c>
      <c r="D29" s="424">
        <v>0</v>
      </c>
      <c r="E29" s="242">
        <v>0</v>
      </c>
      <c r="F29" s="424">
        <v>0</v>
      </c>
      <c r="G29" s="242">
        <v>0</v>
      </c>
      <c r="H29" s="424">
        <v>0</v>
      </c>
      <c r="I29" s="242">
        <v>0</v>
      </c>
      <c r="J29" s="424">
        <v>0</v>
      </c>
      <c r="K29" s="242">
        <v>0</v>
      </c>
      <c r="L29" s="230">
        <v>0</v>
      </c>
      <c r="M29" s="242">
        <v>0</v>
      </c>
      <c r="N29" s="230">
        <v>0</v>
      </c>
      <c r="O29" s="236">
        <v>0</v>
      </c>
    </row>
    <row r="30" spans="1:15" ht="27" customHeight="1">
      <c r="A30" s="239" t="s">
        <v>310</v>
      </c>
      <c r="B30" s="424">
        <f t="shared" si="1"/>
        <v>0</v>
      </c>
      <c r="C30" s="424">
        <f t="shared" si="2"/>
        <v>0</v>
      </c>
      <c r="D30" s="424">
        <v>0</v>
      </c>
      <c r="E30" s="242">
        <v>0</v>
      </c>
      <c r="F30" s="424">
        <v>0</v>
      </c>
      <c r="G30" s="242">
        <v>0</v>
      </c>
      <c r="H30" s="424">
        <v>0</v>
      </c>
      <c r="I30" s="242">
        <v>0</v>
      </c>
      <c r="J30" s="424">
        <v>0</v>
      </c>
      <c r="K30" s="242">
        <v>0</v>
      </c>
      <c r="L30" s="230">
        <v>0</v>
      </c>
      <c r="M30" s="242">
        <v>0</v>
      </c>
      <c r="N30" s="230">
        <v>0</v>
      </c>
      <c r="O30" s="236">
        <v>0</v>
      </c>
    </row>
    <row r="31" spans="1:15" ht="27" customHeight="1">
      <c r="A31" s="239" t="s">
        <v>311</v>
      </c>
      <c r="B31" s="424">
        <f t="shared" si="1"/>
        <v>0</v>
      </c>
      <c r="C31" s="424">
        <f t="shared" si="2"/>
        <v>0</v>
      </c>
      <c r="D31" s="424">
        <v>0</v>
      </c>
      <c r="E31" s="242">
        <v>0</v>
      </c>
      <c r="F31" s="424">
        <v>0</v>
      </c>
      <c r="G31" s="242">
        <v>0</v>
      </c>
      <c r="H31" s="424">
        <v>0</v>
      </c>
      <c r="I31" s="242">
        <v>0</v>
      </c>
      <c r="J31" s="424">
        <v>0</v>
      </c>
      <c r="K31" s="242">
        <v>0</v>
      </c>
      <c r="L31" s="230">
        <v>0</v>
      </c>
      <c r="M31" s="242">
        <v>0</v>
      </c>
      <c r="N31" s="230">
        <v>0</v>
      </c>
      <c r="O31" s="236">
        <v>0</v>
      </c>
    </row>
    <row r="32" spans="1:15" ht="27" customHeight="1">
      <c r="A32" s="239" t="s">
        <v>312</v>
      </c>
      <c r="B32" s="424">
        <f t="shared" si="1"/>
        <v>0</v>
      </c>
      <c r="C32" s="424">
        <f t="shared" si="2"/>
        <v>0</v>
      </c>
      <c r="D32" s="424">
        <v>0</v>
      </c>
      <c r="E32" s="242">
        <v>0</v>
      </c>
      <c r="F32" s="424">
        <v>0</v>
      </c>
      <c r="G32" s="242">
        <v>0</v>
      </c>
      <c r="H32" s="424">
        <v>0</v>
      </c>
      <c r="I32" s="242">
        <v>0</v>
      </c>
      <c r="J32" s="424">
        <v>0</v>
      </c>
      <c r="K32" s="242">
        <v>0</v>
      </c>
      <c r="L32" s="230">
        <v>0</v>
      </c>
      <c r="M32" s="242">
        <v>0</v>
      </c>
      <c r="N32" s="230">
        <v>0</v>
      </c>
      <c r="O32" s="236">
        <v>0</v>
      </c>
    </row>
    <row r="33" spans="1:16" ht="27" customHeight="1">
      <c r="A33" s="244" t="s">
        <v>313</v>
      </c>
      <c r="B33" s="424">
        <f t="shared" si="1"/>
        <v>0</v>
      </c>
      <c r="C33" s="424">
        <f t="shared" si="2"/>
        <v>0</v>
      </c>
      <c r="D33" s="425">
        <v>0</v>
      </c>
      <c r="E33" s="247">
        <v>0</v>
      </c>
      <c r="F33" s="425">
        <v>0</v>
      </c>
      <c r="G33" s="247">
        <v>0</v>
      </c>
      <c r="H33" s="425">
        <v>0</v>
      </c>
      <c r="I33" s="247">
        <v>0</v>
      </c>
      <c r="J33" s="425">
        <v>0</v>
      </c>
      <c r="K33" s="247">
        <v>0</v>
      </c>
      <c r="L33" s="245">
        <v>0</v>
      </c>
      <c r="M33" s="247">
        <v>0</v>
      </c>
      <c r="N33" s="245">
        <v>0</v>
      </c>
      <c r="O33" s="246">
        <v>0</v>
      </c>
    </row>
    <row r="34" spans="1:16" s="40" customFormat="1" ht="16.5" customHeight="1">
      <c r="A34" s="421" t="s">
        <v>317</v>
      </c>
      <c r="B34" s="129"/>
      <c r="C34" s="129"/>
      <c r="D34" s="129"/>
      <c r="E34" s="129"/>
      <c r="F34" s="129"/>
      <c r="G34" s="129"/>
      <c r="H34" s="238"/>
      <c r="I34" s="129"/>
      <c r="J34" s="416"/>
      <c r="K34" s="129"/>
      <c r="L34" s="416"/>
      <c r="M34" s="129"/>
      <c r="N34" s="129"/>
      <c r="O34" s="143" t="s">
        <v>360</v>
      </c>
      <c r="P34" s="61"/>
    </row>
    <row r="35" spans="1:16" s="35" customFormat="1" ht="12.95" customHeight="1">
      <c r="A35"/>
      <c r="B35"/>
      <c r="C35"/>
      <c r="D35"/>
      <c r="E35"/>
      <c r="F35"/>
      <c r="G35"/>
      <c r="H35"/>
      <c r="I35"/>
      <c r="J35" s="422"/>
      <c r="K35"/>
      <c r="L35" s="422"/>
      <c r="M35"/>
      <c r="N35"/>
      <c r="O35"/>
    </row>
    <row r="36" spans="1:16" ht="15" customHeight="1"/>
    <row r="37" spans="1:16" ht="27.95" customHeight="1"/>
    <row r="38" spans="1:16" ht="14.1" customHeight="1"/>
    <row r="39" spans="1:16" ht="14.1" customHeight="1"/>
    <row r="40" spans="1:16" ht="15" customHeight="1"/>
    <row r="41" spans="1:16" ht="15" customHeight="1"/>
    <row r="42" spans="1:16" s="35" customFormat="1" ht="12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</sheetData>
  <mergeCells count="11">
    <mergeCell ref="A1:G1"/>
    <mergeCell ref="A2:O2"/>
    <mergeCell ref="A3:G3"/>
    <mergeCell ref="A4:A5"/>
    <mergeCell ref="B4:C4"/>
    <mergeCell ref="D4:E4"/>
    <mergeCell ref="F4:G4"/>
    <mergeCell ref="H4:I4"/>
    <mergeCell ref="J4:K4"/>
    <mergeCell ref="L4:M4"/>
    <mergeCell ref="N4:O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8" firstPageNumber="66" pageOrder="overThenDown" orientation="landscape" r:id="rId1"/>
  <headerFooter scaleWithDoc="0" alignWithMargins="0">
    <oddFooter xml:space="preserve">&amp;L&amp;"돋움,기울임꼴" &amp;C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42"/>
  <sheetViews>
    <sheetView view="pageBreakPreview" topLeftCell="A2" zoomScaleNormal="100" zoomScaleSheetLayoutView="100" workbookViewId="0">
      <selection activeCell="H21" sqref="H21"/>
    </sheetView>
  </sheetViews>
  <sheetFormatPr defaultRowHeight="13.5"/>
  <cols>
    <col min="1" max="1" width="6.33203125" customWidth="1"/>
    <col min="2" max="16" width="7.5546875" customWidth="1"/>
  </cols>
  <sheetData>
    <row r="1" spans="1:16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6" s="37" customFormat="1" ht="30" customHeight="1">
      <c r="A2" s="491" t="s">
        <v>366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</row>
    <row r="3" spans="1:16" s="37" customFormat="1" ht="14.1" customHeight="1">
      <c r="A3" s="498" t="s">
        <v>73</v>
      </c>
      <c r="B3" s="498"/>
      <c r="C3" s="498"/>
      <c r="D3" s="498"/>
      <c r="E3" s="498"/>
      <c r="F3" s="498"/>
      <c r="G3" s="498"/>
      <c r="I3" s="78"/>
      <c r="J3" s="78"/>
      <c r="K3" s="78"/>
      <c r="L3" s="78"/>
      <c r="M3" s="78"/>
      <c r="N3" s="78"/>
      <c r="O3" s="78"/>
      <c r="P3" s="74" t="s">
        <v>256</v>
      </c>
    </row>
    <row r="4" spans="1:16" s="37" customFormat="1" ht="39.75" customHeight="1">
      <c r="A4" s="647" t="s">
        <v>320</v>
      </c>
      <c r="B4" s="649" t="s">
        <v>113</v>
      </c>
      <c r="C4" s="649"/>
      <c r="D4" s="649"/>
      <c r="E4" s="650" t="s">
        <v>229</v>
      </c>
      <c r="F4" s="649"/>
      <c r="G4" s="649"/>
      <c r="H4" s="650" t="s">
        <v>137</v>
      </c>
      <c r="I4" s="649"/>
      <c r="J4" s="649"/>
      <c r="K4" s="650" t="s">
        <v>138</v>
      </c>
      <c r="L4" s="649"/>
      <c r="M4" s="649"/>
      <c r="N4" s="650" t="s">
        <v>136</v>
      </c>
      <c r="O4" s="649"/>
      <c r="P4" s="651"/>
    </row>
    <row r="5" spans="1:16" s="37" customFormat="1" ht="38.25" customHeight="1" thickBot="1">
      <c r="A5" s="652"/>
      <c r="B5" s="234" t="s">
        <v>139</v>
      </c>
      <c r="C5" s="233" t="s">
        <v>140</v>
      </c>
      <c r="D5" s="233" t="s">
        <v>141</v>
      </c>
      <c r="E5" s="232" t="s">
        <v>139</v>
      </c>
      <c r="F5" s="233" t="s">
        <v>140</v>
      </c>
      <c r="G5" s="233" t="s">
        <v>141</v>
      </c>
      <c r="H5" s="232" t="s">
        <v>139</v>
      </c>
      <c r="I5" s="233" t="s">
        <v>140</v>
      </c>
      <c r="J5" s="233" t="s">
        <v>141</v>
      </c>
      <c r="K5" s="232" t="s">
        <v>139</v>
      </c>
      <c r="L5" s="233" t="s">
        <v>140</v>
      </c>
      <c r="M5" s="233" t="s">
        <v>141</v>
      </c>
      <c r="N5" s="232" t="s">
        <v>139</v>
      </c>
      <c r="O5" s="233" t="s">
        <v>140</v>
      </c>
      <c r="P5" s="233" t="s">
        <v>318</v>
      </c>
    </row>
    <row r="6" spans="1:16" s="37" customFormat="1" ht="17.100000000000001" hidden="1" customHeight="1" thickTop="1">
      <c r="A6" s="239">
        <v>2016</v>
      </c>
      <c r="B6" s="230">
        <v>4</v>
      </c>
      <c r="C6" s="230">
        <v>1</v>
      </c>
      <c r="D6" s="235">
        <v>405944</v>
      </c>
      <c r="E6" s="248">
        <v>0</v>
      </c>
      <c r="F6" s="249">
        <v>0</v>
      </c>
      <c r="G6" s="241">
        <v>0</v>
      </c>
      <c r="H6" s="249">
        <v>0</v>
      </c>
      <c r="I6" s="249">
        <v>0</v>
      </c>
      <c r="J6" s="241">
        <v>0</v>
      </c>
      <c r="K6" s="249">
        <v>4</v>
      </c>
      <c r="L6" s="249">
        <v>1</v>
      </c>
      <c r="M6" s="241">
        <v>405944</v>
      </c>
      <c r="N6" s="230">
        <v>0</v>
      </c>
      <c r="O6" s="230">
        <v>0</v>
      </c>
      <c r="P6" s="236">
        <v>0</v>
      </c>
    </row>
    <row r="7" spans="1:16" s="37" customFormat="1" ht="17.100000000000001" hidden="1" customHeight="1">
      <c r="A7" s="239">
        <v>2017</v>
      </c>
      <c r="B7" s="230">
        <v>10</v>
      </c>
      <c r="C7" s="230">
        <v>7</v>
      </c>
      <c r="D7" s="236">
        <v>118746</v>
      </c>
      <c r="E7" s="250">
        <v>0</v>
      </c>
      <c r="F7" s="230">
        <v>0</v>
      </c>
      <c r="G7" s="242">
        <v>0</v>
      </c>
      <c r="H7" s="230">
        <v>1</v>
      </c>
      <c r="I7" s="230">
        <v>0</v>
      </c>
      <c r="J7" s="242">
        <v>25919</v>
      </c>
      <c r="K7" s="230">
        <v>6</v>
      </c>
      <c r="L7" s="230">
        <v>1</v>
      </c>
      <c r="M7" s="242">
        <v>26731</v>
      </c>
      <c r="N7" s="230">
        <v>1</v>
      </c>
      <c r="O7" s="230">
        <v>0</v>
      </c>
      <c r="P7" s="236">
        <v>108</v>
      </c>
    </row>
    <row r="8" spans="1:16" s="37" customFormat="1" ht="17.100000000000001" hidden="1" customHeight="1" thickTop="1">
      <c r="A8" s="239">
        <v>2018</v>
      </c>
      <c r="B8" s="230">
        <v>2</v>
      </c>
      <c r="C8" s="230">
        <v>1</v>
      </c>
      <c r="D8" s="236">
        <v>7100</v>
      </c>
      <c r="E8" s="250">
        <v>0</v>
      </c>
      <c r="F8" s="230">
        <v>0</v>
      </c>
      <c r="G8" s="242">
        <v>0</v>
      </c>
      <c r="H8" s="230">
        <v>1</v>
      </c>
      <c r="I8" s="230">
        <v>0</v>
      </c>
      <c r="J8" s="242">
        <v>4080</v>
      </c>
      <c r="K8" s="230">
        <v>1</v>
      </c>
      <c r="L8" s="230">
        <v>1</v>
      </c>
      <c r="M8" s="242">
        <v>3020</v>
      </c>
      <c r="N8" s="230">
        <v>0</v>
      </c>
      <c r="O8" s="230">
        <v>0</v>
      </c>
      <c r="P8" s="236">
        <v>0</v>
      </c>
    </row>
    <row r="9" spans="1:16" s="37" customFormat="1" ht="17.100000000000001" customHeight="1" thickTop="1">
      <c r="A9" s="239">
        <v>2019</v>
      </c>
      <c r="B9" s="230">
        <v>13</v>
      </c>
      <c r="C9" s="230">
        <v>3.736885</v>
      </c>
      <c r="D9" s="236">
        <v>230732</v>
      </c>
      <c r="E9" s="250">
        <v>0</v>
      </c>
      <c r="F9" s="230">
        <v>0</v>
      </c>
      <c r="G9" s="242">
        <v>0</v>
      </c>
      <c r="H9" s="230">
        <v>2</v>
      </c>
      <c r="I9" s="230">
        <v>0.700685</v>
      </c>
      <c r="J9" s="242">
        <v>7939</v>
      </c>
      <c r="K9" s="230">
        <v>11</v>
      </c>
      <c r="L9" s="230">
        <v>3.0362</v>
      </c>
      <c r="M9" s="242">
        <v>222793</v>
      </c>
      <c r="N9" s="230">
        <v>0</v>
      </c>
      <c r="O9" s="230">
        <v>0</v>
      </c>
      <c r="P9" s="236">
        <v>0</v>
      </c>
    </row>
    <row r="10" spans="1:16" s="37" customFormat="1" ht="17.100000000000001" customHeight="1">
      <c r="A10" s="239">
        <v>2020</v>
      </c>
      <c r="B10" s="230">
        <v>8</v>
      </c>
      <c r="C10" s="230">
        <v>11.9</v>
      </c>
      <c r="D10" s="236">
        <v>151885</v>
      </c>
      <c r="E10" s="250">
        <v>0</v>
      </c>
      <c r="F10" s="230">
        <v>0</v>
      </c>
      <c r="G10" s="242">
        <v>0</v>
      </c>
      <c r="H10" s="230">
        <v>2</v>
      </c>
      <c r="I10" s="230">
        <v>0.35</v>
      </c>
      <c r="J10" s="242">
        <v>60243</v>
      </c>
      <c r="K10" s="230">
        <v>6</v>
      </c>
      <c r="L10" s="230">
        <v>11.5</v>
      </c>
      <c r="M10" s="242">
        <v>91642</v>
      </c>
      <c r="N10" s="230">
        <v>0</v>
      </c>
      <c r="O10" s="230">
        <v>0</v>
      </c>
      <c r="P10" s="236">
        <v>0</v>
      </c>
    </row>
    <row r="11" spans="1:16" s="37" customFormat="1" ht="17.100000000000001" customHeight="1">
      <c r="A11" s="239">
        <v>2021</v>
      </c>
      <c r="B11" s="230">
        <v>0</v>
      </c>
      <c r="C11" s="230">
        <v>0</v>
      </c>
      <c r="D11" s="236">
        <v>0</v>
      </c>
      <c r="E11" s="250">
        <v>0</v>
      </c>
      <c r="F11" s="230">
        <v>0</v>
      </c>
      <c r="G11" s="242">
        <v>0</v>
      </c>
      <c r="H11" s="230">
        <v>1</v>
      </c>
      <c r="I11" s="230">
        <v>0.1</v>
      </c>
      <c r="J11" s="242">
        <v>8008</v>
      </c>
      <c r="K11" s="230">
        <v>4</v>
      </c>
      <c r="L11" s="230">
        <v>1.32</v>
      </c>
      <c r="M11" s="242">
        <v>190427</v>
      </c>
      <c r="N11" s="230">
        <v>0</v>
      </c>
      <c r="O11" s="230">
        <v>0</v>
      </c>
      <c r="P11" s="236">
        <v>0</v>
      </c>
    </row>
    <row r="12" spans="1:16" s="9" customFormat="1" ht="17.100000000000001" customHeight="1">
      <c r="A12" s="428">
        <v>2022</v>
      </c>
      <c r="B12" s="153">
        <v>15</v>
      </c>
      <c r="C12" s="153">
        <v>3.8</v>
      </c>
      <c r="D12" s="191">
        <v>392442</v>
      </c>
      <c r="E12" s="445">
        <v>0</v>
      </c>
      <c r="F12" s="153">
        <v>0</v>
      </c>
      <c r="G12" s="295">
        <v>0</v>
      </c>
      <c r="H12" s="153">
        <v>9</v>
      </c>
      <c r="I12" s="153">
        <v>2.5</v>
      </c>
      <c r="J12" s="295">
        <v>285508</v>
      </c>
      <c r="K12" s="153">
        <v>6</v>
      </c>
      <c r="L12" s="153">
        <v>1.3</v>
      </c>
      <c r="M12" s="295">
        <v>106934</v>
      </c>
      <c r="N12" s="153"/>
      <c r="O12" s="153"/>
      <c r="P12" s="191"/>
    </row>
    <row r="13" spans="1:16" s="446" customFormat="1" ht="17.100000000000001" customHeight="1">
      <c r="A13" s="240">
        <v>2023</v>
      </c>
      <c r="B13" s="231">
        <v>6</v>
      </c>
      <c r="C13" s="231">
        <v>0.67200000000000004</v>
      </c>
      <c r="D13" s="237">
        <v>36882</v>
      </c>
      <c r="E13" s="318">
        <v>0</v>
      </c>
      <c r="F13" s="231">
        <v>0</v>
      </c>
      <c r="G13" s="243">
        <v>0</v>
      </c>
      <c r="H13" s="231">
        <v>0</v>
      </c>
      <c r="I13" s="231">
        <v>0</v>
      </c>
      <c r="J13" s="243">
        <v>0</v>
      </c>
      <c r="K13" s="231">
        <v>5</v>
      </c>
      <c r="L13" s="231">
        <v>0.65200000000000002</v>
      </c>
      <c r="M13" s="243">
        <v>36712</v>
      </c>
      <c r="N13" s="231">
        <v>1</v>
      </c>
      <c r="O13" s="231">
        <v>0.02</v>
      </c>
      <c r="P13" s="237">
        <v>170</v>
      </c>
    </row>
    <row r="14" spans="1:16" s="37" customFormat="1" ht="17.100000000000001" customHeight="1">
      <c r="A14" s="239" t="s">
        <v>319</v>
      </c>
      <c r="B14" s="230">
        <v>0</v>
      </c>
      <c r="C14" s="230">
        <v>0</v>
      </c>
      <c r="D14" s="236">
        <v>0</v>
      </c>
      <c r="E14" s="250">
        <v>0</v>
      </c>
      <c r="F14" s="230">
        <v>0</v>
      </c>
      <c r="G14" s="242">
        <v>0</v>
      </c>
      <c r="H14" s="230">
        <v>0</v>
      </c>
      <c r="I14" s="230">
        <v>0</v>
      </c>
      <c r="J14" s="242">
        <v>0</v>
      </c>
      <c r="K14" s="230">
        <v>0</v>
      </c>
      <c r="L14" s="230">
        <v>0</v>
      </c>
      <c r="M14" s="242">
        <v>0</v>
      </c>
      <c r="N14" s="230">
        <v>0</v>
      </c>
      <c r="O14" s="230">
        <v>0</v>
      </c>
      <c r="P14" s="236">
        <v>0</v>
      </c>
    </row>
    <row r="15" spans="1:16" s="37" customFormat="1" ht="17.100000000000001" customHeight="1">
      <c r="A15" s="239" t="s">
        <v>295</v>
      </c>
      <c r="B15" s="230">
        <v>0</v>
      </c>
      <c r="C15" s="230">
        <v>0</v>
      </c>
      <c r="D15" s="236">
        <v>0</v>
      </c>
      <c r="E15" s="250">
        <v>0</v>
      </c>
      <c r="F15" s="230">
        <v>0</v>
      </c>
      <c r="G15" s="242">
        <v>0</v>
      </c>
      <c r="H15" s="230">
        <v>0</v>
      </c>
      <c r="I15" s="230">
        <v>0</v>
      </c>
      <c r="J15" s="242">
        <v>0</v>
      </c>
      <c r="K15" s="230">
        <v>0</v>
      </c>
      <c r="L15" s="230">
        <v>0</v>
      </c>
      <c r="M15" s="242">
        <v>0</v>
      </c>
      <c r="N15" s="230">
        <v>0</v>
      </c>
      <c r="O15" s="230">
        <v>0</v>
      </c>
      <c r="P15" s="236">
        <v>0</v>
      </c>
    </row>
    <row r="16" spans="1:16" s="37" customFormat="1" ht="17.100000000000001" customHeight="1">
      <c r="A16" s="239" t="s">
        <v>296</v>
      </c>
      <c r="B16" s="230">
        <v>1</v>
      </c>
      <c r="C16" s="230">
        <v>0.03</v>
      </c>
      <c r="D16" s="236">
        <v>2316</v>
      </c>
      <c r="E16" s="250">
        <v>0</v>
      </c>
      <c r="F16" s="230">
        <v>0</v>
      </c>
      <c r="G16" s="242">
        <v>0</v>
      </c>
      <c r="H16" s="230">
        <v>0</v>
      </c>
      <c r="I16" s="230">
        <v>0</v>
      </c>
      <c r="J16" s="242">
        <v>0</v>
      </c>
      <c r="K16" s="230">
        <v>1</v>
      </c>
      <c r="L16" s="230">
        <v>0.03</v>
      </c>
      <c r="M16" s="242">
        <v>2316</v>
      </c>
      <c r="N16" s="230">
        <v>0</v>
      </c>
      <c r="O16" s="230">
        <v>0</v>
      </c>
      <c r="P16" s="236">
        <v>0</v>
      </c>
    </row>
    <row r="17" spans="1:16" s="37" customFormat="1" ht="17.100000000000001" customHeight="1">
      <c r="A17" s="239" t="s">
        <v>297</v>
      </c>
      <c r="B17" s="230">
        <v>0</v>
      </c>
      <c r="C17" s="230">
        <v>0</v>
      </c>
      <c r="D17" s="236">
        <v>0</v>
      </c>
      <c r="E17" s="250">
        <v>0</v>
      </c>
      <c r="F17" s="230">
        <v>0</v>
      </c>
      <c r="G17" s="242">
        <v>0</v>
      </c>
      <c r="H17" s="230">
        <v>0</v>
      </c>
      <c r="I17" s="230">
        <v>0</v>
      </c>
      <c r="J17" s="242">
        <v>0</v>
      </c>
      <c r="K17" s="230">
        <v>0</v>
      </c>
      <c r="L17" s="230">
        <v>0</v>
      </c>
      <c r="M17" s="242">
        <v>0</v>
      </c>
      <c r="N17" s="230">
        <v>0</v>
      </c>
      <c r="O17" s="230">
        <v>0</v>
      </c>
      <c r="P17" s="236">
        <v>0</v>
      </c>
    </row>
    <row r="18" spans="1:16" s="37" customFormat="1" ht="17.100000000000001" customHeight="1">
      <c r="A18" s="239" t="s">
        <v>298</v>
      </c>
      <c r="B18" s="230">
        <v>0</v>
      </c>
      <c r="C18" s="230">
        <v>0</v>
      </c>
      <c r="D18" s="236">
        <v>0</v>
      </c>
      <c r="E18" s="250">
        <v>0</v>
      </c>
      <c r="F18" s="230">
        <v>0</v>
      </c>
      <c r="G18" s="242">
        <v>0</v>
      </c>
      <c r="H18" s="230">
        <v>0</v>
      </c>
      <c r="I18" s="230">
        <v>0</v>
      </c>
      <c r="J18" s="242">
        <v>0</v>
      </c>
      <c r="K18" s="230">
        <v>0</v>
      </c>
      <c r="L18" s="230">
        <v>0</v>
      </c>
      <c r="M18" s="242">
        <v>0</v>
      </c>
      <c r="N18" s="230">
        <v>0</v>
      </c>
      <c r="O18" s="230">
        <v>0</v>
      </c>
      <c r="P18" s="236">
        <v>0</v>
      </c>
    </row>
    <row r="19" spans="1:16" s="37" customFormat="1" ht="17.100000000000001" customHeight="1">
      <c r="A19" s="239" t="s">
        <v>299</v>
      </c>
      <c r="B19" s="230">
        <v>2</v>
      </c>
      <c r="C19" s="230">
        <v>0.30859999999999999</v>
      </c>
      <c r="D19" s="236">
        <v>0</v>
      </c>
      <c r="E19" s="250">
        <v>0</v>
      </c>
      <c r="F19" s="230">
        <v>0</v>
      </c>
      <c r="G19" s="242">
        <v>0</v>
      </c>
      <c r="H19" s="230">
        <v>0</v>
      </c>
      <c r="I19" s="230">
        <v>0</v>
      </c>
      <c r="J19" s="242">
        <v>0</v>
      </c>
      <c r="K19" s="230">
        <v>2</v>
      </c>
      <c r="L19" s="230">
        <v>0.30859999999999999</v>
      </c>
      <c r="M19" s="242">
        <v>0</v>
      </c>
      <c r="N19" s="230">
        <v>0</v>
      </c>
      <c r="O19" s="230">
        <v>0</v>
      </c>
      <c r="P19" s="236">
        <v>0</v>
      </c>
    </row>
    <row r="20" spans="1:16" s="37" customFormat="1" ht="17.100000000000001" customHeight="1">
      <c r="A20" s="239" t="s">
        <v>300</v>
      </c>
      <c r="B20" s="230">
        <v>1</v>
      </c>
      <c r="C20" s="230">
        <v>0.02</v>
      </c>
      <c r="D20" s="236">
        <v>170</v>
      </c>
      <c r="E20" s="250">
        <v>0</v>
      </c>
      <c r="F20" s="230">
        <v>0</v>
      </c>
      <c r="G20" s="242">
        <v>0</v>
      </c>
      <c r="H20" s="230">
        <v>0</v>
      </c>
      <c r="I20" s="230">
        <v>0</v>
      </c>
      <c r="J20" s="242">
        <v>0</v>
      </c>
      <c r="K20" s="230">
        <v>0</v>
      </c>
      <c r="L20" s="230">
        <v>0</v>
      </c>
      <c r="M20" s="242">
        <v>0</v>
      </c>
      <c r="N20" s="230">
        <v>1</v>
      </c>
      <c r="O20" s="230">
        <v>0.02</v>
      </c>
      <c r="P20" s="236">
        <v>170</v>
      </c>
    </row>
    <row r="21" spans="1:16" s="37" customFormat="1" ht="17.100000000000001" customHeight="1">
      <c r="A21" s="239" t="s">
        <v>301</v>
      </c>
      <c r="B21" s="230">
        <v>0</v>
      </c>
      <c r="C21" s="230">
        <v>0</v>
      </c>
      <c r="D21" s="236">
        <v>0</v>
      </c>
      <c r="E21" s="250">
        <v>0</v>
      </c>
      <c r="F21" s="230">
        <v>0</v>
      </c>
      <c r="G21" s="242">
        <v>0</v>
      </c>
      <c r="H21" s="230">
        <v>0</v>
      </c>
      <c r="I21" s="230">
        <v>0</v>
      </c>
      <c r="J21" s="242">
        <v>0</v>
      </c>
      <c r="K21" s="230">
        <v>0</v>
      </c>
      <c r="L21" s="230">
        <v>0</v>
      </c>
      <c r="M21" s="242">
        <v>0</v>
      </c>
      <c r="N21" s="230">
        <v>0</v>
      </c>
      <c r="O21" s="230">
        <v>0</v>
      </c>
      <c r="P21" s="236">
        <v>0</v>
      </c>
    </row>
    <row r="22" spans="1:16" s="37" customFormat="1" ht="17.100000000000001" customHeight="1">
      <c r="A22" s="239" t="s">
        <v>302</v>
      </c>
      <c r="B22" s="230">
        <v>1</v>
      </c>
      <c r="C22" s="230">
        <v>3.1399999999999997E-2</v>
      </c>
      <c r="D22" s="236">
        <v>6318</v>
      </c>
      <c r="E22" s="250">
        <v>0</v>
      </c>
      <c r="F22" s="230">
        <v>0</v>
      </c>
      <c r="G22" s="242">
        <v>0</v>
      </c>
      <c r="H22" s="230">
        <v>0</v>
      </c>
      <c r="I22" s="230">
        <v>0</v>
      </c>
      <c r="J22" s="242">
        <v>0</v>
      </c>
      <c r="K22" s="230">
        <v>1</v>
      </c>
      <c r="L22" s="230">
        <v>3.1399999999999997E-2</v>
      </c>
      <c r="M22" s="242">
        <v>6318</v>
      </c>
      <c r="N22" s="230">
        <v>0</v>
      </c>
      <c r="O22" s="230">
        <v>0</v>
      </c>
      <c r="P22" s="236">
        <v>0</v>
      </c>
    </row>
    <row r="23" spans="1:16" s="37" customFormat="1" ht="17.100000000000001" customHeight="1">
      <c r="A23" s="239" t="s">
        <v>303</v>
      </c>
      <c r="B23" s="230">
        <v>0</v>
      </c>
      <c r="C23" s="230">
        <v>0</v>
      </c>
      <c r="D23" s="236">
        <v>0</v>
      </c>
      <c r="E23" s="250">
        <v>0</v>
      </c>
      <c r="F23" s="230">
        <v>0</v>
      </c>
      <c r="G23" s="242">
        <v>0</v>
      </c>
      <c r="H23" s="230">
        <v>0</v>
      </c>
      <c r="I23" s="230">
        <v>0</v>
      </c>
      <c r="J23" s="242">
        <v>0</v>
      </c>
      <c r="K23" s="230">
        <v>0</v>
      </c>
      <c r="L23" s="230">
        <v>0</v>
      </c>
      <c r="M23" s="242">
        <v>0</v>
      </c>
      <c r="N23" s="230">
        <v>0</v>
      </c>
      <c r="O23" s="230">
        <v>0</v>
      </c>
      <c r="P23" s="236">
        <v>0</v>
      </c>
    </row>
    <row r="24" spans="1:16" s="37" customFormat="1" ht="17.100000000000001" customHeight="1">
      <c r="A24" s="239" t="s">
        <v>304</v>
      </c>
      <c r="B24" s="230">
        <v>0</v>
      </c>
      <c r="C24" s="230">
        <v>0</v>
      </c>
      <c r="D24" s="236">
        <v>0</v>
      </c>
      <c r="E24" s="250">
        <v>0</v>
      </c>
      <c r="F24" s="230">
        <v>0</v>
      </c>
      <c r="G24" s="242">
        <v>0</v>
      </c>
      <c r="H24" s="230">
        <v>0</v>
      </c>
      <c r="I24" s="230">
        <v>0</v>
      </c>
      <c r="J24" s="242">
        <v>0</v>
      </c>
      <c r="K24" s="230">
        <v>0</v>
      </c>
      <c r="L24" s="230">
        <v>0</v>
      </c>
      <c r="M24" s="242">
        <v>0</v>
      </c>
      <c r="N24" s="230">
        <v>0</v>
      </c>
      <c r="O24" s="230">
        <v>0</v>
      </c>
      <c r="P24" s="236">
        <v>0</v>
      </c>
    </row>
    <row r="25" spans="1:16" s="37" customFormat="1" ht="17.100000000000001" customHeight="1">
      <c r="A25" s="239" t="s">
        <v>305</v>
      </c>
      <c r="B25" s="230">
        <v>0</v>
      </c>
      <c r="C25" s="230">
        <v>0</v>
      </c>
      <c r="D25" s="236">
        <v>0</v>
      </c>
      <c r="E25" s="250">
        <v>0</v>
      </c>
      <c r="F25" s="230">
        <v>0</v>
      </c>
      <c r="G25" s="242">
        <v>0</v>
      </c>
      <c r="H25" s="230">
        <v>0</v>
      </c>
      <c r="I25" s="230">
        <v>0</v>
      </c>
      <c r="J25" s="242">
        <v>0</v>
      </c>
      <c r="K25" s="230">
        <v>0</v>
      </c>
      <c r="L25" s="230">
        <v>0</v>
      </c>
      <c r="M25" s="242">
        <v>0</v>
      </c>
      <c r="N25" s="230">
        <v>0</v>
      </c>
      <c r="O25" s="230">
        <v>0</v>
      </c>
      <c r="P25" s="236">
        <v>0</v>
      </c>
    </row>
    <row r="26" spans="1:16" s="37" customFormat="1" ht="17.100000000000001" customHeight="1">
      <c r="A26" s="239" t="s">
        <v>306</v>
      </c>
      <c r="B26" s="230">
        <v>0</v>
      </c>
      <c r="C26" s="230">
        <v>0</v>
      </c>
      <c r="D26" s="236">
        <v>0</v>
      </c>
      <c r="E26" s="250">
        <v>0</v>
      </c>
      <c r="F26" s="230">
        <v>0</v>
      </c>
      <c r="G26" s="242">
        <v>0</v>
      </c>
      <c r="H26" s="230">
        <v>0</v>
      </c>
      <c r="I26" s="230">
        <v>0</v>
      </c>
      <c r="J26" s="242">
        <v>0</v>
      </c>
      <c r="K26" s="230">
        <v>0</v>
      </c>
      <c r="L26" s="230">
        <v>0</v>
      </c>
      <c r="M26" s="242">
        <v>0</v>
      </c>
      <c r="N26" s="230">
        <v>0</v>
      </c>
      <c r="O26" s="230">
        <v>0</v>
      </c>
      <c r="P26" s="236">
        <v>0</v>
      </c>
    </row>
    <row r="27" spans="1:16" s="37" customFormat="1" ht="17.100000000000001" customHeight="1">
      <c r="A27" s="239" t="s">
        <v>307</v>
      </c>
      <c r="B27" s="230">
        <v>0</v>
      </c>
      <c r="C27" s="230">
        <v>0</v>
      </c>
      <c r="D27" s="236">
        <v>0</v>
      </c>
      <c r="E27" s="250">
        <v>0</v>
      </c>
      <c r="F27" s="230">
        <v>0</v>
      </c>
      <c r="G27" s="242">
        <v>0</v>
      </c>
      <c r="H27" s="230">
        <v>0</v>
      </c>
      <c r="I27" s="230">
        <v>0</v>
      </c>
      <c r="J27" s="242">
        <v>0</v>
      </c>
      <c r="K27" s="230">
        <v>0</v>
      </c>
      <c r="L27" s="230">
        <v>0</v>
      </c>
      <c r="M27" s="242">
        <v>0</v>
      </c>
      <c r="N27" s="230">
        <v>0</v>
      </c>
      <c r="O27" s="230">
        <v>0</v>
      </c>
      <c r="P27" s="236">
        <v>0</v>
      </c>
    </row>
    <row r="28" spans="1:16" s="37" customFormat="1" ht="17.100000000000001" customHeight="1">
      <c r="A28" s="239" t="s">
        <v>308</v>
      </c>
      <c r="B28" s="230">
        <v>0</v>
      </c>
      <c r="C28" s="230">
        <v>0</v>
      </c>
      <c r="D28" s="236">
        <v>0</v>
      </c>
      <c r="E28" s="250">
        <v>0</v>
      </c>
      <c r="F28" s="230">
        <v>0</v>
      </c>
      <c r="G28" s="242">
        <v>0</v>
      </c>
      <c r="H28" s="230">
        <v>0</v>
      </c>
      <c r="I28" s="230">
        <v>0</v>
      </c>
      <c r="J28" s="242">
        <v>0</v>
      </c>
      <c r="K28" s="230">
        <v>0</v>
      </c>
      <c r="L28" s="230">
        <v>0</v>
      </c>
      <c r="M28" s="242">
        <v>0</v>
      </c>
      <c r="N28" s="230">
        <v>0</v>
      </c>
      <c r="O28" s="230">
        <v>0</v>
      </c>
      <c r="P28" s="236">
        <v>0</v>
      </c>
    </row>
    <row r="29" spans="1:16" s="37" customFormat="1" ht="17.100000000000001" customHeight="1">
      <c r="A29" s="239" t="s">
        <v>309</v>
      </c>
      <c r="B29" s="230">
        <v>0</v>
      </c>
      <c r="C29" s="230">
        <v>0</v>
      </c>
      <c r="D29" s="236">
        <v>0</v>
      </c>
      <c r="E29" s="250">
        <v>0</v>
      </c>
      <c r="F29" s="230">
        <v>0</v>
      </c>
      <c r="G29" s="242">
        <v>0</v>
      </c>
      <c r="H29" s="230">
        <v>0</v>
      </c>
      <c r="I29" s="230">
        <v>0</v>
      </c>
      <c r="J29" s="242">
        <v>0</v>
      </c>
      <c r="K29" s="230">
        <v>0</v>
      </c>
      <c r="L29" s="230">
        <v>0</v>
      </c>
      <c r="M29" s="242">
        <v>0</v>
      </c>
      <c r="N29" s="230">
        <v>0</v>
      </c>
      <c r="O29" s="230">
        <v>0</v>
      </c>
      <c r="P29" s="236">
        <v>0</v>
      </c>
    </row>
    <row r="30" spans="1:16" s="37" customFormat="1" ht="17.100000000000001" customHeight="1">
      <c r="A30" s="239" t="s">
        <v>310</v>
      </c>
      <c r="B30" s="230">
        <v>0</v>
      </c>
      <c r="C30" s="230">
        <v>0</v>
      </c>
      <c r="D30" s="236">
        <v>0</v>
      </c>
      <c r="E30" s="250">
        <v>0</v>
      </c>
      <c r="F30" s="230">
        <v>0</v>
      </c>
      <c r="G30" s="242">
        <v>0</v>
      </c>
      <c r="H30" s="230">
        <v>0</v>
      </c>
      <c r="I30" s="230">
        <v>0</v>
      </c>
      <c r="J30" s="242">
        <v>0</v>
      </c>
      <c r="K30" s="230">
        <v>0</v>
      </c>
      <c r="L30" s="230">
        <v>0</v>
      </c>
      <c r="M30" s="242">
        <v>0</v>
      </c>
      <c r="N30" s="230">
        <v>0</v>
      </c>
      <c r="O30" s="230">
        <v>0</v>
      </c>
      <c r="P30" s="236">
        <v>0</v>
      </c>
    </row>
    <row r="31" spans="1:16" s="37" customFormat="1" ht="17.100000000000001" customHeight="1">
      <c r="A31" s="239" t="s">
        <v>311</v>
      </c>
      <c r="B31" s="230">
        <v>0</v>
      </c>
      <c r="C31" s="230">
        <v>0</v>
      </c>
      <c r="D31" s="236">
        <v>0</v>
      </c>
      <c r="E31" s="250">
        <v>0</v>
      </c>
      <c r="F31" s="230">
        <v>0</v>
      </c>
      <c r="G31" s="242">
        <v>0</v>
      </c>
      <c r="H31" s="230">
        <v>0</v>
      </c>
      <c r="I31" s="230">
        <v>0</v>
      </c>
      <c r="J31" s="242">
        <v>0</v>
      </c>
      <c r="K31" s="230">
        <v>0</v>
      </c>
      <c r="L31" s="230">
        <v>0</v>
      </c>
      <c r="M31" s="242">
        <v>0</v>
      </c>
      <c r="N31" s="230">
        <v>0</v>
      </c>
      <c r="O31" s="230">
        <v>0</v>
      </c>
      <c r="P31" s="236">
        <v>0</v>
      </c>
    </row>
    <row r="32" spans="1:16" s="37" customFormat="1" ht="17.100000000000001" customHeight="1">
      <c r="A32" s="239" t="s">
        <v>312</v>
      </c>
      <c r="B32" s="230">
        <v>1</v>
      </c>
      <c r="C32" s="230">
        <v>0.28199999999999997</v>
      </c>
      <c r="D32" s="236">
        <v>28078</v>
      </c>
      <c r="E32" s="250">
        <v>0</v>
      </c>
      <c r="F32" s="230">
        <v>0</v>
      </c>
      <c r="G32" s="242">
        <v>0</v>
      </c>
      <c r="H32" s="230">
        <v>0</v>
      </c>
      <c r="I32" s="230">
        <v>0</v>
      </c>
      <c r="J32" s="242">
        <v>0</v>
      </c>
      <c r="K32" s="230">
        <v>1</v>
      </c>
      <c r="L32" s="230">
        <v>0.28199999999999997</v>
      </c>
      <c r="M32" s="242">
        <v>28078</v>
      </c>
      <c r="N32" s="230">
        <v>0</v>
      </c>
      <c r="O32" s="230">
        <v>0</v>
      </c>
      <c r="P32" s="236">
        <v>0</v>
      </c>
    </row>
    <row r="33" spans="1:16" s="37" customFormat="1" ht="17.100000000000001" customHeight="1">
      <c r="A33" s="244" t="s">
        <v>313</v>
      </c>
      <c r="B33" s="245">
        <v>0</v>
      </c>
      <c r="C33" s="245">
        <v>0</v>
      </c>
      <c r="D33" s="246">
        <v>0</v>
      </c>
      <c r="E33" s="251">
        <v>0</v>
      </c>
      <c r="F33" s="245">
        <v>0</v>
      </c>
      <c r="G33" s="247">
        <v>0</v>
      </c>
      <c r="H33" s="245">
        <v>0</v>
      </c>
      <c r="I33" s="245">
        <v>0</v>
      </c>
      <c r="J33" s="247">
        <v>0</v>
      </c>
      <c r="K33" s="245">
        <v>0</v>
      </c>
      <c r="L33" s="245">
        <v>0</v>
      </c>
      <c r="M33" s="247">
        <v>0</v>
      </c>
      <c r="N33" s="245">
        <v>0</v>
      </c>
      <c r="O33" s="245">
        <v>0</v>
      </c>
      <c r="P33" s="246">
        <v>0</v>
      </c>
    </row>
    <row r="34" spans="1:16" s="40" customFormat="1" ht="17.100000000000001" customHeight="1">
      <c r="A34" s="535" t="s">
        <v>321</v>
      </c>
      <c r="B34" s="535"/>
      <c r="C34" s="535"/>
      <c r="D34" s="535"/>
      <c r="E34" s="535"/>
      <c r="F34" s="535"/>
      <c r="G34" s="535"/>
      <c r="H34" s="383"/>
      <c r="I34" s="95"/>
      <c r="J34" s="95"/>
      <c r="K34" s="95"/>
      <c r="L34" s="95"/>
      <c r="M34" s="95"/>
      <c r="N34" s="95"/>
      <c r="O34" s="95"/>
      <c r="P34" s="97" t="s">
        <v>360</v>
      </c>
    </row>
    <row r="35" spans="1:16" s="35" customFormat="1" ht="12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customHeight="1"/>
    <row r="37" spans="1:16" ht="27.95" customHeight="1"/>
    <row r="38" spans="1:16" ht="14.1" customHeight="1"/>
    <row r="39" spans="1:16" ht="14.1" customHeight="1"/>
    <row r="40" spans="1:16" ht="15" customHeight="1"/>
    <row r="41" spans="1:16" ht="15" customHeight="1"/>
    <row r="42" spans="1:16" s="35" customFormat="1" ht="12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</sheetData>
  <mergeCells count="10">
    <mergeCell ref="A1:G1"/>
    <mergeCell ref="A2:P2"/>
    <mergeCell ref="A3:G3"/>
    <mergeCell ref="A34:G34"/>
    <mergeCell ref="A4:A5"/>
    <mergeCell ref="B4:D4"/>
    <mergeCell ref="E4:G4"/>
    <mergeCell ref="H4:J4"/>
    <mergeCell ref="K4:M4"/>
    <mergeCell ref="N4:P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2" firstPageNumber="66" pageOrder="overThenDown" orientation="landscape" r:id="rId1"/>
  <headerFooter scaleWithDoc="0" alignWithMargins="0">
    <oddFooter xml:space="preserve">&amp;L&amp;"돋움,기울임꼴" &amp;C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36"/>
  <sheetViews>
    <sheetView view="pageBreakPreview" topLeftCell="A4" zoomScaleNormal="100" zoomScaleSheetLayoutView="100" workbookViewId="0">
      <selection activeCell="L26" sqref="L26"/>
    </sheetView>
  </sheetViews>
  <sheetFormatPr defaultColWidth="8.88671875" defaultRowHeight="13.5"/>
  <cols>
    <col min="1" max="1" width="8.77734375" style="6" customWidth="1"/>
    <col min="2" max="2" width="5.77734375" style="6" customWidth="1"/>
    <col min="3" max="3" width="9.77734375" style="6" customWidth="1"/>
    <col min="4" max="4" width="5.77734375" style="6" customWidth="1"/>
    <col min="5" max="6" width="7.77734375" style="6" customWidth="1"/>
    <col min="7" max="7" width="5.77734375" style="6" customWidth="1"/>
    <col min="8" max="8" width="8.77734375" style="6" customWidth="1"/>
    <col min="9" max="10" width="7.77734375" style="6" customWidth="1"/>
    <col min="11" max="11" width="5.77734375" style="6" customWidth="1"/>
    <col min="12" max="12" width="8.77734375" style="6" customWidth="1"/>
    <col min="13" max="14" width="7.77734375" style="6" customWidth="1"/>
    <col min="15" max="15" width="8.88671875" style="42"/>
    <col min="16" max="16384" width="8.88671875" style="6"/>
  </cols>
  <sheetData>
    <row r="1" spans="1:15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5" s="25" customFormat="1" ht="30" customHeight="1">
      <c r="A2" s="491" t="s">
        <v>367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36"/>
    </row>
    <row r="3" spans="1:15" s="1" customFormat="1" ht="15" customHeight="1">
      <c r="A3" s="498" t="s">
        <v>74</v>
      </c>
      <c r="B3" s="498"/>
      <c r="C3" s="498"/>
      <c r="D3" s="498"/>
      <c r="E3" s="498"/>
      <c r="F3" s="498"/>
      <c r="G3" s="66"/>
      <c r="H3" s="66"/>
      <c r="I3" s="66"/>
      <c r="J3" s="66"/>
      <c r="L3" s="78"/>
      <c r="M3" s="78"/>
      <c r="N3" s="74" t="s">
        <v>19</v>
      </c>
      <c r="O3" s="27"/>
    </row>
    <row r="4" spans="1:15" ht="24" customHeight="1">
      <c r="A4" s="655" t="s">
        <v>320</v>
      </c>
      <c r="B4" s="658" t="s">
        <v>377</v>
      </c>
      <c r="C4" s="527"/>
      <c r="D4" s="527"/>
      <c r="E4" s="527"/>
      <c r="F4" s="527"/>
      <c r="G4" s="661" t="s">
        <v>379</v>
      </c>
      <c r="H4" s="661"/>
      <c r="I4" s="661"/>
      <c r="J4" s="662"/>
      <c r="K4" s="659" t="s">
        <v>378</v>
      </c>
      <c r="L4" s="659"/>
      <c r="M4" s="660"/>
      <c r="N4" s="660"/>
    </row>
    <row r="5" spans="1:15" ht="24.75" customHeight="1">
      <c r="A5" s="656"/>
      <c r="B5" s="663"/>
      <c r="C5" s="525" t="s">
        <v>75</v>
      </c>
      <c r="D5" s="516" t="s">
        <v>181</v>
      </c>
      <c r="E5" s="527"/>
      <c r="F5" s="527"/>
      <c r="G5" s="666"/>
      <c r="H5" s="667"/>
      <c r="I5" s="527" t="s">
        <v>76</v>
      </c>
      <c r="J5" s="527" t="s">
        <v>77</v>
      </c>
      <c r="K5" s="80"/>
      <c r="L5" s="81"/>
      <c r="M5" s="527" t="s">
        <v>76</v>
      </c>
      <c r="N5" s="527" t="s">
        <v>77</v>
      </c>
    </row>
    <row r="6" spans="1:15" ht="33" customHeight="1" thickBot="1">
      <c r="A6" s="657"/>
      <c r="B6" s="664"/>
      <c r="C6" s="665"/>
      <c r="D6" s="113"/>
      <c r="E6" s="254" t="s">
        <v>78</v>
      </c>
      <c r="F6" s="375" t="s">
        <v>79</v>
      </c>
      <c r="G6" s="113"/>
      <c r="H6" s="253" t="s">
        <v>80</v>
      </c>
      <c r="I6" s="654"/>
      <c r="J6" s="654"/>
      <c r="K6" s="113"/>
      <c r="L6" s="253" t="s">
        <v>81</v>
      </c>
      <c r="M6" s="654"/>
      <c r="N6" s="654"/>
    </row>
    <row r="7" spans="1:15" s="42" customFormat="1" ht="17.100000000000001" hidden="1" customHeight="1" thickTop="1">
      <c r="A7" s="256">
        <v>2016</v>
      </c>
      <c r="B7" s="259">
        <v>73</v>
      </c>
      <c r="C7" s="92">
        <v>24</v>
      </c>
      <c r="D7" s="92">
        <v>49</v>
      </c>
      <c r="E7" s="92">
        <v>49</v>
      </c>
      <c r="F7" s="146">
        <v>0</v>
      </c>
      <c r="G7" s="158">
        <v>73</v>
      </c>
      <c r="H7" s="92">
        <v>1</v>
      </c>
      <c r="I7" s="92">
        <v>60</v>
      </c>
      <c r="J7" s="146">
        <v>13</v>
      </c>
      <c r="K7" s="158">
        <v>73</v>
      </c>
      <c r="L7" s="92">
        <v>1</v>
      </c>
      <c r="M7" s="92">
        <v>60</v>
      </c>
      <c r="N7" s="147">
        <v>13</v>
      </c>
    </row>
    <row r="8" spans="1:15" ht="17.100000000000001" hidden="1" customHeight="1">
      <c r="A8" s="256">
        <v>2017</v>
      </c>
      <c r="B8" s="260">
        <v>98</v>
      </c>
      <c r="C8" s="92">
        <v>49</v>
      </c>
      <c r="D8" s="92">
        <v>49</v>
      </c>
      <c r="E8" s="92">
        <v>49</v>
      </c>
      <c r="F8" s="147">
        <v>0</v>
      </c>
      <c r="G8" s="159">
        <v>98</v>
      </c>
      <c r="H8" s="92">
        <v>1</v>
      </c>
      <c r="I8" s="92">
        <v>82</v>
      </c>
      <c r="J8" s="147">
        <v>16</v>
      </c>
      <c r="K8" s="159">
        <v>98</v>
      </c>
      <c r="L8" s="92">
        <v>1</v>
      </c>
      <c r="M8" s="92">
        <v>82</v>
      </c>
      <c r="N8" s="147">
        <v>16</v>
      </c>
    </row>
    <row r="9" spans="1:15" ht="17.100000000000001" hidden="1" customHeight="1" thickTop="1">
      <c r="A9" s="256">
        <v>2018</v>
      </c>
      <c r="B9" s="260">
        <v>92</v>
      </c>
      <c r="C9" s="92">
        <v>46</v>
      </c>
      <c r="D9" s="92">
        <v>46</v>
      </c>
      <c r="E9" s="92">
        <v>46</v>
      </c>
      <c r="F9" s="147">
        <v>0</v>
      </c>
      <c r="G9" s="159">
        <v>92</v>
      </c>
      <c r="H9" s="92">
        <v>1</v>
      </c>
      <c r="I9" s="92">
        <v>76</v>
      </c>
      <c r="J9" s="147">
        <v>16</v>
      </c>
      <c r="K9" s="159">
        <v>92</v>
      </c>
      <c r="L9" s="92">
        <v>1</v>
      </c>
      <c r="M9" s="92">
        <v>76</v>
      </c>
      <c r="N9" s="147">
        <v>16</v>
      </c>
    </row>
    <row r="10" spans="1:15" ht="17.100000000000001" customHeight="1" thickTop="1">
      <c r="A10" s="256">
        <v>2019</v>
      </c>
      <c r="B10" s="260">
        <v>95</v>
      </c>
      <c r="C10" s="92">
        <v>46</v>
      </c>
      <c r="D10" s="92">
        <v>49</v>
      </c>
      <c r="E10" s="92">
        <v>49</v>
      </c>
      <c r="F10" s="147">
        <v>0</v>
      </c>
      <c r="G10" s="159">
        <v>95</v>
      </c>
      <c r="H10" s="92">
        <v>1</v>
      </c>
      <c r="I10" s="92">
        <v>80</v>
      </c>
      <c r="J10" s="147">
        <v>15</v>
      </c>
      <c r="K10" s="159">
        <v>95</v>
      </c>
      <c r="L10" s="92">
        <v>1</v>
      </c>
      <c r="M10" s="92">
        <v>80</v>
      </c>
      <c r="N10" s="147">
        <v>15</v>
      </c>
    </row>
    <row r="11" spans="1:15" ht="17.100000000000001" customHeight="1">
      <c r="A11" s="256">
        <v>2020</v>
      </c>
      <c r="B11" s="260">
        <v>94</v>
      </c>
      <c r="C11" s="92">
        <v>42</v>
      </c>
      <c r="D11" s="92">
        <v>52</v>
      </c>
      <c r="E11" s="92">
        <v>52</v>
      </c>
      <c r="F11" s="147">
        <v>0</v>
      </c>
      <c r="G11" s="159">
        <v>94</v>
      </c>
      <c r="H11" s="92">
        <v>1</v>
      </c>
      <c r="I11" s="92">
        <v>79</v>
      </c>
      <c r="J11" s="147">
        <v>15</v>
      </c>
      <c r="K11" s="159">
        <v>94</v>
      </c>
      <c r="L11" s="92">
        <v>1</v>
      </c>
      <c r="M11" s="92">
        <v>79</v>
      </c>
      <c r="N11" s="147">
        <v>15</v>
      </c>
    </row>
    <row r="12" spans="1:15" ht="17.100000000000001" customHeight="1">
      <c r="A12" s="256">
        <v>2021</v>
      </c>
      <c r="B12" s="260">
        <v>92</v>
      </c>
      <c r="C12" s="92">
        <v>41</v>
      </c>
      <c r="D12" s="92">
        <v>51</v>
      </c>
      <c r="E12" s="92">
        <v>51</v>
      </c>
      <c r="F12" s="147">
        <v>0</v>
      </c>
      <c r="G12" s="159">
        <v>92</v>
      </c>
      <c r="H12" s="92">
        <v>1</v>
      </c>
      <c r="I12" s="92">
        <v>76</v>
      </c>
      <c r="J12" s="147">
        <v>16</v>
      </c>
      <c r="K12" s="159">
        <v>92</v>
      </c>
      <c r="L12" s="92">
        <v>1</v>
      </c>
      <c r="M12" s="92">
        <v>76</v>
      </c>
      <c r="N12" s="147">
        <v>16</v>
      </c>
    </row>
    <row r="13" spans="1:15" s="9" customFormat="1" ht="17.100000000000001" customHeight="1">
      <c r="A13" s="256">
        <v>2022</v>
      </c>
      <c r="B13" s="260">
        <v>92</v>
      </c>
      <c r="C13" s="92">
        <v>44</v>
      </c>
      <c r="D13" s="92">
        <v>48</v>
      </c>
      <c r="E13" s="92">
        <v>48</v>
      </c>
      <c r="F13" s="147" t="s">
        <v>374</v>
      </c>
      <c r="G13" s="159">
        <v>92</v>
      </c>
      <c r="H13" s="92">
        <v>17</v>
      </c>
      <c r="I13" s="92">
        <v>75</v>
      </c>
      <c r="J13" s="147">
        <v>17</v>
      </c>
      <c r="K13" s="159">
        <v>92</v>
      </c>
      <c r="L13" s="92">
        <v>17</v>
      </c>
      <c r="M13" s="92">
        <v>75</v>
      </c>
      <c r="N13" s="147">
        <v>17</v>
      </c>
      <c r="O13" s="10"/>
    </row>
    <row r="14" spans="1:15" s="119" customFormat="1" ht="17.100000000000001" customHeight="1">
      <c r="A14" s="257">
        <v>2023</v>
      </c>
      <c r="B14" s="261">
        <v>90</v>
      </c>
      <c r="C14" s="225">
        <v>45</v>
      </c>
      <c r="D14" s="225">
        <v>45</v>
      </c>
      <c r="E14" s="225">
        <v>45</v>
      </c>
      <c r="F14" s="255">
        <v>0</v>
      </c>
      <c r="G14" s="263">
        <v>90</v>
      </c>
      <c r="H14" s="225">
        <v>1</v>
      </c>
      <c r="I14" s="225">
        <v>74</v>
      </c>
      <c r="J14" s="255">
        <v>16</v>
      </c>
      <c r="K14" s="263">
        <v>90</v>
      </c>
      <c r="L14" s="225">
        <v>1</v>
      </c>
      <c r="M14" s="225">
        <v>74</v>
      </c>
      <c r="N14" s="255">
        <v>16</v>
      </c>
      <c r="O14" s="252"/>
    </row>
    <row r="15" spans="1:15" ht="17.100000000000001" customHeight="1">
      <c r="A15" s="256" t="s">
        <v>319</v>
      </c>
      <c r="B15" s="260">
        <v>5</v>
      </c>
      <c r="C15" s="92">
        <v>3</v>
      </c>
      <c r="D15" s="92">
        <v>2</v>
      </c>
      <c r="E15" s="92">
        <v>2</v>
      </c>
      <c r="F15" s="147">
        <v>0</v>
      </c>
      <c r="G15" s="159">
        <v>5</v>
      </c>
      <c r="H15" s="92">
        <v>1</v>
      </c>
      <c r="I15" s="92">
        <v>5</v>
      </c>
      <c r="J15" s="147">
        <v>0</v>
      </c>
      <c r="K15" s="159">
        <v>5</v>
      </c>
      <c r="L15" s="92">
        <v>1</v>
      </c>
      <c r="M15" s="92">
        <v>5</v>
      </c>
      <c r="N15" s="147">
        <v>0</v>
      </c>
    </row>
    <row r="16" spans="1:15" ht="17.100000000000001" customHeight="1">
      <c r="A16" s="256" t="s">
        <v>295</v>
      </c>
      <c r="B16" s="260">
        <v>11</v>
      </c>
      <c r="C16" s="92">
        <v>11</v>
      </c>
      <c r="D16" s="92" t="s">
        <v>374</v>
      </c>
      <c r="E16" s="92" t="s">
        <v>374</v>
      </c>
      <c r="F16" s="147">
        <v>0</v>
      </c>
      <c r="G16" s="159">
        <v>11</v>
      </c>
      <c r="H16" s="92">
        <v>1</v>
      </c>
      <c r="I16" s="92">
        <v>9</v>
      </c>
      <c r="J16" s="147">
        <v>2</v>
      </c>
      <c r="K16" s="159">
        <v>11</v>
      </c>
      <c r="L16" s="92">
        <v>1</v>
      </c>
      <c r="M16" s="92">
        <v>9</v>
      </c>
      <c r="N16" s="147">
        <v>2</v>
      </c>
    </row>
    <row r="17" spans="1:14" ht="17.100000000000001" customHeight="1">
      <c r="A17" s="256" t="s">
        <v>296</v>
      </c>
      <c r="B17" s="260">
        <v>5</v>
      </c>
      <c r="C17" s="92">
        <v>5</v>
      </c>
      <c r="D17" s="92">
        <v>0</v>
      </c>
      <c r="E17" s="92">
        <v>0</v>
      </c>
      <c r="F17" s="147">
        <v>0</v>
      </c>
      <c r="G17" s="159">
        <v>5</v>
      </c>
      <c r="H17" s="92">
        <v>1</v>
      </c>
      <c r="I17" s="92">
        <v>5</v>
      </c>
      <c r="J17" s="147">
        <v>0</v>
      </c>
      <c r="K17" s="159">
        <v>5</v>
      </c>
      <c r="L17" s="92">
        <v>1</v>
      </c>
      <c r="M17" s="92">
        <v>5</v>
      </c>
      <c r="N17" s="147">
        <v>0</v>
      </c>
    </row>
    <row r="18" spans="1:14" ht="17.100000000000001" customHeight="1">
      <c r="A18" s="256" t="s">
        <v>297</v>
      </c>
      <c r="B18" s="260">
        <v>1</v>
      </c>
      <c r="C18" s="92">
        <v>1</v>
      </c>
      <c r="D18" s="92">
        <v>0</v>
      </c>
      <c r="E18" s="92">
        <v>0</v>
      </c>
      <c r="F18" s="147">
        <v>0</v>
      </c>
      <c r="G18" s="159">
        <v>1</v>
      </c>
      <c r="H18" s="92">
        <v>1</v>
      </c>
      <c r="I18" s="92">
        <v>1</v>
      </c>
      <c r="J18" s="147">
        <v>0</v>
      </c>
      <c r="K18" s="159">
        <v>1</v>
      </c>
      <c r="L18" s="92">
        <v>1</v>
      </c>
      <c r="M18" s="92">
        <v>1</v>
      </c>
      <c r="N18" s="147">
        <v>0</v>
      </c>
    </row>
    <row r="19" spans="1:14" ht="17.100000000000001" customHeight="1">
      <c r="A19" s="256" t="s">
        <v>298</v>
      </c>
      <c r="B19" s="260">
        <v>6</v>
      </c>
      <c r="C19" s="92">
        <v>3</v>
      </c>
      <c r="D19" s="92">
        <v>3</v>
      </c>
      <c r="E19" s="92">
        <v>3</v>
      </c>
      <c r="F19" s="147">
        <v>0</v>
      </c>
      <c r="G19" s="159">
        <v>6</v>
      </c>
      <c r="H19" s="92">
        <v>1</v>
      </c>
      <c r="I19" s="92">
        <v>4</v>
      </c>
      <c r="J19" s="147">
        <v>2</v>
      </c>
      <c r="K19" s="159">
        <v>6</v>
      </c>
      <c r="L19" s="92">
        <v>1</v>
      </c>
      <c r="M19" s="92">
        <v>4</v>
      </c>
      <c r="N19" s="147">
        <v>2</v>
      </c>
    </row>
    <row r="20" spans="1:14" ht="17.100000000000001" customHeight="1">
      <c r="A20" s="256" t="s">
        <v>299</v>
      </c>
      <c r="B20" s="260">
        <v>25</v>
      </c>
      <c r="C20" s="92">
        <v>4</v>
      </c>
      <c r="D20" s="92">
        <v>21</v>
      </c>
      <c r="E20" s="92">
        <v>21</v>
      </c>
      <c r="F20" s="147">
        <v>0</v>
      </c>
      <c r="G20" s="159">
        <v>25</v>
      </c>
      <c r="H20" s="92">
        <v>1</v>
      </c>
      <c r="I20" s="92">
        <v>19</v>
      </c>
      <c r="J20" s="147">
        <v>6</v>
      </c>
      <c r="K20" s="159">
        <v>25</v>
      </c>
      <c r="L20" s="92">
        <v>1</v>
      </c>
      <c r="M20" s="92">
        <v>19</v>
      </c>
      <c r="N20" s="147">
        <v>6</v>
      </c>
    </row>
    <row r="21" spans="1:14" ht="17.100000000000001" customHeight="1">
      <c r="A21" s="256" t="s">
        <v>300</v>
      </c>
      <c r="B21" s="260">
        <v>11</v>
      </c>
      <c r="C21" s="92">
        <v>4</v>
      </c>
      <c r="D21" s="92">
        <v>7</v>
      </c>
      <c r="E21" s="92">
        <v>7</v>
      </c>
      <c r="F21" s="147">
        <v>0</v>
      </c>
      <c r="G21" s="159">
        <v>11</v>
      </c>
      <c r="H21" s="92">
        <v>1</v>
      </c>
      <c r="I21" s="92">
        <v>10</v>
      </c>
      <c r="J21" s="147">
        <v>1</v>
      </c>
      <c r="K21" s="159">
        <v>11</v>
      </c>
      <c r="L21" s="92">
        <v>1</v>
      </c>
      <c r="M21" s="92">
        <v>10</v>
      </c>
      <c r="N21" s="147">
        <v>1</v>
      </c>
    </row>
    <row r="22" spans="1:14" ht="17.100000000000001" customHeight="1">
      <c r="A22" s="256" t="s">
        <v>301</v>
      </c>
      <c r="B22" s="260">
        <v>0</v>
      </c>
      <c r="C22" s="92">
        <v>0</v>
      </c>
      <c r="D22" s="92">
        <v>0</v>
      </c>
      <c r="E22" s="92">
        <v>0</v>
      </c>
      <c r="F22" s="147">
        <v>0</v>
      </c>
      <c r="G22" s="159">
        <v>0</v>
      </c>
      <c r="H22" s="92">
        <v>1</v>
      </c>
      <c r="I22" s="92">
        <v>0</v>
      </c>
      <c r="J22" s="147">
        <v>0</v>
      </c>
      <c r="K22" s="159">
        <v>0</v>
      </c>
      <c r="L22" s="92">
        <v>1</v>
      </c>
      <c r="M22" s="92">
        <v>0</v>
      </c>
      <c r="N22" s="147">
        <v>0</v>
      </c>
    </row>
    <row r="23" spans="1:14" ht="17.100000000000001" customHeight="1">
      <c r="A23" s="256" t="s">
        <v>302</v>
      </c>
      <c r="B23" s="260">
        <v>2</v>
      </c>
      <c r="C23" s="92">
        <v>0</v>
      </c>
      <c r="D23" s="92">
        <v>2</v>
      </c>
      <c r="E23" s="92">
        <v>2</v>
      </c>
      <c r="F23" s="147">
        <v>0</v>
      </c>
      <c r="G23" s="159">
        <v>2</v>
      </c>
      <c r="H23" s="92">
        <v>1</v>
      </c>
      <c r="I23" s="92">
        <v>2</v>
      </c>
      <c r="J23" s="147">
        <v>0</v>
      </c>
      <c r="K23" s="159">
        <v>2</v>
      </c>
      <c r="L23" s="92">
        <v>1</v>
      </c>
      <c r="M23" s="92">
        <v>2</v>
      </c>
      <c r="N23" s="147">
        <v>0</v>
      </c>
    </row>
    <row r="24" spans="1:14" ht="17.100000000000001" customHeight="1">
      <c r="A24" s="256" t="s">
        <v>303</v>
      </c>
      <c r="B24" s="260">
        <v>2</v>
      </c>
      <c r="C24" s="92">
        <v>2</v>
      </c>
      <c r="D24" s="92">
        <v>0</v>
      </c>
      <c r="E24" s="92">
        <v>0</v>
      </c>
      <c r="F24" s="147">
        <v>0</v>
      </c>
      <c r="G24" s="159">
        <v>2</v>
      </c>
      <c r="H24" s="92">
        <v>1</v>
      </c>
      <c r="I24" s="92">
        <v>1</v>
      </c>
      <c r="J24" s="147">
        <v>1</v>
      </c>
      <c r="K24" s="159">
        <v>2</v>
      </c>
      <c r="L24" s="92">
        <v>1</v>
      </c>
      <c r="M24" s="92">
        <v>1</v>
      </c>
      <c r="N24" s="147">
        <v>1</v>
      </c>
    </row>
    <row r="25" spans="1:14" ht="17.100000000000001" customHeight="1">
      <c r="A25" s="256" t="s">
        <v>304</v>
      </c>
      <c r="B25" s="260">
        <v>4</v>
      </c>
      <c r="C25" s="92">
        <v>3</v>
      </c>
      <c r="D25" s="92">
        <v>1</v>
      </c>
      <c r="E25" s="92">
        <v>1</v>
      </c>
      <c r="F25" s="147">
        <v>0</v>
      </c>
      <c r="G25" s="159">
        <v>4</v>
      </c>
      <c r="H25" s="92">
        <v>1</v>
      </c>
      <c r="I25" s="92">
        <v>3</v>
      </c>
      <c r="J25" s="147">
        <v>1</v>
      </c>
      <c r="K25" s="159">
        <v>4</v>
      </c>
      <c r="L25" s="92">
        <v>1</v>
      </c>
      <c r="M25" s="92">
        <v>3</v>
      </c>
      <c r="N25" s="147">
        <v>1</v>
      </c>
    </row>
    <row r="26" spans="1:14" ht="17.100000000000001" customHeight="1">
      <c r="A26" s="256" t="s">
        <v>305</v>
      </c>
      <c r="B26" s="260">
        <v>2</v>
      </c>
      <c r="C26" s="92">
        <v>2</v>
      </c>
      <c r="D26" s="92">
        <v>0</v>
      </c>
      <c r="E26" s="92">
        <v>0</v>
      </c>
      <c r="F26" s="147">
        <v>0</v>
      </c>
      <c r="G26" s="159">
        <v>2</v>
      </c>
      <c r="H26" s="92">
        <v>1</v>
      </c>
      <c r="I26" s="92">
        <v>2</v>
      </c>
      <c r="J26" s="147">
        <v>0</v>
      </c>
      <c r="K26" s="159">
        <v>2</v>
      </c>
      <c r="L26" s="92">
        <v>1</v>
      </c>
      <c r="M26" s="92">
        <v>2</v>
      </c>
      <c r="N26" s="147">
        <v>0</v>
      </c>
    </row>
    <row r="27" spans="1:14" ht="17.100000000000001" customHeight="1">
      <c r="A27" s="256" t="s">
        <v>306</v>
      </c>
      <c r="B27" s="260">
        <v>4</v>
      </c>
      <c r="C27" s="92">
        <v>4</v>
      </c>
      <c r="D27" s="92">
        <v>0</v>
      </c>
      <c r="E27" s="92">
        <v>0</v>
      </c>
      <c r="F27" s="147">
        <v>0</v>
      </c>
      <c r="G27" s="159">
        <v>4</v>
      </c>
      <c r="H27" s="92">
        <v>1</v>
      </c>
      <c r="I27" s="92">
        <v>4</v>
      </c>
      <c r="J27" s="147">
        <v>0</v>
      </c>
      <c r="K27" s="159">
        <v>4</v>
      </c>
      <c r="L27" s="92">
        <v>1</v>
      </c>
      <c r="M27" s="92">
        <v>4</v>
      </c>
      <c r="N27" s="147">
        <v>0</v>
      </c>
    </row>
    <row r="28" spans="1:14" ht="17.100000000000001" customHeight="1">
      <c r="A28" s="256" t="s">
        <v>307</v>
      </c>
      <c r="B28" s="260">
        <v>3</v>
      </c>
      <c r="C28" s="92">
        <v>1</v>
      </c>
      <c r="D28" s="92">
        <v>2</v>
      </c>
      <c r="E28" s="92">
        <v>2</v>
      </c>
      <c r="F28" s="147">
        <v>0</v>
      </c>
      <c r="G28" s="159">
        <v>3</v>
      </c>
      <c r="H28" s="92">
        <v>1</v>
      </c>
      <c r="I28" s="92">
        <v>1</v>
      </c>
      <c r="J28" s="147">
        <v>2</v>
      </c>
      <c r="K28" s="159">
        <v>3</v>
      </c>
      <c r="L28" s="92">
        <v>1</v>
      </c>
      <c r="M28" s="92">
        <v>1</v>
      </c>
      <c r="N28" s="147">
        <v>2</v>
      </c>
    </row>
    <row r="29" spans="1:14" ht="17.100000000000001" customHeight="1">
      <c r="A29" s="256" t="s">
        <v>308</v>
      </c>
      <c r="B29" s="260">
        <v>4</v>
      </c>
      <c r="C29" s="92">
        <v>1</v>
      </c>
      <c r="D29" s="92">
        <v>3</v>
      </c>
      <c r="E29" s="92">
        <v>3</v>
      </c>
      <c r="F29" s="147">
        <v>0</v>
      </c>
      <c r="G29" s="159">
        <v>4</v>
      </c>
      <c r="H29" s="92">
        <v>1</v>
      </c>
      <c r="I29" s="92">
        <v>3</v>
      </c>
      <c r="J29" s="147">
        <v>1</v>
      </c>
      <c r="K29" s="159">
        <v>4</v>
      </c>
      <c r="L29" s="92">
        <v>1</v>
      </c>
      <c r="M29" s="92">
        <v>3</v>
      </c>
      <c r="N29" s="147">
        <v>1</v>
      </c>
    </row>
    <row r="30" spans="1:14" ht="17.100000000000001" customHeight="1">
      <c r="A30" s="256" t="s">
        <v>309</v>
      </c>
      <c r="B30" s="260">
        <v>0</v>
      </c>
      <c r="C30" s="92">
        <v>0</v>
      </c>
      <c r="D30" s="92">
        <v>0</v>
      </c>
      <c r="E30" s="92">
        <v>0</v>
      </c>
      <c r="F30" s="147">
        <v>0</v>
      </c>
      <c r="G30" s="159">
        <v>0</v>
      </c>
      <c r="H30" s="92">
        <v>1</v>
      </c>
      <c r="I30" s="92">
        <v>0</v>
      </c>
      <c r="J30" s="147">
        <v>0</v>
      </c>
      <c r="K30" s="159">
        <v>0</v>
      </c>
      <c r="L30" s="92">
        <v>1</v>
      </c>
      <c r="M30" s="92">
        <v>0</v>
      </c>
      <c r="N30" s="147">
        <v>0</v>
      </c>
    </row>
    <row r="31" spans="1:14" ht="17.100000000000001" customHeight="1">
      <c r="A31" s="256" t="s">
        <v>310</v>
      </c>
      <c r="B31" s="260">
        <v>1</v>
      </c>
      <c r="C31" s="92">
        <v>0</v>
      </c>
      <c r="D31" s="92">
        <v>1</v>
      </c>
      <c r="E31" s="92">
        <v>1</v>
      </c>
      <c r="F31" s="147">
        <v>0</v>
      </c>
      <c r="G31" s="159">
        <v>1</v>
      </c>
      <c r="H31" s="92">
        <v>1</v>
      </c>
      <c r="I31" s="92">
        <v>1</v>
      </c>
      <c r="J31" s="147">
        <v>0</v>
      </c>
      <c r="K31" s="159">
        <v>1</v>
      </c>
      <c r="L31" s="92">
        <v>1</v>
      </c>
      <c r="M31" s="92">
        <v>1</v>
      </c>
      <c r="N31" s="147">
        <v>0</v>
      </c>
    </row>
    <row r="32" spans="1:14" ht="17.100000000000001" customHeight="1">
      <c r="A32" s="256" t="s">
        <v>311</v>
      </c>
      <c r="B32" s="260">
        <v>2</v>
      </c>
      <c r="C32" s="92">
        <v>1</v>
      </c>
      <c r="D32" s="92">
        <v>1</v>
      </c>
      <c r="E32" s="92">
        <v>1</v>
      </c>
      <c r="F32" s="147">
        <v>0</v>
      </c>
      <c r="G32" s="159">
        <v>2</v>
      </c>
      <c r="H32" s="92">
        <v>1</v>
      </c>
      <c r="I32" s="92">
        <v>2</v>
      </c>
      <c r="J32" s="147">
        <v>0</v>
      </c>
      <c r="K32" s="159">
        <v>2</v>
      </c>
      <c r="L32" s="92">
        <v>1</v>
      </c>
      <c r="M32" s="92">
        <v>2</v>
      </c>
      <c r="N32" s="147">
        <v>0</v>
      </c>
    </row>
    <row r="33" spans="1:15" ht="17.100000000000001" customHeight="1">
      <c r="A33" s="256" t="s">
        <v>312</v>
      </c>
      <c r="B33" s="260">
        <v>2</v>
      </c>
      <c r="C33" s="92">
        <v>0</v>
      </c>
      <c r="D33" s="92">
        <v>2</v>
      </c>
      <c r="E33" s="92">
        <v>2</v>
      </c>
      <c r="F33" s="147">
        <v>0</v>
      </c>
      <c r="G33" s="159">
        <v>2</v>
      </c>
      <c r="H33" s="92">
        <v>1</v>
      </c>
      <c r="I33" s="92">
        <v>2</v>
      </c>
      <c r="J33" s="147">
        <v>0</v>
      </c>
      <c r="K33" s="159">
        <v>2</v>
      </c>
      <c r="L33" s="92">
        <v>1</v>
      </c>
      <c r="M33" s="92">
        <v>2</v>
      </c>
      <c r="N33" s="147">
        <v>0</v>
      </c>
    </row>
    <row r="34" spans="1:15" ht="17.100000000000001" customHeight="1">
      <c r="A34" s="258" t="s">
        <v>313</v>
      </c>
      <c r="B34" s="262">
        <v>0</v>
      </c>
      <c r="C34" s="114">
        <v>0</v>
      </c>
      <c r="D34" s="114">
        <v>0</v>
      </c>
      <c r="E34" s="114">
        <v>0</v>
      </c>
      <c r="F34" s="163">
        <v>0</v>
      </c>
      <c r="G34" s="161">
        <v>0</v>
      </c>
      <c r="H34" s="114">
        <v>1</v>
      </c>
      <c r="I34" s="114">
        <v>0</v>
      </c>
      <c r="J34" s="163">
        <v>0</v>
      </c>
      <c r="K34" s="161">
        <v>0</v>
      </c>
      <c r="L34" s="114">
        <v>1</v>
      </c>
      <c r="M34" s="114">
        <v>0</v>
      </c>
      <c r="N34" s="163">
        <v>0</v>
      </c>
    </row>
    <row r="35" spans="1:15" s="1" customFormat="1" ht="15" customHeight="1">
      <c r="A35" s="653" t="s">
        <v>316</v>
      </c>
      <c r="B35" s="653"/>
      <c r="C35" s="653"/>
      <c r="D35" s="653"/>
      <c r="E35" s="653"/>
      <c r="F35" s="653"/>
      <c r="G35" s="653"/>
      <c r="H35" s="653"/>
      <c r="I35" s="419"/>
      <c r="J35" s="419"/>
      <c r="K35" s="419"/>
      <c r="L35" s="417"/>
      <c r="M35" s="417"/>
      <c r="N35" s="420" t="s">
        <v>357</v>
      </c>
      <c r="O35" s="27"/>
    </row>
    <row r="36" spans="1:15" s="42" customFormat="1"/>
  </sheetData>
  <mergeCells count="16">
    <mergeCell ref="A1:G1"/>
    <mergeCell ref="A35:H35"/>
    <mergeCell ref="M5:M6"/>
    <mergeCell ref="N5:N6"/>
    <mergeCell ref="A4:A6"/>
    <mergeCell ref="B4:F4"/>
    <mergeCell ref="K4:N4"/>
    <mergeCell ref="G4:J4"/>
    <mergeCell ref="I5:I6"/>
    <mergeCell ref="J5:J6"/>
    <mergeCell ref="A2:N2"/>
    <mergeCell ref="A3:F3"/>
    <mergeCell ref="B5:B6"/>
    <mergeCell ref="C5:C6"/>
    <mergeCell ref="D5:F5"/>
    <mergeCell ref="G5:H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66" pageOrder="overThenDown" orientation="landscape" r:id="rId1"/>
  <headerFooter scaleWithDoc="0" alignWithMargins="0">
    <oddFooter xml:space="preserve">&amp;L&amp;"돋움,기울임꼴" &amp;C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L11"/>
  <sheetViews>
    <sheetView view="pageBreakPreview" zoomScaleNormal="100" zoomScaleSheetLayoutView="100" workbookViewId="0">
      <selection activeCell="B9" sqref="B9"/>
    </sheetView>
  </sheetViews>
  <sheetFormatPr defaultColWidth="8.88671875" defaultRowHeight="13.5"/>
  <cols>
    <col min="1" max="1" width="8.77734375" style="6" customWidth="1"/>
    <col min="2" max="2" width="5.21875" style="6" customWidth="1"/>
    <col min="3" max="3" width="5.6640625" style="6" customWidth="1"/>
    <col min="4" max="4" width="5.21875" style="6" customWidth="1"/>
    <col min="5" max="5" width="5.6640625" style="6" customWidth="1"/>
    <col min="6" max="6" width="5.88671875" style="6" customWidth="1"/>
    <col min="7" max="7" width="5.6640625" style="6" customWidth="1"/>
    <col min="8" max="8" width="5.88671875" style="6" customWidth="1"/>
    <col min="9" max="9" width="5.6640625" style="6" customWidth="1"/>
    <col min="10" max="10" width="5.88671875" style="6" customWidth="1"/>
    <col min="11" max="11" width="5.6640625" style="6" customWidth="1"/>
    <col min="12" max="12" width="5.88671875" style="6" customWidth="1"/>
    <col min="13" max="13" width="5.6640625" style="6" customWidth="1"/>
    <col min="14" max="14" width="5.88671875" style="6" customWidth="1"/>
    <col min="15" max="15" width="5.6640625" style="6" customWidth="1"/>
    <col min="16" max="16" width="5.88671875" style="6" customWidth="1"/>
    <col min="17" max="17" width="5.6640625" style="6" customWidth="1"/>
    <col min="18" max="18" width="5.88671875" style="6" customWidth="1"/>
    <col min="19" max="19" width="5.6640625" style="6" customWidth="1"/>
    <col min="20" max="37" width="2.88671875" style="6" customWidth="1"/>
    <col min="38" max="16384" width="8.88671875" style="6"/>
  </cols>
  <sheetData>
    <row r="1" spans="1:38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38" s="45" customFormat="1" ht="30" customHeight="1">
      <c r="A2" s="67" t="s">
        <v>368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4"/>
    </row>
    <row r="3" spans="1:38" s="47" customFormat="1" ht="15" customHeight="1">
      <c r="A3" s="68" t="s">
        <v>82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9" t="s">
        <v>24</v>
      </c>
      <c r="T3" s="46"/>
      <c r="U3" s="46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8" s="52" customFormat="1" ht="34.5" customHeight="1">
      <c r="A4" s="670" t="s">
        <v>322</v>
      </c>
      <c r="B4" s="672" t="s">
        <v>91</v>
      </c>
      <c r="C4" s="673"/>
      <c r="D4" s="668" t="s">
        <v>142</v>
      </c>
      <c r="E4" s="669"/>
      <c r="F4" s="668" t="s">
        <v>143</v>
      </c>
      <c r="G4" s="669"/>
      <c r="H4" s="668" t="s">
        <v>144</v>
      </c>
      <c r="I4" s="669"/>
      <c r="J4" s="668" t="s">
        <v>145</v>
      </c>
      <c r="K4" s="669"/>
      <c r="L4" s="668" t="s">
        <v>146</v>
      </c>
      <c r="M4" s="669"/>
      <c r="N4" s="668" t="s">
        <v>147</v>
      </c>
      <c r="O4" s="669"/>
      <c r="P4" s="668" t="s">
        <v>148</v>
      </c>
      <c r="Q4" s="669"/>
      <c r="R4" s="668" t="s">
        <v>230</v>
      </c>
      <c r="S4" s="669"/>
      <c r="T4" s="49"/>
      <c r="U4" s="49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1"/>
      <c r="AK4" s="51"/>
    </row>
    <row r="5" spans="1:38" s="52" customFormat="1" ht="27" customHeight="1" thickBot="1">
      <c r="A5" s="671"/>
      <c r="B5" s="266" t="s">
        <v>76</v>
      </c>
      <c r="C5" s="265" t="s">
        <v>12</v>
      </c>
      <c r="D5" s="264" t="s">
        <v>76</v>
      </c>
      <c r="E5" s="265" t="s">
        <v>12</v>
      </c>
      <c r="F5" s="264" t="s">
        <v>76</v>
      </c>
      <c r="G5" s="265" t="s">
        <v>12</v>
      </c>
      <c r="H5" s="264" t="s">
        <v>76</v>
      </c>
      <c r="I5" s="265" t="s">
        <v>12</v>
      </c>
      <c r="J5" s="264" t="s">
        <v>76</v>
      </c>
      <c r="K5" s="265" t="s">
        <v>12</v>
      </c>
      <c r="L5" s="264" t="s">
        <v>76</v>
      </c>
      <c r="M5" s="265" t="s">
        <v>12</v>
      </c>
      <c r="N5" s="264" t="s">
        <v>76</v>
      </c>
      <c r="O5" s="265" t="s">
        <v>12</v>
      </c>
      <c r="P5" s="264" t="s">
        <v>76</v>
      </c>
      <c r="Q5" s="265" t="s">
        <v>12</v>
      </c>
      <c r="R5" s="264" t="s">
        <v>76</v>
      </c>
      <c r="S5" s="265" t="s">
        <v>12</v>
      </c>
      <c r="T5" s="49"/>
      <c r="U5" s="49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3"/>
    </row>
    <row r="6" spans="1:38" s="52" customFormat="1" ht="27" customHeight="1" thickTop="1">
      <c r="A6" s="267">
        <v>2000</v>
      </c>
      <c r="B6" s="193">
        <f>D6+F6+H6+J6+L6+N6+P6+R6</f>
        <v>59</v>
      </c>
      <c r="C6" s="268">
        <f>E6+G6+I6+K6+M6+O6+Q6+S6</f>
        <v>33</v>
      </c>
      <c r="D6" s="208">
        <v>8</v>
      </c>
      <c r="E6" s="204">
        <v>7</v>
      </c>
      <c r="F6" s="208">
        <v>3</v>
      </c>
      <c r="G6" s="204">
        <v>1</v>
      </c>
      <c r="H6" s="208">
        <v>7</v>
      </c>
      <c r="I6" s="204">
        <v>0</v>
      </c>
      <c r="J6" s="208">
        <v>8</v>
      </c>
      <c r="K6" s="204">
        <v>8</v>
      </c>
      <c r="L6" s="208">
        <v>12</v>
      </c>
      <c r="M6" s="204">
        <v>7</v>
      </c>
      <c r="N6" s="193">
        <v>12</v>
      </c>
      <c r="O6" s="204">
        <v>3</v>
      </c>
      <c r="P6" s="193">
        <v>6</v>
      </c>
      <c r="Q6" s="204">
        <v>6</v>
      </c>
      <c r="R6" s="193">
        <v>3</v>
      </c>
      <c r="S6" s="201">
        <v>1</v>
      </c>
      <c r="T6" s="49"/>
      <c r="U6" s="49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3"/>
    </row>
    <row r="7" spans="1:38" s="52" customFormat="1" ht="27" customHeight="1">
      <c r="A7" s="267">
        <v>2005</v>
      </c>
      <c r="B7" s="193">
        <f t="shared" ref="B7:B10" si="0">D7+F7+H7+J7+L7+N7+P7+R7</f>
        <v>82</v>
      </c>
      <c r="C7" s="201">
        <f t="shared" ref="C7:C10" si="1">E7+G7+I7+K7+M7+O7+Q7+S7</f>
        <v>71</v>
      </c>
      <c r="D7" s="193">
        <v>10</v>
      </c>
      <c r="E7" s="205">
        <v>15</v>
      </c>
      <c r="F7" s="193">
        <v>4</v>
      </c>
      <c r="G7" s="205">
        <v>6</v>
      </c>
      <c r="H7" s="193">
        <v>6</v>
      </c>
      <c r="I7" s="205">
        <v>5</v>
      </c>
      <c r="J7" s="193">
        <v>7</v>
      </c>
      <c r="K7" s="205">
        <v>8</v>
      </c>
      <c r="L7" s="193">
        <v>24</v>
      </c>
      <c r="M7" s="205">
        <v>15</v>
      </c>
      <c r="N7" s="193">
        <v>20</v>
      </c>
      <c r="O7" s="205">
        <v>15</v>
      </c>
      <c r="P7" s="193">
        <v>9</v>
      </c>
      <c r="Q7" s="205">
        <v>4</v>
      </c>
      <c r="R7" s="193">
        <v>2</v>
      </c>
      <c r="S7" s="201">
        <v>3</v>
      </c>
      <c r="T7" s="49"/>
      <c r="U7" s="49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3"/>
    </row>
    <row r="8" spans="1:38" s="52" customFormat="1" ht="27" customHeight="1">
      <c r="A8" s="267">
        <v>2010</v>
      </c>
      <c r="B8" s="193">
        <f t="shared" si="0"/>
        <v>118</v>
      </c>
      <c r="C8" s="201">
        <f t="shared" si="1"/>
        <v>83</v>
      </c>
      <c r="D8" s="193">
        <v>13</v>
      </c>
      <c r="E8" s="205">
        <v>10</v>
      </c>
      <c r="F8" s="193">
        <v>7</v>
      </c>
      <c r="G8" s="205">
        <v>7</v>
      </c>
      <c r="H8" s="193">
        <v>8</v>
      </c>
      <c r="I8" s="205">
        <v>4</v>
      </c>
      <c r="J8" s="193">
        <v>14</v>
      </c>
      <c r="K8" s="205">
        <v>5</v>
      </c>
      <c r="L8" s="193">
        <v>19</v>
      </c>
      <c r="M8" s="205">
        <v>18</v>
      </c>
      <c r="N8" s="193">
        <v>35</v>
      </c>
      <c r="O8" s="205">
        <v>25</v>
      </c>
      <c r="P8" s="193">
        <v>18</v>
      </c>
      <c r="Q8" s="205">
        <v>8</v>
      </c>
      <c r="R8" s="193">
        <v>4</v>
      </c>
      <c r="S8" s="201">
        <v>6</v>
      </c>
      <c r="T8" s="49"/>
      <c r="U8" s="49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3"/>
    </row>
    <row r="9" spans="1:38" s="52" customFormat="1" ht="27" customHeight="1">
      <c r="A9" s="267">
        <v>2015</v>
      </c>
      <c r="B9" s="193">
        <f t="shared" si="0"/>
        <v>59</v>
      </c>
      <c r="C9" s="201">
        <f t="shared" si="1"/>
        <v>42</v>
      </c>
      <c r="D9" s="193">
        <v>5</v>
      </c>
      <c r="E9" s="205">
        <v>2</v>
      </c>
      <c r="F9" s="193">
        <v>2</v>
      </c>
      <c r="G9" s="205">
        <v>2</v>
      </c>
      <c r="H9" s="193">
        <v>3</v>
      </c>
      <c r="I9" s="205">
        <v>3</v>
      </c>
      <c r="J9" s="193">
        <v>1</v>
      </c>
      <c r="K9" s="205">
        <v>2</v>
      </c>
      <c r="L9" s="193">
        <v>6</v>
      </c>
      <c r="M9" s="205">
        <v>4</v>
      </c>
      <c r="N9" s="193">
        <v>21</v>
      </c>
      <c r="O9" s="205">
        <v>16</v>
      </c>
      <c r="P9" s="193">
        <v>15</v>
      </c>
      <c r="Q9" s="205">
        <v>12</v>
      </c>
      <c r="R9" s="193">
        <v>6</v>
      </c>
      <c r="S9" s="201">
        <v>1</v>
      </c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3"/>
    </row>
    <row r="10" spans="1:38" s="272" customFormat="1" ht="27" customHeight="1">
      <c r="A10" s="273">
        <v>2020</v>
      </c>
      <c r="B10" s="274">
        <f t="shared" si="0"/>
        <v>42</v>
      </c>
      <c r="C10" s="275">
        <f t="shared" si="1"/>
        <v>23</v>
      </c>
      <c r="D10" s="274">
        <v>3</v>
      </c>
      <c r="E10" s="276">
        <v>1</v>
      </c>
      <c r="F10" s="274">
        <v>1</v>
      </c>
      <c r="G10" s="276">
        <v>0</v>
      </c>
      <c r="H10" s="274">
        <v>5</v>
      </c>
      <c r="I10" s="276">
        <v>2</v>
      </c>
      <c r="J10" s="274">
        <v>1</v>
      </c>
      <c r="K10" s="276">
        <v>1</v>
      </c>
      <c r="L10" s="274">
        <v>5</v>
      </c>
      <c r="M10" s="276">
        <v>1</v>
      </c>
      <c r="N10" s="274">
        <v>6</v>
      </c>
      <c r="O10" s="276">
        <v>7</v>
      </c>
      <c r="P10" s="274">
        <v>14</v>
      </c>
      <c r="Q10" s="276">
        <v>8</v>
      </c>
      <c r="R10" s="274">
        <v>7</v>
      </c>
      <c r="S10" s="275">
        <v>3</v>
      </c>
      <c r="T10" s="269"/>
      <c r="U10" s="269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1"/>
    </row>
    <row r="11" spans="1:38" s="47" customFormat="1" ht="18" customHeight="1">
      <c r="A11" s="54" t="s">
        <v>316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0" t="s">
        <v>357</v>
      </c>
      <c r="T11" s="46"/>
      <c r="U11" s="46"/>
      <c r="V11" s="55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</sheetData>
  <mergeCells count="11">
    <mergeCell ref="A1:G1"/>
    <mergeCell ref="L4:M4"/>
    <mergeCell ref="N4:O4"/>
    <mergeCell ref="P4:Q4"/>
    <mergeCell ref="R4:S4"/>
    <mergeCell ref="J4:K4"/>
    <mergeCell ref="A4:A5"/>
    <mergeCell ref="B4:C4"/>
    <mergeCell ref="D4:E4"/>
    <mergeCell ref="F4:G4"/>
    <mergeCell ref="H4:I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8" firstPageNumber="66" pageOrder="overThenDown" orientation="landscape" r:id="rId1"/>
  <headerFooter scaleWithDoc="0" alignWithMargins="0">
    <oddFooter xml:space="preserve">&amp;L&amp;"돋움,기울임꼴" &amp;C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I11"/>
  <sheetViews>
    <sheetView view="pageBreakPreview" zoomScaleNormal="100" zoomScaleSheetLayoutView="100" workbookViewId="0">
      <selection activeCell="A2" sqref="A2"/>
    </sheetView>
  </sheetViews>
  <sheetFormatPr defaultColWidth="8.88671875" defaultRowHeight="13.5"/>
  <cols>
    <col min="1" max="1" width="8.77734375" style="6" customWidth="1"/>
    <col min="2" max="3" width="5.21875" style="6" customWidth="1"/>
    <col min="4" max="4" width="5.88671875" style="6" customWidth="1"/>
    <col min="5" max="5" width="5.6640625" style="6" customWidth="1"/>
    <col min="6" max="6" width="5.88671875" style="6" customWidth="1"/>
    <col min="7" max="7" width="5.6640625" style="6" customWidth="1"/>
    <col min="8" max="8" width="5.88671875" style="6" customWidth="1"/>
    <col min="9" max="9" width="5.6640625" style="6" customWidth="1"/>
    <col min="10" max="10" width="5.88671875" style="6" customWidth="1"/>
    <col min="11" max="11" width="5.6640625" style="6" customWidth="1"/>
    <col min="12" max="12" width="5.88671875" style="6" customWidth="1"/>
    <col min="13" max="13" width="5.6640625" style="6" customWidth="1"/>
    <col min="14" max="14" width="5.88671875" style="6" customWidth="1"/>
    <col min="15" max="15" width="5.6640625" style="6" customWidth="1"/>
    <col min="16" max="33" width="2.88671875" style="6" customWidth="1"/>
    <col min="34" max="16384" width="8.88671875" style="6"/>
  </cols>
  <sheetData>
    <row r="1" spans="1:35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35" s="25" customFormat="1" ht="30" customHeight="1">
      <c r="A2" s="70" t="s">
        <v>369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57"/>
      <c r="Q2" s="57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36"/>
    </row>
    <row r="3" spans="1:35" s="1" customFormat="1" ht="15" customHeight="1">
      <c r="A3" s="68" t="s">
        <v>82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 t="s">
        <v>24</v>
      </c>
      <c r="P3" s="46"/>
      <c r="Q3" s="46"/>
      <c r="R3" s="27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5" ht="33" customHeight="1">
      <c r="A4" s="674" t="s">
        <v>322</v>
      </c>
      <c r="B4" s="672" t="s">
        <v>91</v>
      </c>
      <c r="C4" s="672"/>
      <c r="D4" s="668" t="s">
        <v>339</v>
      </c>
      <c r="E4" s="669"/>
      <c r="F4" s="668" t="s">
        <v>145</v>
      </c>
      <c r="G4" s="669"/>
      <c r="H4" s="668" t="s">
        <v>146</v>
      </c>
      <c r="I4" s="669"/>
      <c r="J4" s="668" t="s">
        <v>147</v>
      </c>
      <c r="K4" s="669"/>
      <c r="L4" s="668" t="s">
        <v>148</v>
      </c>
      <c r="M4" s="669"/>
      <c r="N4" s="668" t="s">
        <v>230</v>
      </c>
      <c r="O4" s="669"/>
      <c r="P4" s="42"/>
      <c r="Q4" s="42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1"/>
      <c r="AE4" s="56"/>
      <c r="AF4" s="56"/>
      <c r="AG4" s="51"/>
    </row>
    <row r="5" spans="1:35" ht="39.950000000000003" customHeight="1" thickBot="1">
      <c r="A5" s="675"/>
      <c r="B5" s="282" t="s">
        <v>83</v>
      </c>
      <c r="C5" s="280" t="s">
        <v>84</v>
      </c>
      <c r="D5" s="281" t="s">
        <v>83</v>
      </c>
      <c r="E5" s="281" t="s">
        <v>12</v>
      </c>
      <c r="F5" s="281" t="s">
        <v>83</v>
      </c>
      <c r="G5" s="281" t="s">
        <v>84</v>
      </c>
      <c r="H5" s="281" t="s">
        <v>83</v>
      </c>
      <c r="I5" s="281" t="s">
        <v>12</v>
      </c>
      <c r="J5" s="281" t="s">
        <v>83</v>
      </c>
      <c r="K5" s="281" t="s">
        <v>12</v>
      </c>
      <c r="L5" s="281" t="s">
        <v>83</v>
      </c>
      <c r="M5" s="281" t="s">
        <v>12</v>
      </c>
      <c r="N5" s="281" t="s">
        <v>83</v>
      </c>
      <c r="O5" s="281" t="s">
        <v>12</v>
      </c>
      <c r="P5" s="42"/>
      <c r="Q5" s="42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9"/>
    </row>
    <row r="6" spans="1:35" ht="17.100000000000001" hidden="1" customHeight="1" thickTop="1">
      <c r="A6" s="283">
        <v>2000</v>
      </c>
      <c r="B6" s="193"/>
      <c r="C6" s="193"/>
      <c r="D6" s="193"/>
      <c r="E6" s="204"/>
      <c r="F6" s="193"/>
      <c r="G6" s="204"/>
      <c r="H6" s="193"/>
      <c r="I6" s="204"/>
      <c r="J6" s="193"/>
      <c r="K6" s="204"/>
      <c r="L6" s="193"/>
      <c r="M6" s="204"/>
      <c r="N6" s="193"/>
      <c r="O6" s="201"/>
      <c r="P6" s="277"/>
      <c r="Q6" s="42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9"/>
    </row>
    <row r="7" spans="1:35" ht="17.100000000000001" customHeight="1" thickTop="1">
      <c r="A7" s="283">
        <v>2005</v>
      </c>
      <c r="B7" s="193">
        <f>D7+F7+H7+J7+L7</f>
        <v>62</v>
      </c>
      <c r="C7" s="193">
        <f>E7+G7+I7+K7+M7</f>
        <v>30</v>
      </c>
      <c r="D7" s="193">
        <v>1</v>
      </c>
      <c r="E7" s="205">
        <v>1</v>
      </c>
      <c r="F7" s="193">
        <v>7</v>
      </c>
      <c r="G7" s="205">
        <v>3</v>
      </c>
      <c r="H7" s="193">
        <v>23</v>
      </c>
      <c r="I7" s="205">
        <v>10</v>
      </c>
      <c r="J7" s="193">
        <v>20</v>
      </c>
      <c r="K7" s="205">
        <v>12</v>
      </c>
      <c r="L7" s="193">
        <v>11</v>
      </c>
      <c r="M7" s="205">
        <v>4</v>
      </c>
      <c r="N7" s="193" t="s">
        <v>341</v>
      </c>
      <c r="O7" s="201" t="s">
        <v>340</v>
      </c>
      <c r="P7" s="277"/>
      <c r="Q7" s="42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9"/>
    </row>
    <row r="8" spans="1:35" ht="17.100000000000001" customHeight="1">
      <c r="A8" s="283">
        <v>2010</v>
      </c>
      <c r="B8" s="193">
        <f t="shared" ref="B8:B9" si="0">D8+F8+H8+J8+L8+N8</f>
        <v>85</v>
      </c>
      <c r="C8" s="193">
        <f t="shared" ref="C8:C9" si="1">E8+G8+I8+K8+M8+O8</f>
        <v>43</v>
      </c>
      <c r="D8" s="193">
        <v>4</v>
      </c>
      <c r="E8" s="205">
        <v>1</v>
      </c>
      <c r="F8" s="193">
        <v>8</v>
      </c>
      <c r="G8" s="205">
        <v>1</v>
      </c>
      <c r="H8" s="193">
        <v>18</v>
      </c>
      <c r="I8" s="205">
        <v>11</v>
      </c>
      <c r="J8" s="193">
        <v>34</v>
      </c>
      <c r="K8" s="205">
        <v>19</v>
      </c>
      <c r="L8" s="193">
        <v>18</v>
      </c>
      <c r="M8" s="205">
        <v>6</v>
      </c>
      <c r="N8" s="193">
        <v>3</v>
      </c>
      <c r="O8" s="201">
        <v>5</v>
      </c>
      <c r="P8" s="277"/>
      <c r="Q8" s="42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9"/>
    </row>
    <row r="9" spans="1:35" ht="17.100000000000001" customHeight="1">
      <c r="A9" s="283">
        <v>2015</v>
      </c>
      <c r="B9" s="193">
        <f t="shared" si="0"/>
        <v>51</v>
      </c>
      <c r="C9" s="193">
        <f t="shared" si="1"/>
        <v>27</v>
      </c>
      <c r="D9" s="193">
        <v>3</v>
      </c>
      <c r="E9" s="205">
        <v>0</v>
      </c>
      <c r="F9" s="193">
        <v>1</v>
      </c>
      <c r="G9" s="205">
        <v>1</v>
      </c>
      <c r="H9" s="193">
        <v>6</v>
      </c>
      <c r="I9" s="205">
        <v>2</v>
      </c>
      <c r="J9" s="193">
        <v>21</v>
      </c>
      <c r="K9" s="205">
        <v>13</v>
      </c>
      <c r="L9" s="193">
        <v>15</v>
      </c>
      <c r="M9" s="205">
        <v>11</v>
      </c>
      <c r="N9" s="193">
        <v>5</v>
      </c>
      <c r="O9" s="201">
        <v>0</v>
      </c>
      <c r="P9" s="277"/>
      <c r="Q9" s="42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9"/>
    </row>
    <row r="10" spans="1:35" ht="17.100000000000001" customHeight="1">
      <c r="A10" s="337">
        <v>2020</v>
      </c>
      <c r="B10" s="274">
        <v>34</v>
      </c>
      <c r="C10" s="274">
        <v>14</v>
      </c>
      <c r="D10" s="274">
        <v>3</v>
      </c>
      <c r="E10" s="276">
        <v>0</v>
      </c>
      <c r="F10" s="274">
        <v>1</v>
      </c>
      <c r="G10" s="276">
        <v>1</v>
      </c>
      <c r="H10" s="274">
        <v>5</v>
      </c>
      <c r="I10" s="276">
        <v>0</v>
      </c>
      <c r="J10" s="274">
        <v>6</v>
      </c>
      <c r="K10" s="276">
        <v>5</v>
      </c>
      <c r="L10" s="274">
        <v>14</v>
      </c>
      <c r="M10" s="276">
        <v>5</v>
      </c>
      <c r="N10" s="274">
        <v>5</v>
      </c>
      <c r="O10" s="275">
        <v>3</v>
      </c>
      <c r="P10" s="277"/>
      <c r="Q10" s="42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9"/>
    </row>
    <row r="11" spans="1:35" s="47" customFormat="1" ht="18" customHeight="1">
      <c r="A11" s="196" t="s">
        <v>361</v>
      </c>
      <c r="B11" s="278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366" t="s">
        <v>357</v>
      </c>
      <c r="P11" s="279"/>
      <c r="Q11" s="72"/>
      <c r="R11" s="46"/>
      <c r="S11" s="46"/>
      <c r="T11" s="55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</sheetData>
  <mergeCells count="9">
    <mergeCell ref="A1:G1"/>
    <mergeCell ref="L4:M4"/>
    <mergeCell ref="N4:O4"/>
    <mergeCell ref="A4:A5"/>
    <mergeCell ref="B4:C4"/>
    <mergeCell ref="D4:E4"/>
    <mergeCell ref="F4:G4"/>
    <mergeCell ref="H4:I4"/>
    <mergeCell ref="J4:K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8" firstPageNumber="66" pageOrder="overThenDown" orientation="landscape" r:id="rId1"/>
  <headerFooter scaleWithDoc="0" alignWithMargins="0">
    <oddFooter xml:space="preserve">&amp;L&amp;"돋움,기울임꼴" &amp;C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25"/>
  <sheetViews>
    <sheetView view="pageBreakPreview" zoomScaleNormal="100" zoomScaleSheetLayoutView="100" workbookViewId="0">
      <selection activeCell="J13" sqref="J13"/>
    </sheetView>
  </sheetViews>
  <sheetFormatPr defaultColWidth="8.88671875" defaultRowHeight="13.5"/>
  <cols>
    <col min="1" max="1" width="7.77734375" style="6" customWidth="1"/>
    <col min="2" max="13" width="8.77734375" style="6" customWidth="1"/>
    <col min="14" max="14" width="8.88671875" style="42"/>
    <col min="15" max="16384" width="8.88671875" style="6"/>
  </cols>
  <sheetData>
    <row r="1" spans="1:14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4" s="25" customFormat="1" ht="30" customHeight="1">
      <c r="A2" s="491" t="s">
        <v>370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36"/>
    </row>
    <row r="3" spans="1:14" s="24" customFormat="1" ht="15" customHeight="1">
      <c r="A3" s="677" t="s">
        <v>85</v>
      </c>
      <c r="B3" s="677"/>
      <c r="C3" s="677"/>
      <c r="D3" s="677"/>
      <c r="E3" s="677"/>
      <c r="F3" s="677"/>
      <c r="G3" s="677"/>
      <c r="H3" s="2"/>
      <c r="I3" s="139"/>
      <c r="J3" s="139"/>
      <c r="K3" s="139"/>
      <c r="L3" s="139"/>
      <c r="M3" s="303" t="s">
        <v>86</v>
      </c>
    </row>
    <row r="4" spans="1:14" s="60" customFormat="1" ht="27.75" customHeight="1">
      <c r="A4" s="492" t="s">
        <v>372</v>
      </c>
      <c r="B4" s="538" t="s">
        <v>231</v>
      </c>
      <c r="C4" s="539"/>
      <c r="D4" s="539"/>
      <c r="E4" s="539"/>
      <c r="F4" s="496" t="s">
        <v>87</v>
      </c>
      <c r="G4" s="496" t="s">
        <v>105</v>
      </c>
      <c r="H4" s="496" t="s">
        <v>106</v>
      </c>
      <c r="I4" s="496" t="s">
        <v>107</v>
      </c>
      <c r="J4" s="496" t="s">
        <v>108</v>
      </c>
      <c r="K4" s="516" t="s">
        <v>109</v>
      </c>
      <c r="L4" s="516" t="s">
        <v>110</v>
      </c>
      <c r="M4" s="516" t="s">
        <v>88</v>
      </c>
    </row>
    <row r="5" spans="1:14" s="60" customFormat="1" ht="30" customHeight="1">
      <c r="A5" s="493"/>
      <c r="B5" s="538" t="s">
        <v>232</v>
      </c>
      <c r="C5" s="541"/>
      <c r="D5" s="540" t="s">
        <v>111</v>
      </c>
      <c r="E5" s="539"/>
      <c r="F5" s="678"/>
      <c r="G5" s="679"/>
      <c r="H5" s="678"/>
      <c r="I5" s="678"/>
      <c r="J5" s="678"/>
      <c r="K5" s="676"/>
      <c r="L5" s="676"/>
      <c r="M5" s="676"/>
    </row>
    <row r="6" spans="1:14" s="60" customFormat="1" ht="41.25" customHeight="1" thickBot="1">
      <c r="A6" s="512"/>
      <c r="B6" s="213" t="s">
        <v>89</v>
      </c>
      <c r="C6" s="375" t="s">
        <v>112</v>
      </c>
      <c r="D6" s="375" t="s">
        <v>89</v>
      </c>
      <c r="E6" s="375" t="s">
        <v>112</v>
      </c>
      <c r="F6" s="571"/>
      <c r="G6" s="680"/>
      <c r="H6" s="571"/>
      <c r="I6" s="571"/>
      <c r="J6" s="571"/>
      <c r="K6" s="572"/>
      <c r="L6" s="572"/>
      <c r="M6" s="572"/>
    </row>
    <row r="7" spans="1:14" s="60" customFormat="1" ht="17.100000000000001" hidden="1" customHeight="1" thickTop="1">
      <c r="A7" s="367">
        <v>2016</v>
      </c>
      <c r="B7" s="286">
        <v>75</v>
      </c>
      <c r="C7" s="287">
        <v>53</v>
      </c>
      <c r="D7" s="288">
        <v>0</v>
      </c>
      <c r="E7" s="289">
        <v>0</v>
      </c>
      <c r="F7" s="290">
        <v>67</v>
      </c>
      <c r="G7" s="287">
        <v>8</v>
      </c>
      <c r="H7" s="290">
        <v>0</v>
      </c>
      <c r="I7" s="290">
        <v>0</v>
      </c>
      <c r="J7" s="290">
        <v>0</v>
      </c>
      <c r="K7" s="290">
        <v>0</v>
      </c>
      <c r="L7" s="290">
        <v>0</v>
      </c>
      <c r="M7" s="191">
        <v>0</v>
      </c>
    </row>
    <row r="8" spans="1:14" s="60" customFormat="1" ht="17.100000000000001" hidden="1" customHeight="1">
      <c r="A8" s="367">
        <v>2017</v>
      </c>
      <c r="B8" s="291">
        <v>69</v>
      </c>
      <c r="C8" s="292">
        <v>50</v>
      </c>
      <c r="D8" s="293">
        <v>0</v>
      </c>
      <c r="E8" s="294">
        <v>0</v>
      </c>
      <c r="F8" s="295">
        <v>59</v>
      </c>
      <c r="G8" s="292">
        <v>10</v>
      </c>
      <c r="H8" s="295">
        <v>0</v>
      </c>
      <c r="I8" s="295">
        <v>0</v>
      </c>
      <c r="J8" s="295">
        <v>0</v>
      </c>
      <c r="K8" s="295">
        <v>0</v>
      </c>
      <c r="L8" s="295">
        <v>0</v>
      </c>
      <c r="M8" s="191">
        <v>0</v>
      </c>
    </row>
    <row r="9" spans="1:14" s="60" customFormat="1" ht="17.100000000000001" hidden="1" customHeight="1" thickTop="1">
      <c r="A9" s="367">
        <v>2018</v>
      </c>
      <c r="B9" s="291">
        <v>58</v>
      </c>
      <c r="C9" s="292">
        <v>43</v>
      </c>
      <c r="D9" s="293">
        <v>0</v>
      </c>
      <c r="E9" s="294">
        <v>0</v>
      </c>
      <c r="F9" s="295">
        <v>49</v>
      </c>
      <c r="G9" s="292">
        <v>9</v>
      </c>
      <c r="H9" s="295">
        <v>0</v>
      </c>
      <c r="I9" s="295">
        <v>0</v>
      </c>
      <c r="J9" s="295">
        <v>0</v>
      </c>
      <c r="K9" s="295">
        <v>0</v>
      </c>
      <c r="L9" s="295">
        <v>0</v>
      </c>
      <c r="M9" s="191">
        <v>0</v>
      </c>
    </row>
    <row r="10" spans="1:14" s="60" customFormat="1" ht="17.100000000000001" customHeight="1" thickTop="1">
      <c r="A10" s="367">
        <v>2019</v>
      </c>
      <c r="B10" s="291">
        <v>59</v>
      </c>
      <c r="C10" s="292">
        <v>42</v>
      </c>
      <c r="D10" s="293">
        <v>0</v>
      </c>
      <c r="E10" s="294">
        <v>0</v>
      </c>
      <c r="F10" s="295">
        <v>51</v>
      </c>
      <c r="G10" s="292">
        <v>8</v>
      </c>
      <c r="H10" s="295">
        <v>0</v>
      </c>
      <c r="I10" s="295">
        <v>0</v>
      </c>
      <c r="J10" s="295">
        <v>0</v>
      </c>
      <c r="K10" s="295">
        <v>0</v>
      </c>
      <c r="L10" s="295">
        <v>0</v>
      </c>
      <c r="M10" s="191">
        <v>0</v>
      </c>
    </row>
    <row r="11" spans="1:14" s="60" customFormat="1" ht="17.100000000000001" customHeight="1">
      <c r="A11" s="367">
        <v>2020</v>
      </c>
      <c r="B11" s="291">
        <v>56</v>
      </c>
      <c r="C11" s="292">
        <v>39</v>
      </c>
      <c r="D11" s="293">
        <v>0</v>
      </c>
      <c r="E11" s="294">
        <v>0</v>
      </c>
      <c r="F11" s="295">
        <v>50</v>
      </c>
      <c r="G11" s="292">
        <v>6</v>
      </c>
      <c r="H11" s="295">
        <v>0</v>
      </c>
      <c r="I11" s="295">
        <v>0</v>
      </c>
      <c r="J11" s="295">
        <v>0</v>
      </c>
      <c r="K11" s="295">
        <v>0</v>
      </c>
      <c r="L11" s="295">
        <v>0</v>
      </c>
      <c r="M11" s="191">
        <v>0</v>
      </c>
    </row>
    <row r="12" spans="1:14" s="60" customFormat="1" ht="17.100000000000001" customHeight="1">
      <c r="A12" s="367">
        <v>2021</v>
      </c>
      <c r="B12" s="291">
        <v>54</v>
      </c>
      <c r="C12" s="292">
        <v>37</v>
      </c>
      <c r="D12" s="293">
        <v>0</v>
      </c>
      <c r="E12" s="294">
        <v>0</v>
      </c>
      <c r="F12" s="295">
        <v>48</v>
      </c>
      <c r="G12" s="292">
        <v>6</v>
      </c>
      <c r="H12" s="295">
        <v>0</v>
      </c>
      <c r="I12" s="295">
        <v>0</v>
      </c>
      <c r="J12" s="295">
        <v>0</v>
      </c>
      <c r="K12" s="295">
        <v>0</v>
      </c>
      <c r="L12" s="295">
        <v>0</v>
      </c>
      <c r="M12" s="191">
        <v>0</v>
      </c>
    </row>
    <row r="13" spans="1:14" s="133" customFormat="1" ht="17.100000000000001" customHeight="1">
      <c r="A13" s="428">
        <v>2022</v>
      </c>
      <c r="B13" s="291">
        <v>53</v>
      </c>
      <c r="C13" s="292">
        <v>36</v>
      </c>
      <c r="D13" s="293">
        <v>0</v>
      </c>
      <c r="E13" s="294">
        <v>0</v>
      </c>
      <c r="F13" s="295">
        <v>48</v>
      </c>
      <c r="G13" s="292">
        <v>5</v>
      </c>
      <c r="H13" s="295">
        <v>0</v>
      </c>
      <c r="I13" s="295">
        <v>0</v>
      </c>
      <c r="J13" s="295">
        <v>0</v>
      </c>
      <c r="K13" s="295">
        <v>0</v>
      </c>
      <c r="L13" s="295">
        <v>0</v>
      </c>
      <c r="M13" s="191">
        <v>0</v>
      </c>
    </row>
    <row r="14" spans="1:14" s="284" customFormat="1" ht="17.100000000000001" customHeight="1">
      <c r="A14" s="285">
        <v>2023</v>
      </c>
      <c r="B14" s="296">
        <v>51</v>
      </c>
      <c r="C14" s="297">
        <v>35</v>
      </c>
      <c r="D14" s="298">
        <v>0</v>
      </c>
      <c r="E14" s="299">
        <v>0</v>
      </c>
      <c r="F14" s="300">
        <v>46</v>
      </c>
      <c r="G14" s="297">
        <v>5</v>
      </c>
      <c r="H14" s="300">
        <v>0</v>
      </c>
      <c r="I14" s="300">
        <v>0</v>
      </c>
      <c r="J14" s="300">
        <v>0</v>
      </c>
      <c r="K14" s="300">
        <v>0</v>
      </c>
      <c r="L14" s="300">
        <v>0</v>
      </c>
      <c r="M14" s="301">
        <v>0</v>
      </c>
    </row>
    <row r="15" spans="1:14" s="24" customFormat="1" ht="18" customHeight="1">
      <c r="A15" s="535" t="s">
        <v>323</v>
      </c>
      <c r="B15" s="535"/>
      <c r="C15" s="535"/>
      <c r="D15" s="535"/>
      <c r="E15" s="535"/>
      <c r="F15" s="535"/>
      <c r="G15" s="535"/>
      <c r="H15" s="2"/>
      <c r="I15" s="95"/>
      <c r="J15" s="95"/>
      <c r="K15" s="95"/>
      <c r="L15" s="95"/>
      <c r="M15" s="50" t="s">
        <v>357</v>
      </c>
    </row>
    <row r="16" spans="1:14" ht="24.75" customHeight="1"/>
    <row r="17" spans="1:14" s="25" customFormat="1" ht="30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36"/>
    </row>
    <row r="18" spans="1:14" s="24" customFormat="1" ht="1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23"/>
    </row>
    <row r="19" spans="1:14" ht="39.950000000000003" customHeight="1"/>
    <row r="20" spans="1:14" ht="30" customHeight="1"/>
    <row r="21" spans="1:14" ht="24.95" customHeight="1"/>
    <row r="22" spans="1:14" ht="24.95" customHeight="1"/>
    <row r="23" spans="1:14" ht="24.95" customHeight="1"/>
    <row r="24" spans="1:14" ht="24.95" customHeight="1"/>
    <row r="25" spans="1:14" s="24" customFormat="1" ht="18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23"/>
    </row>
  </sheetData>
  <mergeCells count="16">
    <mergeCell ref="A1:G1"/>
    <mergeCell ref="A15:G15"/>
    <mergeCell ref="K4:K6"/>
    <mergeCell ref="L4:L6"/>
    <mergeCell ref="M4:M6"/>
    <mergeCell ref="B5:C5"/>
    <mergeCell ref="D5:E5"/>
    <mergeCell ref="A2:M2"/>
    <mergeCell ref="A3:G3"/>
    <mergeCell ref="A4:A6"/>
    <mergeCell ref="B4:E4"/>
    <mergeCell ref="F4:F6"/>
    <mergeCell ref="G4:G6"/>
    <mergeCell ref="H4:H6"/>
    <mergeCell ref="I4:I6"/>
    <mergeCell ref="J4:J6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8" firstPageNumber="66" pageOrder="overThenDown" orientation="landscape" r:id="rId1"/>
  <headerFooter scaleWithDoc="0" alignWithMargins="0">
    <oddFooter xml:space="preserve">&amp;L&amp;"돋움,기울임꼴" &amp;C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21"/>
  <sheetViews>
    <sheetView tabSelected="1" view="pageBreakPreview" zoomScale="115" zoomScaleNormal="100" zoomScaleSheetLayoutView="115" workbookViewId="0">
      <selection activeCell="H12" sqref="H12"/>
    </sheetView>
  </sheetViews>
  <sheetFormatPr defaultColWidth="8.88671875" defaultRowHeight="13.5"/>
  <cols>
    <col min="1" max="1" width="8.77734375" style="6" customWidth="1"/>
    <col min="2" max="2" width="7.109375" style="6" customWidth="1"/>
    <col min="3" max="3" width="10" style="6" bestFit="1" customWidth="1"/>
    <col min="4" max="11" width="7.109375" style="6" customWidth="1"/>
    <col min="12" max="17" width="7.109375" style="6" hidden="1" customWidth="1"/>
    <col min="18" max="16384" width="8.88671875" style="6"/>
  </cols>
  <sheetData>
    <row r="1" spans="1:18" s="13" customFormat="1" ht="20.25">
      <c r="A1" s="490" t="s">
        <v>119</v>
      </c>
      <c r="B1" s="490"/>
      <c r="C1" s="490"/>
      <c r="D1" s="490"/>
      <c r="E1" s="490"/>
      <c r="F1" s="490"/>
      <c r="G1" s="490"/>
      <c r="H1" s="490"/>
      <c r="I1" s="490"/>
    </row>
    <row r="2" spans="1:18" s="25" customFormat="1" ht="30" customHeight="1">
      <c r="A2" s="491" t="s">
        <v>371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36"/>
    </row>
    <row r="3" spans="1:18" s="1" customFormat="1" ht="15" customHeight="1">
      <c r="A3" s="139" t="s">
        <v>394</v>
      </c>
      <c r="B3" s="139"/>
      <c r="C3" s="139"/>
      <c r="D3" s="139"/>
      <c r="E3" s="139"/>
      <c r="F3" s="139"/>
      <c r="G3" s="139"/>
      <c r="H3" s="2"/>
      <c r="I3" s="139"/>
      <c r="J3" s="2"/>
      <c r="K3" s="139"/>
      <c r="L3" s="2"/>
      <c r="M3" s="303" t="s">
        <v>252</v>
      </c>
      <c r="N3" s="2"/>
      <c r="O3" s="139"/>
      <c r="P3" s="139"/>
      <c r="Q3" s="303"/>
    </row>
    <row r="4" spans="1:18" ht="24.95" customHeight="1">
      <c r="A4" s="523" t="s">
        <v>328</v>
      </c>
      <c r="B4" s="682">
        <v>2023</v>
      </c>
      <c r="C4" s="683"/>
      <c r="D4" s="529">
        <v>2022</v>
      </c>
      <c r="E4" s="529"/>
      <c r="F4" s="529">
        <v>2021</v>
      </c>
      <c r="G4" s="529"/>
      <c r="H4" s="529">
        <v>2020</v>
      </c>
      <c r="I4" s="529"/>
      <c r="J4" s="529">
        <v>2019</v>
      </c>
      <c r="K4" s="529"/>
      <c r="L4" s="574">
        <v>2018</v>
      </c>
      <c r="M4" s="541"/>
      <c r="N4" s="539">
        <v>2017</v>
      </c>
      <c r="O4" s="541"/>
      <c r="P4" s="529">
        <v>2016</v>
      </c>
      <c r="Q4" s="529"/>
    </row>
    <row r="5" spans="1:18" ht="24.95" customHeight="1" thickBot="1">
      <c r="A5" s="524"/>
      <c r="B5" s="447" t="s">
        <v>182</v>
      </c>
      <c r="C5" s="448" t="s">
        <v>141</v>
      </c>
      <c r="D5" s="429" t="s">
        <v>182</v>
      </c>
      <c r="E5" s="429" t="s">
        <v>141</v>
      </c>
      <c r="F5" s="375" t="s">
        <v>182</v>
      </c>
      <c r="G5" s="375" t="s">
        <v>141</v>
      </c>
      <c r="H5" s="375" t="s">
        <v>182</v>
      </c>
      <c r="I5" s="375" t="s">
        <v>141</v>
      </c>
      <c r="J5" s="375" t="s">
        <v>182</v>
      </c>
      <c r="K5" s="375" t="s">
        <v>141</v>
      </c>
      <c r="L5" s="375" t="s">
        <v>182</v>
      </c>
      <c r="M5" s="375" t="s">
        <v>141</v>
      </c>
      <c r="N5" s="368" t="s">
        <v>182</v>
      </c>
      <c r="O5" s="336" t="s">
        <v>141</v>
      </c>
      <c r="P5" s="336" t="s">
        <v>182</v>
      </c>
      <c r="Q5" s="336" t="s">
        <v>141</v>
      </c>
    </row>
    <row r="6" spans="1:18" ht="17.100000000000001" customHeight="1" thickTop="1">
      <c r="A6" s="394" t="s">
        <v>327</v>
      </c>
      <c r="B6" s="449">
        <v>0</v>
      </c>
      <c r="C6" s="381">
        <v>0</v>
      </c>
      <c r="D6" s="302">
        <v>0</v>
      </c>
      <c r="E6" s="287">
        <v>0</v>
      </c>
      <c r="F6" s="302">
        <v>0</v>
      </c>
      <c r="G6" s="287">
        <v>0</v>
      </c>
      <c r="H6" s="302">
        <v>0</v>
      </c>
      <c r="I6" s="287">
        <v>0</v>
      </c>
      <c r="J6" s="302">
        <v>0</v>
      </c>
      <c r="K6" s="287">
        <v>0</v>
      </c>
      <c r="L6" s="302">
        <v>0</v>
      </c>
      <c r="M6" s="289">
        <v>0</v>
      </c>
      <c r="N6" s="302">
        <v>0</v>
      </c>
      <c r="O6" s="287">
        <v>0</v>
      </c>
      <c r="P6" s="302">
        <v>0</v>
      </c>
      <c r="Q6" s="302">
        <v>0</v>
      </c>
    </row>
    <row r="7" spans="1:18" ht="17.100000000000001" customHeight="1">
      <c r="A7" s="367" t="s">
        <v>329</v>
      </c>
      <c r="B7" s="450">
        <v>0</v>
      </c>
      <c r="C7" s="382">
        <v>0</v>
      </c>
      <c r="D7" s="302">
        <v>0</v>
      </c>
      <c r="E7" s="292">
        <v>0</v>
      </c>
      <c r="F7" s="302">
        <v>0</v>
      </c>
      <c r="G7" s="292">
        <v>0</v>
      </c>
      <c r="H7" s="302">
        <v>0</v>
      </c>
      <c r="I7" s="292">
        <v>0</v>
      </c>
      <c r="J7" s="302">
        <v>0</v>
      </c>
      <c r="K7" s="292">
        <v>0</v>
      </c>
      <c r="L7" s="302">
        <v>0</v>
      </c>
      <c r="M7" s="294">
        <v>0</v>
      </c>
      <c r="N7" s="302">
        <v>0</v>
      </c>
      <c r="O7" s="292">
        <v>0</v>
      </c>
      <c r="P7" s="302">
        <v>0</v>
      </c>
      <c r="Q7" s="302">
        <v>0</v>
      </c>
    </row>
    <row r="8" spans="1:18" ht="17.100000000000001" customHeight="1">
      <c r="A8" s="367" t="s">
        <v>330</v>
      </c>
      <c r="B8" s="450">
        <v>0</v>
      </c>
      <c r="C8" s="382">
        <v>0</v>
      </c>
      <c r="D8" s="302">
        <v>0</v>
      </c>
      <c r="E8" s="292">
        <v>0</v>
      </c>
      <c r="F8" s="302">
        <v>0</v>
      </c>
      <c r="G8" s="292">
        <v>0</v>
      </c>
      <c r="H8" s="302">
        <v>0</v>
      </c>
      <c r="I8" s="292">
        <v>0</v>
      </c>
      <c r="J8" s="302">
        <v>0</v>
      </c>
      <c r="K8" s="292">
        <v>0</v>
      </c>
      <c r="L8" s="302">
        <v>0</v>
      </c>
      <c r="M8" s="294">
        <v>0</v>
      </c>
      <c r="N8" s="302">
        <v>0</v>
      </c>
      <c r="O8" s="292">
        <v>0</v>
      </c>
      <c r="P8" s="302">
        <v>0</v>
      </c>
      <c r="Q8" s="302">
        <v>0</v>
      </c>
    </row>
    <row r="9" spans="1:18" ht="17.100000000000001" customHeight="1">
      <c r="A9" s="367" t="s">
        <v>331</v>
      </c>
      <c r="B9" s="450">
        <v>0</v>
      </c>
      <c r="C9" s="382">
        <v>0</v>
      </c>
      <c r="D9" s="302">
        <v>0</v>
      </c>
      <c r="E9" s="292">
        <v>0</v>
      </c>
      <c r="F9" s="302">
        <v>0</v>
      </c>
      <c r="G9" s="292">
        <v>0</v>
      </c>
      <c r="H9" s="302">
        <v>0</v>
      </c>
      <c r="I9" s="292">
        <v>0</v>
      </c>
      <c r="J9" s="302">
        <v>0</v>
      </c>
      <c r="K9" s="292">
        <v>0</v>
      </c>
      <c r="L9" s="302">
        <v>0</v>
      </c>
      <c r="M9" s="294">
        <v>0</v>
      </c>
      <c r="N9" s="302">
        <v>0</v>
      </c>
      <c r="O9" s="292">
        <v>0</v>
      </c>
      <c r="P9" s="302">
        <v>0</v>
      </c>
      <c r="Q9" s="302">
        <v>0</v>
      </c>
    </row>
    <row r="10" spans="1:18" ht="17.100000000000001" customHeight="1">
      <c r="A10" s="367" t="s">
        <v>332</v>
      </c>
      <c r="B10" s="450">
        <v>0</v>
      </c>
      <c r="C10" s="382">
        <v>0</v>
      </c>
      <c r="D10" s="302">
        <v>0</v>
      </c>
      <c r="E10" s="292">
        <v>0</v>
      </c>
      <c r="F10" s="302">
        <v>0</v>
      </c>
      <c r="G10" s="292">
        <v>0</v>
      </c>
      <c r="H10" s="302">
        <v>0</v>
      </c>
      <c r="I10" s="292">
        <v>0</v>
      </c>
      <c r="J10" s="302">
        <v>0</v>
      </c>
      <c r="K10" s="292">
        <v>0</v>
      </c>
      <c r="L10" s="302">
        <v>0</v>
      </c>
      <c r="M10" s="294">
        <v>0</v>
      </c>
      <c r="N10" s="302">
        <v>0</v>
      </c>
      <c r="O10" s="292">
        <v>0</v>
      </c>
      <c r="P10" s="302">
        <v>0</v>
      </c>
      <c r="Q10" s="302">
        <v>0</v>
      </c>
    </row>
    <row r="11" spans="1:18" ht="17.100000000000001" customHeight="1">
      <c r="A11" s="367" t="s">
        <v>333</v>
      </c>
      <c r="B11" s="450">
        <v>0</v>
      </c>
      <c r="C11" s="382">
        <v>0</v>
      </c>
      <c r="D11" s="302">
        <v>0</v>
      </c>
      <c r="E11" s="292">
        <v>0</v>
      </c>
      <c r="F11" s="302">
        <v>0</v>
      </c>
      <c r="G11" s="292">
        <v>0</v>
      </c>
      <c r="H11" s="302">
        <v>0</v>
      </c>
      <c r="I11" s="292">
        <v>0</v>
      </c>
      <c r="J11" s="302">
        <v>0</v>
      </c>
      <c r="K11" s="292">
        <v>0</v>
      </c>
      <c r="L11" s="302">
        <v>0</v>
      </c>
      <c r="M11" s="294">
        <v>0</v>
      </c>
      <c r="N11" s="302">
        <v>0</v>
      </c>
      <c r="O11" s="292">
        <v>0</v>
      </c>
      <c r="P11" s="302">
        <v>0</v>
      </c>
      <c r="Q11" s="302">
        <v>0</v>
      </c>
    </row>
    <row r="12" spans="1:18" ht="17.100000000000001" customHeight="1">
      <c r="A12" s="367" t="s">
        <v>324</v>
      </c>
      <c r="B12" s="450">
        <v>0</v>
      </c>
      <c r="C12" s="382">
        <v>0</v>
      </c>
      <c r="D12" s="302">
        <v>0</v>
      </c>
      <c r="E12" s="292">
        <v>0</v>
      </c>
      <c r="F12" s="302">
        <v>153.84</v>
      </c>
      <c r="G12" s="292">
        <v>1410</v>
      </c>
      <c r="H12" s="302">
        <v>112.8</v>
      </c>
      <c r="I12" s="292">
        <v>1027</v>
      </c>
      <c r="J12" s="302">
        <v>246.2</v>
      </c>
      <c r="K12" s="292">
        <v>2462</v>
      </c>
      <c r="L12" s="302">
        <v>255.1</v>
      </c>
      <c r="M12" s="294">
        <v>2551</v>
      </c>
      <c r="N12" s="302">
        <v>277</v>
      </c>
      <c r="O12" s="292">
        <v>2770</v>
      </c>
      <c r="P12" s="302">
        <v>286</v>
      </c>
      <c r="Q12" s="302">
        <v>5.72</v>
      </c>
    </row>
    <row r="13" spans="1:18" ht="17.100000000000001" customHeight="1">
      <c r="A13" s="367" t="s">
        <v>334</v>
      </c>
      <c r="B13" s="450">
        <v>0</v>
      </c>
      <c r="C13" s="382">
        <v>0</v>
      </c>
      <c r="D13" s="302">
        <v>0</v>
      </c>
      <c r="E13" s="292">
        <v>0</v>
      </c>
      <c r="F13" s="302">
        <v>0</v>
      </c>
      <c r="G13" s="292">
        <v>0</v>
      </c>
      <c r="H13" s="302">
        <v>0</v>
      </c>
      <c r="I13" s="292">
        <v>0</v>
      </c>
      <c r="J13" s="302">
        <v>0</v>
      </c>
      <c r="K13" s="292">
        <v>0</v>
      </c>
      <c r="L13" s="302">
        <v>0</v>
      </c>
      <c r="M13" s="294">
        <v>0</v>
      </c>
      <c r="N13" s="302">
        <v>0</v>
      </c>
      <c r="O13" s="292">
        <v>0</v>
      </c>
      <c r="P13" s="302">
        <v>0</v>
      </c>
      <c r="Q13" s="302">
        <v>0</v>
      </c>
    </row>
    <row r="14" spans="1:18" ht="17.100000000000001" customHeight="1">
      <c r="A14" s="367" t="s">
        <v>325</v>
      </c>
      <c r="B14" s="450">
        <v>2035</v>
      </c>
      <c r="C14" s="382">
        <v>70975000</v>
      </c>
      <c r="D14" s="302">
        <v>1356</v>
      </c>
      <c r="E14" s="292">
        <v>49703</v>
      </c>
      <c r="F14" s="302">
        <v>3986.72</v>
      </c>
      <c r="G14" s="292">
        <v>67920</v>
      </c>
      <c r="H14" s="302">
        <v>2457.5</v>
      </c>
      <c r="I14" s="292">
        <v>48800</v>
      </c>
      <c r="J14" s="302">
        <v>1059.5</v>
      </c>
      <c r="K14" s="292">
        <v>46618</v>
      </c>
      <c r="L14" s="302">
        <v>1070</v>
      </c>
      <c r="M14" s="294">
        <v>47080</v>
      </c>
      <c r="N14" s="302">
        <v>1020</v>
      </c>
      <c r="O14" s="292">
        <v>29280</v>
      </c>
      <c r="P14" s="302">
        <v>768</v>
      </c>
      <c r="Q14" s="302">
        <v>29252</v>
      </c>
    </row>
    <row r="15" spans="1:18" ht="17.100000000000001" customHeight="1">
      <c r="A15" s="367" t="s">
        <v>335</v>
      </c>
      <c r="B15" s="450">
        <v>0</v>
      </c>
      <c r="C15" s="382">
        <v>0</v>
      </c>
      <c r="D15" s="302">
        <v>0</v>
      </c>
      <c r="E15" s="292">
        <v>0</v>
      </c>
      <c r="F15" s="302">
        <v>0</v>
      </c>
      <c r="G15" s="292">
        <v>0</v>
      </c>
      <c r="H15" s="302">
        <v>0</v>
      </c>
      <c r="I15" s="292">
        <v>0</v>
      </c>
      <c r="J15" s="302">
        <v>0</v>
      </c>
      <c r="K15" s="292">
        <v>0</v>
      </c>
      <c r="L15" s="302">
        <v>0</v>
      </c>
      <c r="M15" s="294">
        <v>0</v>
      </c>
      <c r="N15" s="302">
        <v>0</v>
      </c>
      <c r="O15" s="292">
        <v>0</v>
      </c>
      <c r="P15" s="302">
        <v>0</v>
      </c>
      <c r="Q15" s="302">
        <v>0</v>
      </c>
    </row>
    <row r="16" spans="1:18" ht="17.100000000000001" customHeight="1">
      <c r="A16" s="367" t="s">
        <v>337</v>
      </c>
      <c r="B16" s="450">
        <v>0</v>
      </c>
      <c r="C16" s="382">
        <v>0</v>
      </c>
      <c r="D16" s="302">
        <v>0</v>
      </c>
      <c r="E16" s="292">
        <v>0</v>
      </c>
      <c r="F16" s="302">
        <v>0</v>
      </c>
      <c r="G16" s="292">
        <v>0</v>
      </c>
      <c r="H16" s="302">
        <v>0</v>
      </c>
      <c r="I16" s="292">
        <v>0</v>
      </c>
      <c r="J16" s="302">
        <v>0</v>
      </c>
      <c r="K16" s="292">
        <v>0</v>
      </c>
      <c r="L16" s="302">
        <v>0</v>
      </c>
      <c r="M16" s="294">
        <v>0</v>
      </c>
      <c r="N16" s="302">
        <v>0</v>
      </c>
      <c r="O16" s="292">
        <v>0</v>
      </c>
      <c r="P16" s="302">
        <v>0</v>
      </c>
      <c r="Q16" s="302">
        <v>0</v>
      </c>
    </row>
    <row r="17" spans="1:17" ht="17.100000000000001" customHeight="1">
      <c r="A17" s="367" t="s">
        <v>336</v>
      </c>
      <c r="B17" s="450">
        <v>0</v>
      </c>
      <c r="C17" s="382">
        <v>0</v>
      </c>
      <c r="D17" s="302">
        <v>0</v>
      </c>
      <c r="E17" s="292">
        <v>0</v>
      </c>
      <c r="F17" s="302">
        <v>0</v>
      </c>
      <c r="G17" s="292">
        <v>0</v>
      </c>
      <c r="H17" s="302">
        <v>0</v>
      </c>
      <c r="I17" s="292">
        <v>0</v>
      </c>
      <c r="J17" s="302">
        <v>0</v>
      </c>
      <c r="K17" s="292">
        <v>0</v>
      </c>
      <c r="L17" s="302">
        <v>0</v>
      </c>
      <c r="M17" s="294">
        <v>0</v>
      </c>
      <c r="N17" s="302">
        <v>0</v>
      </c>
      <c r="O17" s="292">
        <v>0</v>
      </c>
      <c r="P17" s="302">
        <v>0</v>
      </c>
      <c r="Q17" s="302">
        <v>0</v>
      </c>
    </row>
    <row r="18" spans="1:17" ht="17.100000000000001" customHeight="1">
      <c r="A18" s="367" t="s">
        <v>338</v>
      </c>
      <c r="B18" s="450">
        <v>0</v>
      </c>
      <c r="C18" s="382">
        <v>0</v>
      </c>
      <c r="D18" s="302">
        <v>0</v>
      </c>
      <c r="E18" s="292">
        <v>0</v>
      </c>
      <c r="F18" s="302">
        <v>0</v>
      </c>
      <c r="G18" s="292">
        <v>0</v>
      </c>
      <c r="H18" s="302">
        <v>0</v>
      </c>
      <c r="I18" s="292">
        <v>0</v>
      </c>
      <c r="J18" s="302">
        <v>0</v>
      </c>
      <c r="K18" s="292">
        <v>0</v>
      </c>
      <c r="L18" s="302">
        <v>0</v>
      </c>
      <c r="M18" s="294">
        <v>0</v>
      </c>
      <c r="N18" s="302">
        <v>0</v>
      </c>
      <c r="O18" s="292">
        <v>0</v>
      </c>
      <c r="P18" s="302">
        <v>0</v>
      </c>
      <c r="Q18" s="302">
        <v>0</v>
      </c>
    </row>
    <row r="19" spans="1:17" ht="17.100000000000001" customHeight="1">
      <c r="A19" s="414" t="s">
        <v>326</v>
      </c>
      <c r="B19" s="296">
        <v>150</v>
      </c>
      <c r="C19" s="297">
        <v>6000000</v>
      </c>
      <c r="D19" s="304">
        <v>760</v>
      </c>
      <c r="E19" s="304">
        <v>24502</v>
      </c>
      <c r="F19" s="304">
        <v>638.13</v>
      </c>
      <c r="G19" s="305">
        <v>19209.7</v>
      </c>
      <c r="H19" s="304">
        <v>643.43399999999997</v>
      </c>
      <c r="I19" s="305">
        <v>19433.73</v>
      </c>
      <c r="J19" s="304">
        <v>370.88</v>
      </c>
      <c r="K19" s="305">
        <v>10673.91</v>
      </c>
      <c r="L19" s="304">
        <v>370.98</v>
      </c>
      <c r="M19" s="415">
        <v>10679.2</v>
      </c>
      <c r="N19" s="304">
        <v>368.94</v>
      </c>
      <c r="O19" s="305">
        <v>10671.13</v>
      </c>
      <c r="P19" s="304">
        <v>313.55</v>
      </c>
      <c r="Q19" s="304">
        <v>8825</v>
      </c>
    </row>
    <row r="20" spans="1:17" s="1" customFormat="1" ht="25.5" customHeight="1">
      <c r="A20" s="489" t="s">
        <v>349</v>
      </c>
      <c r="B20" s="681"/>
      <c r="C20" s="681"/>
      <c r="D20" s="681"/>
      <c r="E20" s="681"/>
      <c r="F20" s="681"/>
      <c r="G20" s="489"/>
      <c r="H20" s="489"/>
      <c r="I20" s="489"/>
      <c r="J20" s="489"/>
      <c r="K20" s="489"/>
      <c r="L20" s="489"/>
      <c r="M20" s="489"/>
      <c r="N20" s="133"/>
      <c r="O20" s="133"/>
      <c r="P20" s="133"/>
      <c r="Q20" s="133"/>
    </row>
    <row r="21" spans="1:17" s="1" customFormat="1" ht="15" customHeight="1">
      <c r="A21" s="95" t="s">
        <v>362</v>
      </c>
      <c r="B21" s="95"/>
      <c r="C21" s="95"/>
      <c r="D21" s="95"/>
      <c r="E21" s="95"/>
      <c r="F21" s="95"/>
      <c r="G21" s="95"/>
      <c r="H21" s="2"/>
      <c r="I21" s="95"/>
      <c r="J21" s="2"/>
      <c r="K21" s="95"/>
      <c r="L21" s="2"/>
      <c r="M21" s="97" t="s">
        <v>90</v>
      </c>
      <c r="N21" s="2"/>
      <c r="O21" s="95"/>
      <c r="P21" s="95"/>
      <c r="Q21" s="97"/>
    </row>
  </sheetData>
  <mergeCells count="12">
    <mergeCell ref="A1:I1"/>
    <mergeCell ref="A20:M20"/>
    <mergeCell ref="A2:Q2"/>
    <mergeCell ref="A4:A5"/>
    <mergeCell ref="B4:C4"/>
    <mergeCell ref="F4:G4"/>
    <mergeCell ref="H4:I4"/>
    <mergeCell ref="P4:Q4"/>
    <mergeCell ref="J4:K4"/>
    <mergeCell ref="L4:M4"/>
    <mergeCell ref="N4:O4"/>
    <mergeCell ref="D4:E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8" firstPageNumber="66" pageOrder="overThenDown" orientation="landscape" r:id="rId1"/>
  <headerFooter scaleWithDoc="0" alignWithMargins="0">
    <oddFooter xml:space="preserve">&amp;L&amp;"돋움,기울임꼴" &amp;C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W17"/>
  <sheetViews>
    <sheetView view="pageBreakPreview" zoomScaleNormal="100" zoomScaleSheetLayoutView="100" workbookViewId="0">
      <selection activeCell="F10" sqref="F10"/>
    </sheetView>
  </sheetViews>
  <sheetFormatPr defaultColWidth="8.88671875" defaultRowHeight="13.5"/>
  <cols>
    <col min="1" max="22" width="8.77734375" style="6" customWidth="1"/>
    <col min="23" max="16384" width="8.88671875" style="6"/>
  </cols>
  <sheetData>
    <row r="1" spans="1:23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23" s="40" customFormat="1" ht="30" customHeight="1">
      <c r="A2" s="685" t="s">
        <v>375</v>
      </c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  <c r="U2" s="685"/>
      <c r="V2" s="685"/>
      <c r="W2" s="61"/>
    </row>
    <row r="3" spans="1:23" s="35" customFormat="1" ht="15" customHeight="1">
      <c r="A3" s="686" t="s">
        <v>92</v>
      </c>
      <c r="B3" s="686"/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686"/>
      <c r="N3" s="150"/>
      <c r="O3" s="348"/>
      <c r="P3" s="348"/>
      <c r="Q3" s="348"/>
      <c r="R3" s="348"/>
      <c r="S3" s="348"/>
      <c r="T3" s="348"/>
      <c r="U3" s="348"/>
      <c r="V3" s="349" t="s">
        <v>93</v>
      </c>
    </row>
    <row r="4" spans="1:23" s="62" customFormat="1" ht="24.95" customHeight="1">
      <c r="A4" s="687" t="s">
        <v>364</v>
      </c>
      <c r="B4" s="690" t="s">
        <v>183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2" t="s">
        <v>184</v>
      </c>
      <c r="O4" s="691"/>
      <c r="P4" s="691"/>
      <c r="Q4" s="691"/>
      <c r="R4" s="691"/>
      <c r="S4" s="691"/>
      <c r="T4" s="691"/>
      <c r="U4" s="691"/>
      <c r="V4" s="693"/>
    </row>
    <row r="5" spans="1:23" s="62" customFormat="1" ht="32.25" customHeight="1">
      <c r="A5" s="688"/>
      <c r="B5" s="694" t="s">
        <v>210</v>
      </c>
      <c r="C5" s="695"/>
      <c r="D5" s="695"/>
      <c r="E5" s="695"/>
      <c r="F5" s="696" t="s">
        <v>233</v>
      </c>
      <c r="G5" s="697"/>
      <c r="H5" s="697"/>
      <c r="I5" s="697"/>
      <c r="J5" s="696" t="s">
        <v>234</v>
      </c>
      <c r="K5" s="697"/>
      <c r="L5" s="697"/>
      <c r="M5" s="697"/>
      <c r="N5" s="696" t="s">
        <v>113</v>
      </c>
      <c r="O5" s="697"/>
      <c r="P5" s="697"/>
      <c r="Q5" s="696" t="s">
        <v>94</v>
      </c>
      <c r="R5" s="697"/>
      <c r="S5" s="697"/>
      <c r="T5" s="696" t="s">
        <v>95</v>
      </c>
      <c r="U5" s="697"/>
      <c r="V5" s="698"/>
    </row>
    <row r="6" spans="1:23" s="62" customFormat="1" ht="37.5" customHeight="1" thickBot="1">
      <c r="A6" s="689"/>
      <c r="B6" s="309" t="s">
        <v>235</v>
      </c>
      <c r="C6" s="308" t="s">
        <v>236</v>
      </c>
      <c r="D6" s="307" t="s">
        <v>237</v>
      </c>
      <c r="E6" s="307" t="s">
        <v>238</v>
      </c>
      <c r="F6" s="307" t="s">
        <v>235</v>
      </c>
      <c r="G6" s="308" t="s">
        <v>236</v>
      </c>
      <c r="H6" s="307" t="s">
        <v>237</v>
      </c>
      <c r="I6" s="307" t="s">
        <v>238</v>
      </c>
      <c r="J6" s="307" t="s">
        <v>235</v>
      </c>
      <c r="K6" s="308" t="s">
        <v>236</v>
      </c>
      <c r="L6" s="307" t="s">
        <v>237</v>
      </c>
      <c r="M6" s="307" t="s">
        <v>238</v>
      </c>
      <c r="N6" s="307" t="s">
        <v>235</v>
      </c>
      <c r="O6" s="308" t="s">
        <v>236</v>
      </c>
      <c r="P6" s="307" t="s">
        <v>238</v>
      </c>
      <c r="Q6" s="307" t="s">
        <v>235</v>
      </c>
      <c r="R6" s="308" t="s">
        <v>236</v>
      </c>
      <c r="S6" s="307" t="s">
        <v>238</v>
      </c>
      <c r="T6" s="307" t="s">
        <v>235</v>
      </c>
      <c r="U6" s="308" t="s">
        <v>236</v>
      </c>
      <c r="V6" s="307" t="s">
        <v>238</v>
      </c>
    </row>
    <row r="7" spans="1:23" s="62" customFormat="1" ht="17.100000000000001" hidden="1" customHeight="1" thickTop="1">
      <c r="A7" s="376">
        <v>2016</v>
      </c>
      <c r="B7" s="352">
        <v>240</v>
      </c>
      <c r="C7" s="352">
        <v>854</v>
      </c>
      <c r="D7" s="352">
        <v>953</v>
      </c>
      <c r="E7" s="353">
        <v>8381</v>
      </c>
      <c r="F7" s="92">
        <v>15</v>
      </c>
      <c r="G7" s="92">
        <v>135</v>
      </c>
      <c r="H7" s="92">
        <v>174</v>
      </c>
      <c r="I7" s="353">
        <v>682</v>
      </c>
      <c r="J7" s="92">
        <v>225</v>
      </c>
      <c r="K7" s="92">
        <v>719</v>
      </c>
      <c r="L7" s="92">
        <v>779</v>
      </c>
      <c r="M7" s="146">
        <v>7699</v>
      </c>
      <c r="N7" s="92">
        <v>210</v>
      </c>
      <c r="O7" s="92">
        <v>210</v>
      </c>
      <c r="P7" s="353">
        <v>36642</v>
      </c>
      <c r="Q7" s="92">
        <v>0</v>
      </c>
      <c r="R7" s="92">
        <v>0</v>
      </c>
      <c r="S7" s="353">
        <v>0</v>
      </c>
      <c r="T7" s="92">
        <v>210</v>
      </c>
      <c r="U7" s="92">
        <v>210</v>
      </c>
      <c r="V7" s="147">
        <v>36642</v>
      </c>
    </row>
    <row r="8" spans="1:23" s="62" customFormat="1" ht="17.100000000000001" hidden="1" customHeight="1">
      <c r="A8" s="376">
        <v>2017</v>
      </c>
      <c r="B8" s="92">
        <v>268</v>
      </c>
      <c r="C8" s="92">
        <v>789</v>
      </c>
      <c r="D8" s="92">
        <v>790</v>
      </c>
      <c r="E8" s="354">
        <v>10462</v>
      </c>
      <c r="F8" s="92">
        <v>15</v>
      </c>
      <c r="G8" s="92">
        <v>98</v>
      </c>
      <c r="H8" s="92">
        <v>123</v>
      </c>
      <c r="I8" s="354">
        <v>71</v>
      </c>
      <c r="J8" s="92">
        <v>253</v>
      </c>
      <c r="K8" s="92">
        <v>691</v>
      </c>
      <c r="L8" s="92">
        <v>667</v>
      </c>
      <c r="M8" s="147">
        <v>10391</v>
      </c>
      <c r="N8" s="92">
        <v>197</v>
      </c>
      <c r="O8" s="92">
        <v>197</v>
      </c>
      <c r="P8" s="354">
        <v>32975</v>
      </c>
      <c r="Q8" s="92">
        <v>0</v>
      </c>
      <c r="R8" s="92">
        <v>0</v>
      </c>
      <c r="S8" s="354">
        <v>0</v>
      </c>
      <c r="T8" s="92">
        <v>197</v>
      </c>
      <c r="U8" s="92">
        <v>197</v>
      </c>
      <c r="V8" s="147">
        <v>32975</v>
      </c>
    </row>
    <row r="9" spans="1:23" s="62" customFormat="1" ht="17.100000000000001" hidden="1" customHeight="1" thickTop="1">
      <c r="A9" s="376">
        <v>2018</v>
      </c>
      <c r="B9" s="92">
        <v>259</v>
      </c>
      <c r="C9" s="92">
        <v>826</v>
      </c>
      <c r="D9" s="92">
        <v>891</v>
      </c>
      <c r="E9" s="157">
        <v>10351</v>
      </c>
      <c r="F9" s="92">
        <v>21</v>
      </c>
      <c r="G9" s="92">
        <v>171</v>
      </c>
      <c r="H9" s="92">
        <v>257</v>
      </c>
      <c r="I9" s="157">
        <v>1010</v>
      </c>
      <c r="J9" s="92">
        <v>238</v>
      </c>
      <c r="K9" s="92">
        <v>655</v>
      </c>
      <c r="L9" s="92">
        <v>634</v>
      </c>
      <c r="M9" s="147">
        <v>9341</v>
      </c>
      <c r="N9" s="92">
        <v>154</v>
      </c>
      <c r="O9" s="92">
        <v>154</v>
      </c>
      <c r="P9" s="157">
        <v>35955</v>
      </c>
      <c r="Q9" s="92" t="s">
        <v>314</v>
      </c>
      <c r="R9" s="92" t="s">
        <v>314</v>
      </c>
      <c r="S9" s="157" t="s">
        <v>314</v>
      </c>
      <c r="T9" s="92">
        <v>154</v>
      </c>
      <c r="U9" s="92">
        <v>154</v>
      </c>
      <c r="V9" s="147">
        <v>35955</v>
      </c>
    </row>
    <row r="10" spans="1:23" s="62" customFormat="1" ht="17.100000000000001" customHeight="1" thickTop="1">
      <c r="A10" s="376">
        <v>2019</v>
      </c>
      <c r="B10" s="92">
        <v>275</v>
      </c>
      <c r="C10" s="92">
        <v>781</v>
      </c>
      <c r="D10" s="92">
        <v>897.69999999999993</v>
      </c>
      <c r="E10" s="157">
        <v>8877.2000000000007</v>
      </c>
      <c r="F10" s="92">
        <v>24</v>
      </c>
      <c r="G10" s="92">
        <v>195</v>
      </c>
      <c r="H10" s="92">
        <v>281.89999999999998</v>
      </c>
      <c r="I10" s="157">
        <v>1022</v>
      </c>
      <c r="J10" s="92">
        <v>251</v>
      </c>
      <c r="K10" s="92">
        <v>586</v>
      </c>
      <c r="L10" s="92">
        <v>615.79999999999995</v>
      </c>
      <c r="M10" s="147">
        <v>7855.2</v>
      </c>
      <c r="N10" s="92">
        <v>180</v>
      </c>
      <c r="O10" s="92">
        <v>180</v>
      </c>
      <c r="P10" s="157">
        <v>37532.400000000001</v>
      </c>
      <c r="Q10" s="92">
        <v>0</v>
      </c>
      <c r="R10" s="92">
        <v>0</v>
      </c>
      <c r="S10" s="157">
        <v>0</v>
      </c>
      <c r="T10" s="92">
        <v>180</v>
      </c>
      <c r="U10" s="92">
        <v>180</v>
      </c>
      <c r="V10" s="147">
        <v>37532.400000000001</v>
      </c>
    </row>
    <row r="11" spans="1:23" s="62" customFormat="1" ht="17.100000000000001" customHeight="1">
      <c r="A11" s="376">
        <v>2020</v>
      </c>
      <c r="B11" s="92">
        <v>288</v>
      </c>
      <c r="C11" s="92">
        <v>765</v>
      </c>
      <c r="D11" s="92">
        <v>885</v>
      </c>
      <c r="E11" s="157">
        <v>10840</v>
      </c>
      <c r="F11" s="92">
        <v>35</v>
      </c>
      <c r="G11" s="92">
        <v>270</v>
      </c>
      <c r="H11" s="92">
        <v>378</v>
      </c>
      <c r="I11" s="157">
        <v>1199</v>
      </c>
      <c r="J11" s="92">
        <v>253</v>
      </c>
      <c r="K11" s="92">
        <v>495</v>
      </c>
      <c r="L11" s="92">
        <v>507</v>
      </c>
      <c r="M11" s="147">
        <v>9641</v>
      </c>
      <c r="N11" s="92">
        <v>200</v>
      </c>
      <c r="O11" s="92">
        <v>200</v>
      </c>
      <c r="P11" s="157">
        <v>40563</v>
      </c>
      <c r="Q11" s="92">
        <v>0</v>
      </c>
      <c r="R11" s="92">
        <v>0</v>
      </c>
      <c r="S11" s="157">
        <v>0</v>
      </c>
      <c r="T11" s="92">
        <v>200</v>
      </c>
      <c r="U11" s="92">
        <v>200</v>
      </c>
      <c r="V11" s="147">
        <v>40563</v>
      </c>
    </row>
    <row r="12" spans="1:23" s="62" customFormat="1" ht="17.100000000000001" customHeight="1">
      <c r="A12" s="376">
        <v>2021</v>
      </c>
      <c r="B12" s="92">
        <v>244</v>
      </c>
      <c r="C12" s="92">
        <v>642</v>
      </c>
      <c r="D12" s="92">
        <v>769</v>
      </c>
      <c r="E12" s="157">
        <v>11924</v>
      </c>
      <c r="F12" s="92">
        <v>35</v>
      </c>
      <c r="G12" s="92">
        <v>351</v>
      </c>
      <c r="H12" s="92">
        <v>497</v>
      </c>
      <c r="I12" s="157">
        <v>1870</v>
      </c>
      <c r="J12" s="92">
        <v>209</v>
      </c>
      <c r="K12" s="92">
        <v>291</v>
      </c>
      <c r="L12" s="92">
        <v>272</v>
      </c>
      <c r="M12" s="147">
        <v>10054</v>
      </c>
      <c r="N12" s="92">
        <v>213</v>
      </c>
      <c r="O12" s="92">
        <v>213</v>
      </c>
      <c r="P12" s="157">
        <v>45117</v>
      </c>
      <c r="Q12" s="92">
        <v>0</v>
      </c>
      <c r="R12" s="92">
        <v>0</v>
      </c>
      <c r="S12" s="157">
        <v>0</v>
      </c>
      <c r="T12" s="92">
        <v>213</v>
      </c>
      <c r="U12" s="92">
        <v>213</v>
      </c>
      <c r="V12" s="147">
        <v>45117</v>
      </c>
    </row>
    <row r="13" spans="1:23" s="10" customFormat="1" ht="17.100000000000001" customHeight="1">
      <c r="A13" s="430">
        <v>2022</v>
      </c>
      <c r="B13" s="92">
        <v>209</v>
      </c>
      <c r="C13" s="92">
        <v>503</v>
      </c>
      <c r="D13" s="92">
        <v>626</v>
      </c>
      <c r="E13" s="157">
        <v>8125</v>
      </c>
      <c r="F13" s="92">
        <v>28</v>
      </c>
      <c r="G13" s="92">
        <v>299</v>
      </c>
      <c r="H13" s="92">
        <v>405</v>
      </c>
      <c r="I13" s="157">
        <v>1434</v>
      </c>
      <c r="J13" s="92">
        <v>181</v>
      </c>
      <c r="K13" s="92">
        <v>204</v>
      </c>
      <c r="L13" s="92">
        <v>221</v>
      </c>
      <c r="M13" s="147">
        <v>6691</v>
      </c>
      <c r="N13" s="92">
        <v>232</v>
      </c>
      <c r="O13" s="92">
        <v>232</v>
      </c>
      <c r="P13" s="157">
        <v>58508</v>
      </c>
      <c r="Q13" s="92">
        <v>1</v>
      </c>
      <c r="R13" s="92">
        <v>1</v>
      </c>
      <c r="S13" s="157">
        <v>0</v>
      </c>
      <c r="T13" s="92">
        <v>231</v>
      </c>
      <c r="U13" s="92">
        <v>231</v>
      </c>
      <c r="V13" s="147">
        <v>58508</v>
      </c>
    </row>
    <row r="14" spans="1:23" s="229" customFormat="1" ht="17.100000000000001" customHeight="1">
      <c r="A14" s="319">
        <v>2023</v>
      </c>
      <c r="B14" s="476">
        <v>220</v>
      </c>
      <c r="C14" s="476">
        <v>483</v>
      </c>
      <c r="D14" s="476">
        <v>570</v>
      </c>
      <c r="E14" s="478">
        <v>8524</v>
      </c>
      <c r="F14" s="476">
        <v>35</v>
      </c>
      <c r="G14" s="476">
        <v>271</v>
      </c>
      <c r="H14" s="476">
        <v>361</v>
      </c>
      <c r="I14" s="478">
        <v>1490</v>
      </c>
      <c r="J14" s="476">
        <v>185</v>
      </c>
      <c r="K14" s="476">
        <v>212</v>
      </c>
      <c r="L14" s="476">
        <v>209</v>
      </c>
      <c r="M14" s="477">
        <v>7034</v>
      </c>
      <c r="N14" s="476">
        <v>282</v>
      </c>
      <c r="O14" s="476">
        <v>282</v>
      </c>
      <c r="P14" s="478">
        <v>64454</v>
      </c>
      <c r="Q14" s="476">
        <v>1</v>
      </c>
      <c r="R14" s="476">
        <v>1</v>
      </c>
      <c r="S14" s="478">
        <v>376</v>
      </c>
      <c r="T14" s="476">
        <v>281</v>
      </c>
      <c r="U14" s="476">
        <v>281</v>
      </c>
      <c r="V14" s="477">
        <v>64078</v>
      </c>
    </row>
    <row r="15" spans="1:23" s="35" customFormat="1" ht="15" customHeight="1">
      <c r="A15" s="684" t="s">
        <v>347</v>
      </c>
      <c r="B15" s="684"/>
      <c r="C15" s="684"/>
      <c r="D15" s="684"/>
      <c r="E15" s="684"/>
      <c r="F15" s="684"/>
      <c r="G15" s="684"/>
      <c r="H15" s="684"/>
      <c r="I15" s="684"/>
      <c r="J15" s="684"/>
      <c r="K15" s="684"/>
      <c r="L15" s="684"/>
      <c r="M15" s="684"/>
      <c r="N15" s="310"/>
      <c r="O15" s="306"/>
      <c r="P15" s="306"/>
      <c r="Q15" s="306"/>
      <c r="R15" s="306"/>
      <c r="S15" s="306"/>
      <c r="T15" s="306"/>
      <c r="U15" s="306"/>
      <c r="V15" s="311" t="s">
        <v>348</v>
      </c>
    </row>
    <row r="16" spans="1:2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50"/>
      <c r="N16" s="2"/>
      <c r="O16" s="2"/>
      <c r="P16" s="2"/>
      <c r="Q16" s="2"/>
      <c r="R16" s="2"/>
      <c r="S16" s="2"/>
      <c r="T16" s="2"/>
      <c r="U16" s="2"/>
      <c r="V16" s="2"/>
    </row>
    <row r="17" spans="1:2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</sheetData>
  <mergeCells count="13">
    <mergeCell ref="A1:G1"/>
    <mergeCell ref="A15:M15"/>
    <mergeCell ref="A2:V2"/>
    <mergeCell ref="A3:M3"/>
    <mergeCell ref="A4:A6"/>
    <mergeCell ref="B4:M4"/>
    <mergeCell ref="N4:V4"/>
    <mergeCell ref="B5:E5"/>
    <mergeCell ref="F5:I5"/>
    <mergeCell ref="J5:M5"/>
    <mergeCell ref="N5:P5"/>
    <mergeCell ref="Q5:S5"/>
    <mergeCell ref="T5:V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58" firstPageNumber="66" pageOrder="overThenDown" orientation="landscape" r:id="rId1"/>
  <headerFooter scaleWithDoc="0" alignWithMargins="0">
    <oddFooter xml:space="preserve">&amp;L&amp;"돋움,기울임꼴" &amp;C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DED20-12C9-46D7-8C7A-D1B004ECF8C5}">
  <dimension ref="A1:P14"/>
  <sheetViews>
    <sheetView view="pageBreakPreview" zoomScaleNormal="100" zoomScaleSheetLayoutView="100" workbookViewId="0">
      <selection activeCell="G14" sqref="G14"/>
    </sheetView>
  </sheetViews>
  <sheetFormatPr defaultColWidth="8.88671875" defaultRowHeight="13.5"/>
  <cols>
    <col min="1" max="1" width="8.77734375" style="6" customWidth="1"/>
    <col min="2" max="15" width="7.77734375" style="6" customWidth="1"/>
    <col min="16" max="16384" width="8.88671875" style="6"/>
  </cols>
  <sheetData>
    <row r="1" spans="1:16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6" s="64" customFormat="1" ht="30" customHeight="1">
      <c r="A2" s="701" t="s">
        <v>393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1"/>
      <c r="O2" s="701"/>
      <c r="P2" s="63"/>
    </row>
    <row r="3" spans="1:16" s="1" customFormat="1" ht="15" customHeight="1">
      <c r="A3" s="702" t="s">
        <v>257</v>
      </c>
      <c r="B3" s="702"/>
      <c r="C3" s="702"/>
      <c r="D3" s="702"/>
      <c r="E3" s="702"/>
      <c r="F3" s="702"/>
      <c r="G3" s="82"/>
      <c r="H3" s="82"/>
      <c r="I3" s="82"/>
      <c r="J3" s="82"/>
      <c r="K3" s="82"/>
      <c r="L3" s="82"/>
      <c r="M3" s="82"/>
      <c r="N3" s="82"/>
      <c r="O3" s="73" t="s">
        <v>253</v>
      </c>
    </row>
    <row r="4" spans="1:16" ht="50.1" customHeight="1">
      <c r="A4" s="703" t="s">
        <v>363</v>
      </c>
      <c r="B4" s="705" t="s">
        <v>195</v>
      </c>
      <c r="C4" s="706"/>
      <c r="D4" s="699" t="s">
        <v>96</v>
      </c>
      <c r="E4" s="706"/>
      <c r="F4" s="699" t="s">
        <v>114</v>
      </c>
      <c r="G4" s="706"/>
      <c r="H4" s="699" t="s">
        <v>115</v>
      </c>
      <c r="I4" s="706"/>
      <c r="J4" s="699" t="s">
        <v>116</v>
      </c>
      <c r="K4" s="706"/>
      <c r="L4" s="699" t="s">
        <v>117</v>
      </c>
      <c r="M4" s="707"/>
      <c r="N4" s="699" t="s">
        <v>118</v>
      </c>
      <c r="O4" s="700"/>
    </row>
    <row r="5" spans="1:16" ht="36" customHeight="1" thickBot="1">
      <c r="A5" s="704"/>
      <c r="B5" s="313" t="s">
        <v>199</v>
      </c>
      <c r="C5" s="312" t="s">
        <v>239</v>
      </c>
      <c r="D5" s="312" t="s">
        <v>199</v>
      </c>
      <c r="E5" s="312" t="s">
        <v>239</v>
      </c>
      <c r="F5" s="312" t="s">
        <v>199</v>
      </c>
      <c r="G5" s="312" t="s">
        <v>239</v>
      </c>
      <c r="H5" s="312" t="s">
        <v>199</v>
      </c>
      <c r="I5" s="312" t="s">
        <v>239</v>
      </c>
      <c r="J5" s="312" t="s">
        <v>199</v>
      </c>
      <c r="K5" s="312" t="s">
        <v>239</v>
      </c>
      <c r="L5" s="312" t="s">
        <v>199</v>
      </c>
      <c r="M5" s="312" t="s">
        <v>239</v>
      </c>
      <c r="N5" s="312" t="s">
        <v>199</v>
      </c>
      <c r="O5" s="314" t="s">
        <v>239</v>
      </c>
    </row>
    <row r="6" spans="1:16" ht="17.100000000000001" hidden="1" customHeight="1" thickTop="1">
      <c r="A6" s="315">
        <v>2016</v>
      </c>
      <c r="B6" s="320">
        <v>306.60000000000008</v>
      </c>
      <c r="C6" s="289">
        <v>2200.9699999999998</v>
      </c>
      <c r="D6" s="320">
        <v>4.22</v>
      </c>
      <c r="E6" s="287">
        <v>512</v>
      </c>
      <c r="F6" s="320">
        <v>18.61</v>
      </c>
      <c r="G6" s="287">
        <v>504</v>
      </c>
      <c r="H6" s="320">
        <v>219.47</v>
      </c>
      <c r="I6" s="287">
        <v>67</v>
      </c>
      <c r="J6" s="320">
        <v>57.42</v>
      </c>
      <c r="K6" s="287">
        <v>13.94</v>
      </c>
      <c r="L6" s="320">
        <v>1.1599999999999999</v>
      </c>
      <c r="M6" s="287">
        <v>10</v>
      </c>
      <c r="N6" s="334">
        <v>5.72</v>
      </c>
      <c r="O6" s="335">
        <v>1094.0299999999997</v>
      </c>
    </row>
    <row r="7" spans="1:16" ht="17.100000000000001" hidden="1" customHeight="1">
      <c r="A7" s="315">
        <v>2017</v>
      </c>
      <c r="B7" s="320">
        <v>324.34999999999997</v>
      </c>
      <c r="C7" s="294">
        <v>1958.4670000000001</v>
      </c>
      <c r="D7" s="320">
        <v>2.86</v>
      </c>
      <c r="E7" s="292">
        <v>312</v>
      </c>
      <c r="F7" s="320">
        <v>16.329999999999998</v>
      </c>
      <c r="G7" s="292">
        <v>507</v>
      </c>
      <c r="H7" s="320">
        <v>233.52</v>
      </c>
      <c r="I7" s="292">
        <v>67</v>
      </c>
      <c r="J7" s="320">
        <v>64.17</v>
      </c>
      <c r="K7" s="292">
        <v>21.67</v>
      </c>
      <c r="L7" s="320">
        <v>1.28</v>
      </c>
      <c r="M7" s="292">
        <v>33</v>
      </c>
      <c r="N7" s="334">
        <v>6.19</v>
      </c>
      <c r="O7" s="335">
        <v>1017.797</v>
      </c>
    </row>
    <row r="8" spans="1:16" ht="17.100000000000001" hidden="1" customHeight="1" thickTop="1">
      <c r="A8" s="315">
        <v>2018</v>
      </c>
      <c r="B8" s="320">
        <v>328.69</v>
      </c>
      <c r="C8" s="294">
        <v>1806.038</v>
      </c>
      <c r="D8" s="320">
        <v>1.83</v>
      </c>
      <c r="E8" s="292">
        <v>481</v>
      </c>
      <c r="F8" s="320">
        <v>16.16</v>
      </c>
      <c r="G8" s="292">
        <v>221</v>
      </c>
      <c r="H8" s="320">
        <v>242.6</v>
      </c>
      <c r="I8" s="292">
        <v>17.739999999999998</v>
      </c>
      <c r="J8" s="320">
        <v>60.17</v>
      </c>
      <c r="K8" s="292">
        <v>17.170000000000002</v>
      </c>
      <c r="L8" s="320">
        <v>1.69</v>
      </c>
      <c r="M8" s="292">
        <v>33</v>
      </c>
      <c r="N8" s="334">
        <v>6.24</v>
      </c>
      <c r="O8" s="335">
        <v>1036.1279999999999</v>
      </c>
    </row>
    <row r="9" spans="1:16" ht="17.100000000000001" customHeight="1" thickTop="1">
      <c r="A9" s="315">
        <v>2019</v>
      </c>
      <c r="B9" s="320">
        <v>321.14999999999992</v>
      </c>
      <c r="C9" s="294">
        <v>2234.9380000000001</v>
      </c>
      <c r="D9" s="320">
        <v>2.2000000000000002</v>
      </c>
      <c r="E9" s="292">
        <v>244</v>
      </c>
      <c r="F9" s="320">
        <v>14.77</v>
      </c>
      <c r="G9" s="292">
        <v>210</v>
      </c>
      <c r="H9" s="320">
        <v>229.91</v>
      </c>
      <c r="I9" s="292">
        <v>46.7</v>
      </c>
      <c r="J9" s="320">
        <v>64.91</v>
      </c>
      <c r="K9" s="292">
        <v>7.32</v>
      </c>
      <c r="L9" s="320">
        <v>1.9</v>
      </c>
      <c r="M9" s="292">
        <v>33</v>
      </c>
      <c r="N9" s="334">
        <v>7.46</v>
      </c>
      <c r="O9" s="335">
        <v>1693.9180000000001</v>
      </c>
    </row>
    <row r="10" spans="1:16" ht="17.100000000000001" customHeight="1">
      <c r="A10" s="315">
        <v>2020</v>
      </c>
      <c r="B10" s="320">
        <v>320.17999999999995</v>
      </c>
      <c r="C10" s="294">
        <v>2456.1379999999999</v>
      </c>
      <c r="D10" s="320">
        <v>2.2200000000000002</v>
      </c>
      <c r="E10" s="292">
        <v>151</v>
      </c>
      <c r="F10" s="320">
        <v>12.62</v>
      </c>
      <c r="G10" s="292">
        <v>217</v>
      </c>
      <c r="H10" s="320">
        <v>231.17</v>
      </c>
      <c r="I10" s="292">
        <v>17.39</v>
      </c>
      <c r="J10" s="320">
        <v>64.91</v>
      </c>
      <c r="K10" s="292">
        <v>7.37</v>
      </c>
      <c r="L10" s="320">
        <v>1.9</v>
      </c>
      <c r="M10" s="292">
        <v>33</v>
      </c>
      <c r="N10" s="334">
        <v>7.36</v>
      </c>
      <c r="O10" s="335">
        <v>2030.3780000000002</v>
      </c>
    </row>
    <row r="11" spans="1:16" ht="17.100000000000001" customHeight="1">
      <c r="A11" s="315">
        <v>2021</v>
      </c>
      <c r="B11" s="320">
        <v>312.26</v>
      </c>
      <c r="C11" s="294">
        <v>2428.645</v>
      </c>
      <c r="D11" s="320">
        <v>2.59</v>
      </c>
      <c r="E11" s="292">
        <v>148</v>
      </c>
      <c r="F11" s="320">
        <v>13.68</v>
      </c>
      <c r="G11" s="292">
        <v>206</v>
      </c>
      <c r="H11" s="320">
        <v>219.93</v>
      </c>
      <c r="I11" s="292">
        <v>16.77</v>
      </c>
      <c r="J11" s="320">
        <v>66.03</v>
      </c>
      <c r="K11" s="292">
        <v>8</v>
      </c>
      <c r="L11" s="320">
        <v>1.51</v>
      </c>
      <c r="M11" s="292">
        <v>30.52</v>
      </c>
      <c r="N11" s="334">
        <v>8.52</v>
      </c>
      <c r="O11" s="335">
        <v>2019.355</v>
      </c>
    </row>
    <row r="12" spans="1:16" ht="17.100000000000001" customHeight="1">
      <c r="A12" s="315">
        <v>2022</v>
      </c>
      <c r="B12" s="320">
        <v>304.39999999999998</v>
      </c>
      <c r="C12" s="294">
        <v>2493.645</v>
      </c>
      <c r="D12" s="320">
        <v>2.7</v>
      </c>
      <c r="E12" s="292">
        <v>148</v>
      </c>
      <c r="F12" s="320">
        <v>13.93</v>
      </c>
      <c r="G12" s="292">
        <v>206</v>
      </c>
      <c r="H12" s="320">
        <v>214.15</v>
      </c>
      <c r="I12" s="292">
        <v>16.77</v>
      </c>
      <c r="J12" s="320">
        <v>63.66</v>
      </c>
      <c r="K12" s="292">
        <v>8</v>
      </c>
      <c r="L12" s="320">
        <v>1.5</v>
      </c>
      <c r="M12" s="292">
        <v>30.52</v>
      </c>
      <c r="N12" s="320">
        <v>8.4600000000000009</v>
      </c>
      <c r="O12" s="294">
        <v>2084.355</v>
      </c>
    </row>
    <row r="13" spans="1:16" ht="17.100000000000001" customHeight="1">
      <c r="A13" s="484">
        <v>2023</v>
      </c>
      <c r="B13" s="485">
        <f>D13+F13+H13+J13+L13+N13</f>
        <v>302.89999999999998</v>
      </c>
      <c r="C13" s="486">
        <f>E13+G13+I13+K13+M13+O13</f>
        <v>2472</v>
      </c>
      <c r="D13" s="487">
        <v>2.6</v>
      </c>
      <c r="E13" s="487">
        <v>146</v>
      </c>
      <c r="F13" s="487">
        <v>13.8</v>
      </c>
      <c r="G13" s="487">
        <v>204</v>
      </c>
      <c r="H13" s="487">
        <v>213.8</v>
      </c>
      <c r="I13" s="487">
        <v>17</v>
      </c>
      <c r="J13" s="487">
        <v>62.8</v>
      </c>
      <c r="K13" s="487">
        <v>8</v>
      </c>
      <c r="L13" s="487">
        <v>1.5</v>
      </c>
      <c r="M13" s="487">
        <v>30</v>
      </c>
      <c r="N13" s="487">
        <v>8.4</v>
      </c>
      <c r="O13" s="486">
        <v>2067</v>
      </c>
    </row>
    <row r="14" spans="1:16" s="1" customFormat="1" ht="15" customHeight="1">
      <c r="A14" s="379" t="s">
        <v>262</v>
      </c>
      <c r="B14" s="87"/>
      <c r="C14" s="87"/>
      <c r="D14" s="87"/>
      <c r="E14" s="87"/>
      <c r="F14" s="87"/>
      <c r="G14" s="87"/>
      <c r="H14" s="87"/>
      <c r="I14" s="87"/>
      <c r="K14" s="87"/>
      <c r="L14" s="87"/>
      <c r="M14" s="87"/>
      <c r="N14" s="87"/>
      <c r="O14" s="378" t="s">
        <v>352</v>
      </c>
    </row>
  </sheetData>
  <mergeCells count="11">
    <mergeCell ref="N4:O4"/>
    <mergeCell ref="A1:G1"/>
    <mergeCell ref="A2:O2"/>
    <mergeCell ref="A3:F3"/>
    <mergeCell ref="A4:A5"/>
    <mergeCell ref="B4:C4"/>
    <mergeCell ref="D4:E4"/>
    <mergeCell ref="F4:G4"/>
    <mergeCell ref="H4:I4"/>
    <mergeCell ref="J4:K4"/>
    <mergeCell ref="L4:M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5" firstPageNumber="66" pageOrder="overThenDown" orientation="landscape" r:id="rId1"/>
  <headerFooter scaleWithDoc="0" alignWithMargins="0">
    <oddFooter xml:space="preserve">&amp;L&amp;"돋움,기울임꼴" 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view="pageBreakPreview" zoomScaleNormal="100" zoomScaleSheetLayoutView="100" workbookViewId="0">
      <selection activeCell="E13" sqref="E13"/>
    </sheetView>
  </sheetViews>
  <sheetFormatPr defaultColWidth="8.88671875" defaultRowHeight="13.5"/>
  <cols>
    <col min="1" max="1" width="8.77734375" style="5" customWidth="1"/>
    <col min="2" max="4" width="11.77734375" style="5" customWidth="1"/>
    <col min="5" max="7" width="14.77734375" style="105" customWidth="1"/>
    <col min="8" max="16384" width="8.88671875" style="5"/>
  </cols>
  <sheetData>
    <row r="1" spans="1:7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7" s="14" customFormat="1" ht="30" customHeight="1">
      <c r="A2" s="491" t="s">
        <v>120</v>
      </c>
      <c r="B2" s="491"/>
      <c r="C2" s="491"/>
      <c r="D2" s="491"/>
      <c r="E2" s="491"/>
      <c r="F2" s="491"/>
      <c r="G2" s="491"/>
    </row>
    <row r="3" spans="1:7" s="1" customFormat="1" ht="15" customHeight="1">
      <c r="A3" s="78" t="s">
        <v>2</v>
      </c>
      <c r="B3" s="78"/>
      <c r="C3" s="78"/>
      <c r="D3" s="78"/>
      <c r="E3" s="102"/>
      <c r="F3" s="102"/>
      <c r="G3" s="103" t="s">
        <v>4</v>
      </c>
    </row>
    <row r="4" spans="1:7" s="2" customFormat="1" ht="24.95" customHeight="1">
      <c r="A4" s="492" t="s">
        <v>260</v>
      </c>
      <c r="B4" s="513" t="s">
        <v>210</v>
      </c>
      <c r="C4" s="494" t="s">
        <v>97</v>
      </c>
      <c r="D4" s="516" t="s">
        <v>98</v>
      </c>
      <c r="E4" s="518" t="s">
        <v>149</v>
      </c>
      <c r="F4" s="519"/>
      <c r="G4" s="520"/>
    </row>
    <row r="5" spans="1:7" s="2" customFormat="1" ht="30" customHeight="1" thickBot="1">
      <c r="A5" s="512"/>
      <c r="B5" s="514"/>
      <c r="C5" s="515"/>
      <c r="D5" s="517"/>
      <c r="E5" s="110"/>
      <c r="F5" s="111" t="s">
        <v>97</v>
      </c>
      <c r="G5" s="112" t="s">
        <v>98</v>
      </c>
    </row>
    <row r="6" spans="1:7" s="2" customFormat="1" ht="30" hidden="1" customHeight="1" thickTop="1">
      <c r="A6" s="367">
        <v>2016</v>
      </c>
      <c r="B6" s="155">
        <v>21959</v>
      </c>
      <c r="C6" s="343">
        <v>14471</v>
      </c>
      <c r="D6" s="345">
        <v>7488</v>
      </c>
      <c r="E6" s="107">
        <v>212.63677737968433</v>
      </c>
      <c r="F6" s="107">
        <v>140.12782027694394</v>
      </c>
      <c r="G6" s="397">
        <v>72.508957102740396</v>
      </c>
    </row>
    <row r="7" spans="1:7" s="2" customFormat="1" ht="30" hidden="1" customHeight="1">
      <c r="A7" s="367">
        <v>2017</v>
      </c>
      <c r="B7" s="155">
        <v>21663</v>
      </c>
      <c r="C7" s="344">
        <v>14192</v>
      </c>
      <c r="D7" s="346">
        <v>7471</v>
      </c>
      <c r="E7" s="107">
        <v>232.21138385679063</v>
      </c>
      <c r="F7" s="107">
        <v>152.12777360917568</v>
      </c>
      <c r="G7" s="397">
        <v>80.08361024761497</v>
      </c>
    </row>
    <row r="8" spans="1:7" s="2" customFormat="1" ht="30" hidden="1" customHeight="1" thickTop="1">
      <c r="A8" s="367">
        <v>2018</v>
      </c>
      <c r="B8" s="155">
        <v>21449</v>
      </c>
      <c r="C8" s="159">
        <v>13997</v>
      </c>
      <c r="D8" s="364">
        <v>7452</v>
      </c>
      <c r="E8" s="107">
        <v>223.91690155548596</v>
      </c>
      <c r="F8" s="107">
        <v>146.12172460590875</v>
      </c>
      <c r="G8" s="397">
        <v>77.795176949577211</v>
      </c>
    </row>
    <row r="9" spans="1:7" s="2" customFormat="1" ht="30" customHeight="1" thickTop="1">
      <c r="A9" s="367">
        <v>2019</v>
      </c>
      <c r="B9" s="155">
        <v>21286</v>
      </c>
      <c r="C9" s="159">
        <v>13629</v>
      </c>
      <c r="D9" s="364">
        <v>7658</v>
      </c>
      <c r="E9" s="107">
        <v>224.16807076663861</v>
      </c>
      <c r="F9" s="107">
        <v>143.52358887952823</v>
      </c>
      <c r="G9" s="397">
        <v>80.644481887110359</v>
      </c>
    </row>
    <row r="10" spans="1:7" s="2" customFormat="1" ht="30" customHeight="1">
      <c r="A10" s="367">
        <v>2020</v>
      </c>
      <c r="B10" s="155">
        <v>21193</v>
      </c>
      <c r="C10" s="159">
        <v>13651</v>
      </c>
      <c r="D10" s="364">
        <v>7542</v>
      </c>
      <c r="E10" s="107">
        <v>233.2232860129856</v>
      </c>
      <c r="F10" s="107">
        <v>150.22559700671289</v>
      </c>
      <c r="G10" s="397">
        <v>82.997689006272708</v>
      </c>
    </row>
    <row r="11" spans="1:7" s="2" customFormat="1" ht="30" customHeight="1">
      <c r="A11" s="367">
        <v>2021</v>
      </c>
      <c r="B11" s="155">
        <v>21035</v>
      </c>
      <c r="C11" s="159">
        <v>12534</v>
      </c>
      <c r="D11" s="364">
        <v>8501</v>
      </c>
      <c r="E11" s="107">
        <v>209.09542743538768</v>
      </c>
      <c r="F11" s="107">
        <v>124.59244532803181</v>
      </c>
      <c r="G11" s="397">
        <v>84.502982107355862</v>
      </c>
    </row>
    <row r="12" spans="1:7" s="212" customFormat="1" ht="30" customHeight="1">
      <c r="A12" s="428">
        <v>2022</v>
      </c>
      <c r="B12" s="155">
        <v>20845</v>
      </c>
      <c r="C12" s="159">
        <v>12606</v>
      </c>
      <c r="D12" s="364">
        <v>8240</v>
      </c>
      <c r="E12" s="107">
        <f>B12/10709*100</f>
        <v>194.64936035110654</v>
      </c>
      <c r="F12" s="107">
        <f>C12/10709*100</f>
        <v>117.71407227565601</v>
      </c>
      <c r="G12" s="397">
        <f>D12/10709*100</f>
        <v>76.944626015500987</v>
      </c>
    </row>
    <row r="13" spans="1:7" s="108" customFormat="1" ht="30" customHeight="1">
      <c r="A13" s="285">
        <v>2023</v>
      </c>
      <c r="B13" s="316">
        <v>20526</v>
      </c>
      <c r="C13" s="339">
        <v>12206</v>
      </c>
      <c r="D13" s="390">
        <v>8320</v>
      </c>
      <c r="E13" s="317">
        <f>B13/10385*100</f>
        <v>197.65045739046704</v>
      </c>
      <c r="F13" s="317">
        <f>C13/10385*100</f>
        <v>117.53490611458834</v>
      </c>
      <c r="G13" s="398">
        <f>D13/10385*100</f>
        <v>80.115551275878673</v>
      </c>
    </row>
    <row r="14" spans="1:7" s="4" customFormat="1" ht="18.75" customHeight="1">
      <c r="A14" s="95" t="s">
        <v>391</v>
      </c>
      <c r="B14" s="95"/>
      <c r="C14" s="95"/>
      <c r="D14" s="95"/>
      <c r="E14" s="104"/>
      <c r="F14" s="109"/>
      <c r="G14" s="106" t="s">
        <v>1</v>
      </c>
    </row>
  </sheetData>
  <mergeCells count="7">
    <mergeCell ref="A1:G1"/>
    <mergeCell ref="A2:G2"/>
    <mergeCell ref="A4:A5"/>
    <mergeCell ref="B4:B5"/>
    <mergeCell ref="C4:C5"/>
    <mergeCell ref="D4:D5"/>
    <mergeCell ref="E4:G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48" pageOrder="overThenDown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"/>
  <sheetViews>
    <sheetView view="pageBreakPreview" zoomScaleNormal="100" zoomScaleSheetLayoutView="100" workbookViewId="0">
      <selection activeCell="I9" sqref="I9"/>
    </sheetView>
  </sheetViews>
  <sheetFormatPr defaultColWidth="8.88671875" defaultRowHeight="13.5"/>
  <cols>
    <col min="1" max="1" width="8.77734375" style="5" customWidth="1"/>
    <col min="2" max="2" width="7.77734375" style="5" customWidth="1"/>
    <col min="3" max="7" width="8.77734375" style="5" customWidth="1"/>
    <col min="8" max="9" width="8.33203125" style="5" customWidth="1"/>
    <col min="10" max="13" width="8.77734375" style="5" customWidth="1"/>
    <col min="14" max="16384" width="8.88671875" style="5"/>
  </cols>
  <sheetData>
    <row r="1" spans="1:14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4" s="16" customFormat="1" ht="30" customHeight="1">
      <c r="A2" s="491" t="s">
        <v>121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15"/>
    </row>
    <row r="3" spans="1:14" s="9" customFormat="1" ht="15" customHeight="1">
      <c r="A3" s="84" t="s">
        <v>3</v>
      </c>
      <c r="B3" s="84"/>
      <c r="C3" s="84"/>
      <c r="D3" s="84"/>
      <c r="E3" s="84"/>
      <c r="F3" s="84"/>
      <c r="G3" s="84"/>
      <c r="H3" s="84"/>
      <c r="J3" s="84"/>
      <c r="K3" s="84"/>
      <c r="L3" s="84"/>
      <c r="M3" s="75" t="s">
        <v>36</v>
      </c>
      <c r="N3" s="10"/>
    </row>
    <row r="4" spans="1:14" s="9" customFormat="1" ht="26.25" customHeight="1">
      <c r="A4" s="523" t="s">
        <v>260</v>
      </c>
      <c r="B4" s="525" t="s">
        <v>91</v>
      </c>
      <c r="C4" s="527" t="s">
        <v>42</v>
      </c>
      <c r="D4" s="521" t="s">
        <v>125</v>
      </c>
      <c r="E4" s="489"/>
      <c r="F4" s="489"/>
      <c r="G4" s="489"/>
      <c r="H4" s="489"/>
      <c r="I4" s="489"/>
      <c r="J4" s="489"/>
      <c r="K4" s="489"/>
      <c r="L4" s="489"/>
      <c r="M4" s="522"/>
    </row>
    <row r="5" spans="1:14" s="9" customFormat="1" ht="54.75" customHeight="1" thickBot="1">
      <c r="A5" s="524"/>
      <c r="B5" s="526"/>
      <c r="C5" s="528"/>
      <c r="D5" s="113"/>
      <c r="E5" s="368" t="s">
        <v>124</v>
      </c>
      <c r="F5" s="375" t="s">
        <v>150</v>
      </c>
      <c r="G5" s="375" t="s">
        <v>151</v>
      </c>
      <c r="H5" s="375" t="s">
        <v>152</v>
      </c>
      <c r="I5" s="375" t="s">
        <v>153</v>
      </c>
      <c r="J5" s="375" t="s">
        <v>154</v>
      </c>
      <c r="K5" s="375" t="s">
        <v>155</v>
      </c>
      <c r="L5" s="375" t="s">
        <v>156</v>
      </c>
      <c r="M5" s="375" t="s">
        <v>157</v>
      </c>
    </row>
    <row r="6" spans="1:14" s="9" customFormat="1" ht="42.75" customHeight="1" thickTop="1">
      <c r="A6" s="162">
        <v>2005</v>
      </c>
      <c r="B6" s="160">
        <v>14732</v>
      </c>
      <c r="C6" s="158">
        <v>327</v>
      </c>
      <c r="D6" s="92">
        <v>13853</v>
      </c>
      <c r="E6" s="92">
        <v>207</v>
      </c>
      <c r="F6" s="92">
        <v>4015</v>
      </c>
      <c r="G6" s="92">
        <v>3994</v>
      </c>
      <c r="H6" s="92">
        <v>2265</v>
      </c>
      <c r="I6" s="92">
        <v>1348</v>
      </c>
      <c r="J6" s="92">
        <v>1301</v>
      </c>
      <c r="K6" s="92">
        <v>286</v>
      </c>
      <c r="L6" s="92">
        <v>362</v>
      </c>
      <c r="M6" s="147">
        <v>75</v>
      </c>
    </row>
    <row r="7" spans="1:14" s="9" customFormat="1" ht="42.75" customHeight="1">
      <c r="A7" s="162">
        <v>2010</v>
      </c>
      <c r="B7" s="155">
        <v>11790</v>
      </c>
      <c r="C7" s="159">
        <v>255</v>
      </c>
      <c r="D7" s="92">
        <v>11535</v>
      </c>
      <c r="E7" s="92">
        <v>156</v>
      </c>
      <c r="F7" s="92">
        <v>3498</v>
      </c>
      <c r="G7" s="92">
        <v>3118</v>
      </c>
      <c r="H7" s="92">
        <v>1627</v>
      </c>
      <c r="I7" s="92">
        <v>1054</v>
      </c>
      <c r="J7" s="92">
        <v>927</v>
      </c>
      <c r="K7" s="92">
        <v>684</v>
      </c>
      <c r="L7" s="92">
        <v>376</v>
      </c>
      <c r="M7" s="147">
        <v>95</v>
      </c>
    </row>
    <row r="8" spans="1:14" s="9" customFormat="1" ht="42.75" customHeight="1">
      <c r="A8" s="162">
        <v>2015</v>
      </c>
      <c r="B8" s="155">
        <v>10124</v>
      </c>
      <c r="C8" s="159">
        <v>182</v>
      </c>
      <c r="D8" s="92">
        <v>9942</v>
      </c>
      <c r="E8" s="92">
        <v>100</v>
      </c>
      <c r="F8" s="92">
        <v>3207</v>
      </c>
      <c r="G8" s="92">
        <v>2608</v>
      </c>
      <c r="H8" s="92">
        <v>1270</v>
      </c>
      <c r="I8" s="92">
        <v>846</v>
      </c>
      <c r="J8" s="92">
        <v>819</v>
      </c>
      <c r="K8" s="92">
        <v>568</v>
      </c>
      <c r="L8" s="92">
        <v>398</v>
      </c>
      <c r="M8" s="147">
        <v>126</v>
      </c>
    </row>
    <row r="9" spans="1:14" s="9" customFormat="1" ht="42.75" customHeight="1">
      <c r="A9" s="338">
        <v>2020</v>
      </c>
      <c r="B9" s="316">
        <v>9087</v>
      </c>
      <c r="C9" s="339">
        <v>163</v>
      </c>
      <c r="D9" s="227">
        <v>8924</v>
      </c>
      <c r="E9" s="227">
        <v>68</v>
      </c>
      <c r="F9" s="227">
        <v>3320</v>
      </c>
      <c r="G9" s="227">
        <v>2332</v>
      </c>
      <c r="H9" s="227">
        <v>1065</v>
      </c>
      <c r="I9" s="227">
        <v>659</v>
      </c>
      <c r="J9" s="227">
        <v>602</v>
      </c>
      <c r="K9" s="227">
        <v>479</v>
      </c>
      <c r="L9" s="227">
        <v>305</v>
      </c>
      <c r="M9" s="228">
        <v>94</v>
      </c>
    </row>
    <row r="10" spans="1:14" s="9" customFormat="1" ht="18" customHeight="1">
      <c r="A10" s="95" t="s">
        <v>392</v>
      </c>
      <c r="B10" s="95"/>
      <c r="C10" s="95"/>
      <c r="D10" s="95"/>
      <c r="E10" s="95"/>
      <c r="F10" s="95"/>
      <c r="G10" s="95"/>
      <c r="H10" s="95"/>
      <c r="I10" s="2"/>
      <c r="J10" s="95"/>
      <c r="K10" s="95"/>
      <c r="L10" s="95"/>
      <c r="M10" s="97" t="s">
        <v>1</v>
      </c>
    </row>
    <row r="11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</sheetData>
  <mergeCells count="6">
    <mergeCell ref="A1:G1"/>
    <mergeCell ref="D4:M4"/>
    <mergeCell ref="A2:M2"/>
    <mergeCell ref="A4:A5"/>
    <mergeCell ref="B4:B5"/>
    <mergeCell ref="C4:C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48" pageOrder="overThenDown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"/>
  <sheetViews>
    <sheetView view="pageBreakPreview" zoomScaleNormal="100" zoomScaleSheetLayoutView="100" workbookViewId="0">
      <selection activeCell="L13" sqref="L13"/>
    </sheetView>
  </sheetViews>
  <sheetFormatPr defaultColWidth="8.88671875" defaultRowHeight="13.5"/>
  <cols>
    <col min="1" max="1" width="8.77734375" style="5" customWidth="1"/>
    <col min="2" max="13" width="7.77734375" style="5" customWidth="1"/>
    <col min="14" max="16" width="11.21875" style="5" customWidth="1"/>
    <col min="17" max="16384" width="8.88671875" style="5"/>
  </cols>
  <sheetData>
    <row r="1" spans="1:14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4" s="21" customFormat="1" ht="30" customHeight="1">
      <c r="A2" s="491" t="s">
        <v>67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</row>
    <row r="3" spans="1:14" s="1" customFormat="1" ht="15" customHeight="1">
      <c r="A3" s="78" t="s">
        <v>6</v>
      </c>
      <c r="B3" s="78"/>
      <c r="C3" s="78"/>
      <c r="D3" s="78"/>
      <c r="E3" s="78"/>
      <c r="F3" s="78"/>
      <c r="G3" s="78"/>
      <c r="H3" s="78"/>
      <c r="I3" s="78"/>
      <c r="K3" s="78"/>
      <c r="L3" s="78"/>
      <c r="M3" s="74" t="s">
        <v>7</v>
      </c>
    </row>
    <row r="4" spans="1:14" ht="36" customHeight="1">
      <c r="A4" s="530" t="s">
        <v>260</v>
      </c>
      <c r="B4" s="532" t="s">
        <v>217</v>
      </c>
      <c r="C4" s="533"/>
      <c r="D4" s="534" t="s">
        <v>218</v>
      </c>
      <c r="E4" s="534"/>
      <c r="F4" s="527" t="s">
        <v>219</v>
      </c>
      <c r="G4" s="529"/>
      <c r="H4" s="527" t="s">
        <v>220</v>
      </c>
      <c r="I4" s="529"/>
      <c r="J4" s="527" t="s">
        <v>221</v>
      </c>
      <c r="K4" s="529"/>
      <c r="L4" s="527" t="s">
        <v>222</v>
      </c>
      <c r="M4" s="529"/>
    </row>
    <row r="5" spans="1:14" ht="30" customHeight="1" thickBot="1">
      <c r="A5" s="531"/>
      <c r="B5" s="370" t="s">
        <v>26</v>
      </c>
      <c r="C5" s="369" t="s">
        <v>27</v>
      </c>
      <c r="D5" s="369" t="s">
        <v>26</v>
      </c>
      <c r="E5" s="369" t="s">
        <v>27</v>
      </c>
      <c r="F5" s="369" t="s">
        <v>26</v>
      </c>
      <c r="G5" s="369" t="s">
        <v>27</v>
      </c>
      <c r="H5" s="369" t="s">
        <v>26</v>
      </c>
      <c r="I5" s="369" t="s">
        <v>27</v>
      </c>
      <c r="J5" s="369" t="s">
        <v>26</v>
      </c>
      <c r="K5" s="369" t="s">
        <v>27</v>
      </c>
      <c r="L5" s="369" t="s">
        <v>26</v>
      </c>
      <c r="M5" s="369" t="s">
        <v>27</v>
      </c>
    </row>
    <row r="6" spans="1:14" ht="29.25" hidden="1" customHeight="1" thickTop="1">
      <c r="A6" s="189">
        <v>2016</v>
      </c>
      <c r="B6" s="92">
        <v>14697</v>
      </c>
      <c r="C6" s="92">
        <v>72392</v>
      </c>
      <c r="D6" s="92">
        <v>13039</v>
      </c>
      <c r="E6" s="92">
        <v>67639</v>
      </c>
      <c r="F6" s="92">
        <v>1181</v>
      </c>
      <c r="G6" s="92">
        <v>2660</v>
      </c>
      <c r="H6" s="92">
        <v>59</v>
      </c>
      <c r="I6" s="92">
        <v>59</v>
      </c>
      <c r="J6" s="92">
        <v>355</v>
      </c>
      <c r="K6" s="92">
        <v>549</v>
      </c>
      <c r="L6" s="92">
        <v>63</v>
      </c>
      <c r="M6" s="147">
        <v>1485</v>
      </c>
    </row>
    <row r="7" spans="1:14" ht="29.25" hidden="1" customHeight="1">
      <c r="A7" s="189">
        <v>2017</v>
      </c>
      <c r="B7" s="92">
        <v>14148</v>
      </c>
      <c r="C7" s="92">
        <v>71524</v>
      </c>
      <c r="D7" s="92">
        <v>12648</v>
      </c>
      <c r="E7" s="92">
        <v>66969</v>
      </c>
      <c r="F7" s="92">
        <v>1176</v>
      </c>
      <c r="G7" s="92">
        <v>2737</v>
      </c>
      <c r="H7" s="92">
        <v>72</v>
      </c>
      <c r="I7" s="92">
        <v>74</v>
      </c>
      <c r="J7" s="92">
        <v>191</v>
      </c>
      <c r="K7" s="92">
        <v>372</v>
      </c>
      <c r="L7" s="92">
        <v>61</v>
      </c>
      <c r="M7" s="147">
        <v>1372</v>
      </c>
    </row>
    <row r="8" spans="1:14" ht="29.25" hidden="1" customHeight="1" thickTop="1">
      <c r="A8" s="189">
        <v>2018</v>
      </c>
      <c r="B8" s="92">
        <v>14363</v>
      </c>
      <c r="C8" s="147">
        <v>70409.3</v>
      </c>
      <c r="D8" s="92">
        <v>12199</v>
      </c>
      <c r="E8" s="157">
        <v>61276</v>
      </c>
      <c r="F8" s="92">
        <v>1289</v>
      </c>
      <c r="G8" s="157">
        <v>3681</v>
      </c>
      <c r="H8" s="92">
        <v>110</v>
      </c>
      <c r="I8" s="157">
        <v>194.3</v>
      </c>
      <c r="J8" s="92">
        <v>490</v>
      </c>
      <c r="K8" s="157">
        <v>680</v>
      </c>
      <c r="L8" s="92">
        <v>275</v>
      </c>
      <c r="M8" s="147">
        <v>4578</v>
      </c>
    </row>
    <row r="9" spans="1:14" ht="29.25" customHeight="1" thickTop="1">
      <c r="A9" s="189">
        <v>2019</v>
      </c>
      <c r="B9" s="92">
        <v>14739</v>
      </c>
      <c r="C9" s="147">
        <v>75778</v>
      </c>
      <c r="D9" s="92">
        <v>12384</v>
      </c>
      <c r="E9" s="157">
        <v>59406</v>
      </c>
      <c r="F9" s="92">
        <v>1723</v>
      </c>
      <c r="G9" s="157">
        <v>3877</v>
      </c>
      <c r="H9" s="92">
        <v>102</v>
      </c>
      <c r="I9" s="157">
        <v>382</v>
      </c>
      <c r="J9" s="92">
        <v>54</v>
      </c>
      <c r="K9" s="157">
        <v>78</v>
      </c>
      <c r="L9" s="92">
        <v>476</v>
      </c>
      <c r="M9" s="147">
        <v>12035</v>
      </c>
    </row>
    <row r="10" spans="1:14" ht="29.25" customHeight="1">
      <c r="A10" s="189">
        <v>2020</v>
      </c>
      <c r="B10" s="92">
        <v>14796</v>
      </c>
      <c r="C10" s="147">
        <v>67337</v>
      </c>
      <c r="D10" s="92">
        <v>12390</v>
      </c>
      <c r="E10" s="157">
        <v>54603</v>
      </c>
      <c r="F10" s="92">
        <v>1075</v>
      </c>
      <c r="G10" s="157">
        <v>3093</v>
      </c>
      <c r="H10" s="92">
        <v>97</v>
      </c>
      <c r="I10" s="157">
        <v>315</v>
      </c>
      <c r="J10" s="92">
        <v>777</v>
      </c>
      <c r="K10" s="157">
        <v>1081</v>
      </c>
      <c r="L10" s="92">
        <v>457</v>
      </c>
      <c r="M10" s="147">
        <v>8245</v>
      </c>
    </row>
    <row r="11" spans="1:14" ht="29.25" customHeight="1">
      <c r="A11" s="189">
        <v>2021</v>
      </c>
      <c r="B11" s="92">
        <v>14187</v>
      </c>
      <c r="C11" s="147">
        <v>73121</v>
      </c>
      <c r="D11" s="92">
        <v>11763</v>
      </c>
      <c r="E11" s="157">
        <v>57879</v>
      </c>
      <c r="F11" s="92">
        <v>1013</v>
      </c>
      <c r="G11" s="157">
        <v>3309</v>
      </c>
      <c r="H11" s="92">
        <v>101</v>
      </c>
      <c r="I11" s="157">
        <v>472</v>
      </c>
      <c r="J11" s="92">
        <v>758</v>
      </c>
      <c r="K11" s="157">
        <v>1307</v>
      </c>
      <c r="L11" s="92">
        <v>552</v>
      </c>
      <c r="M11" s="147">
        <v>10154</v>
      </c>
    </row>
    <row r="12" spans="1:14" s="252" customFormat="1" ht="29.25" customHeight="1">
      <c r="A12" s="189">
        <v>2022</v>
      </c>
      <c r="B12" s="92">
        <v>13863.14</v>
      </c>
      <c r="C12" s="147">
        <v>70589.599999999991</v>
      </c>
      <c r="D12" s="92">
        <v>11501</v>
      </c>
      <c r="E12" s="157">
        <v>55583</v>
      </c>
      <c r="F12" s="92">
        <v>968</v>
      </c>
      <c r="G12" s="157">
        <v>2803.5</v>
      </c>
      <c r="H12" s="92">
        <v>91.6</v>
      </c>
      <c r="I12" s="157">
        <v>363.6</v>
      </c>
      <c r="J12" s="92">
        <v>744.04</v>
      </c>
      <c r="K12" s="157">
        <v>1450.6</v>
      </c>
      <c r="L12" s="92">
        <v>558.5</v>
      </c>
      <c r="M12" s="147">
        <v>10388.9</v>
      </c>
      <c r="N12" s="10"/>
    </row>
    <row r="13" spans="1:14" s="119" customFormat="1" ht="29.25" customHeight="1">
      <c r="A13" s="399">
        <v>2023</v>
      </c>
      <c r="B13" s="227">
        <f>D13+F13+H13+J13+L13</f>
        <v>13932</v>
      </c>
      <c r="C13" s="228">
        <f>E13+G13+I13+K13+M13</f>
        <v>71795.600000000006</v>
      </c>
      <c r="D13" s="227">
        <v>11665</v>
      </c>
      <c r="E13" s="380">
        <v>56470</v>
      </c>
      <c r="F13" s="331">
        <v>924</v>
      </c>
      <c r="G13" s="358">
        <v>2635.6</v>
      </c>
      <c r="H13" s="227">
        <v>86</v>
      </c>
      <c r="I13" s="228">
        <v>387</v>
      </c>
      <c r="J13" s="332">
        <v>746</v>
      </c>
      <c r="K13" s="301">
        <v>1463</v>
      </c>
      <c r="L13" s="227">
        <v>511</v>
      </c>
      <c r="M13" s="228">
        <v>10840</v>
      </c>
    </row>
    <row r="14" spans="1:14" s="21" customFormat="1" ht="17.100000000000001" customHeight="1">
      <c r="A14" s="98" t="s">
        <v>387</v>
      </c>
      <c r="B14" s="117"/>
      <c r="C14" s="117"/>
      <c r="D14" s="117"/>
      <c r="E14" s="117"/>
      <c r="F14" s="117"/>
      <c r="G14" s="117"/>
      <c r="H14" s="117"/>
      <c r="I14" s="117"/>
      <c r="J14" s="118"/>
      <c r="K14" s="95"/>
      <c r="L14" s="95"/>
      <c r="M14" s="97" t="s">
        <v>388</v>
      </c>
      <c r="N14" s="22"/>
    </row>
    <row r="15" spans="1:14" s="1" customFormat="1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 s="6" customFormat="1" ht="20.100000000000001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s="6" customFormat="1" ht="20.100000000000001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s="6" customFormat="1" ht="20.10000000000000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s="6" customFormat="1" ht="20.100000000000001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s="6" customFormat="1" ht="3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s="6" customFormat="1" ht="3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s="24" customFormat="1" ht="18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</sheetData>
  <mergeCells count="9">
    <mergeCell ref="A1:G1"/>
    <mergeCell ref="A2:M2"/>
    <mergeCell ref="L4:M4"/>
    <mergeCell ref="J4:K4"/>
    <mergeCell ref="A4:A5"/>
    <mergeCell ref="B4:C4"/>
    <mergeCell ref="D4:E4"/>
    <mergeCell ref="F4:G4"/>
    <mergeCell ref="H4:I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8" firstPageNumber="48" pageOrder="overThenDown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"/>
  <sheetViews>
    <sheetView view="pageBreakPreview" zoomScaleNormal="100" zoomScaleSheetLayoutView="100" workbookViewId="0">
      <selection activeCell="A15" sqref="A15"/>
    </sheetView>
  </sheetViews>
  <sheetFormatPr defaultColWidth="8.88671875" defaultRowHeight="13.5"/>
  <cols>
    <col min="1" max="1" width="8.77734375" style="5" customWidth="1"/>
    <col min="2" max="7" width="14.77734375" style="5" customWidth="1"/>
    <col min="8" max="16384" width="8.88671875" style="5"/>
  </cols>
  <sheetData>
    <row r="1" spans="1:8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8" s="21" customFormat="1" ht="30" customHeight="1">
      <c r="A2" s="491" t="s">
        <v>49</v>
      </c>
      <c r="B2" s="491"/>
      <c r="C2" s="491"/>
      <c r="D2" s="491"/>
      <c r="E2" s="491"/>
      <c r="F2" s="491"/>
      <c r="G2" s="491"/>
      <c r="H2" s="22"/>
    </row>
    <row r="3" spans="1:8" s="4" customFormat="1" ht="15" customHeight="1">
      <c r="A3" s="78" t="s">
        <v>8</v>
      </c>
      <c r="B3" s="78"/>
      <c r="C3" s="78"/>
      <c r="D3" s="78"/>
      <c r="E3" s="78"/>
      <c r="G3" s="74" t="s">
        <v>7</v>
      </c>
    </row>
    <row r="4" spans="1:8" s="3" customFormat="1" ht="40.5" customHeight="1">
      <c r="A4" s="536" t="s">
        <v>373</v>
      </c>
      <c r="B4" s="538" t="s">
        <v>210</v>
      </c>
      <c r="C4" s="539"/>
      <c r="D4" s="540" t="s">
        <v>215</v>
      </c>
      <c r="E4" s="539"/>
      <c r="F4" s="540" t="s">
        <v>216</v>
      </c>
      <c r="G4" s="541"/>
    </row>
    <row r="5" spans="1:8" s="3" customFormat="1" ht="39" customHeight="1" thickBot="1">
      <c r="A5" s="537"/>
      <c r="B5" s="368" t="s">
        <v>199</v>
      </c>
      <c r="C5" s="120" t="s">
        <v>5</v>
      </c>
      <c r="D5" s="120" t="s">
        <v>199</v>
      </c>
      <c r="E5" s="375" t="s">
        <v>5</v>
      </c>
      <c r="F5" s="120" t="s">
        <v>199</v>
      </c>
      <c r="G5" s="375" t="s">
        <v>5</v>
      </c>
    </row>
    <row r="6" spans="1:8" s="3" customFormat="1" ht="30" hidden="1" customHeight="1" thickTop="1">
      <c r="A6" s="400">
        <v>2016</v>
      </c>
      <c r="B6" s="99">
        <v>13039</v>
      </c>
      <c r="C6" s="99">
        <v>67639</v>
      </c>
      <c r="D6" s="99">
        <v>13039</v>
      </c>
      <c r="E6" s="99">
        <v>67639</v>
      </c>
      <c r="F6" s="99">
        <v>0</v>
      </c>
      <c r="G6" s="355">
        <v>0</v>
      </c>
    </row>
    <row r="7" spans="1:8" s="3" customFormat="1" ht="30" hidden="1" customHeight="1">
      <c r="A7" s="400">
        <v>2017</v>
      </c>
      <c r="B7" s="99">
        <v>12648</v>
      </c>
      <c r="C7" s="99">
        <v>66969</v>
      </c>
      <c r="D7" s="99">
        <v>12648</v>
      </c>
      <c r="E7" s="99">
        <v>66969</v>
      </c>
      <c r="F7" s="99">
        <v>0</v>
      </c>
      <c r="G7" s="355">
        <v>0</v>
      </c>
    </row>
    <row r="8" spans="1:8" s="3" customFormat="1" ht="30" hidden="1" customHeight="1" thickTop="1">
      <c r="A8" s="400">
        <v>2018</v>
      </c>
      <c r="B8" s="99">
        <v>12199</v>
      </c>
      <c r="C8" s="355">
        <v>61276</v>
      </c>
      <c r="D8" s="99">
        <v>12199</v>
      </c>
      <c r="E8" s="385">
        <v>61276</v>
      </c>
      <c r="F8" s="99">
        <v>0</v>
      </c>
      <c r="G8" s="355">
        <v>0</v>
      </c>
    </row>
    <row r="9" spans="1:8" s="3" customFormat="1" ht="30" customHeight="1" thickTop="1">
      <c r="A9" s="400">
        <v>2019</v>
      </c>
      <c r="B9" s="99">
        <v>12384</v>
      </c>
      <c r="C9" s="355">
        <v>59406</v>
      </c>
      <c r="D9" s="99">
        <v>12384</v>
      </c>
      <c r="E9" s="385">
        <v>59406</v>
      </c>
      <c r="F9" s="99">
        <v>0</v>
      </c>
      <c r="G9" s="355">
        <v>0</v>
      </c>
    </row>
    <row r="10" spans="1:8" s="3" customFormat="1" ht="30" customHeight="1">
      <c r="A10" s="400">
        <v>2020</v>
      </c>
      <c r="B10" s="99">
        <v>12390</v>
      </c>
      <c r="C10" s="355">
        <v>54603</v>
      </c>
      <c r="D10" s="99">
        <v>12390</v>
      </c>
      <c r="E10" s="385">
        <v>54603</v>
      </c>
      <c r="F10" s="99">
        <v>0</v>
      </c>
      <c r="G10" s="355">
        <v>0</v>
      </c>
    </row>
    <row r="11" spans="1:8" s="3" customFormat="1" ht="30" customHeight="1">
      <c r="A11" s="400">
        <v>2021</v>
      </c>
      <c r="B11" s="99">
        <v>11763</v>
      </c>
      <c r="C11" s="355">
        <v>57879</v>
      </c>
      <c r="D11" s="99">
        <v>11763</v>
      </c>
      <c r="E11" s="385">
        <v>57879</v>
      </c>
      <c r="F11" s="99">
        <v>0</v>
      </c>
      <c r="G11" s="355">
        <v>0</v>
      </c>
    </row>
    <row r="12" spans="1:8" s="432" customFormat="1" ht="30" customHeight="1">
      <c r="A12" s="433">
        <v>2022</v>
      </c>
      <c r="B12" s="434">
        <v>11501</v>
      </c>
      <c r="C12" s="412">
        <v>55583</v>
      </c>
      <c r="D12" s="434">
        <v>11501</v>
      </c>
      <c r="E12" s="387">
        <v>55583</v>
      </c>
      <c r="F12" s="434">
        <v>0</v>
      </c>
      <c r="G12" s="412">
        <v>0</v>
      </c>
    </row>
    <row r="13" spans="1:8" s="3" customFormat="1" ht="30" customHeight="1">
      <c r="A13" s="401">
        <v>2023</v>
      </c>
      <c r="B13" s="227">
        <v>11665</v>
      </c>
      <c r="C13" s="380">
        <v>56470</v>
      </c>
      <c r="D13" s="227">
        <v>11665</v>
      </c>
      <c r="E13" s="380">
        <v>56470</v>
      </c>
      <c r="F13" s="330">
        <v>0</v>
      </c>
      <c r="G13" s="356">
        <v>0</v>
      </c>
    </row>
    <row r="14" spans="1:8" s="3" customFormat="1" ht="17.100000000000001" customHeight="1">
      <c r="A14" s="535" t="s">
        <v>353</v>
      </c>
      <c r="B14" s="535"/>
      <c r="C14" s="535"/>
      <c r="D14" s="535"/>
      <c r="E14" s="535"/>
      <c r="F14" s="535"/>
      <c r="G14" s="535"/>
    </row>
    <row r="15" spans="1:8" ht="17.100000000000001" customHeight="1">
      <c r="A15" s="479" t="s">
        <v>387</v>
      </c>
      <c r="B15" s="95"/>
      <c r="C15" s="95"/>
      <c r="D15" s="95"/>
      <c r="E15" s="95"/>
      <c r="F15" s="2"/>
      <c r="G15" s="97" t="s">
        <v>388</v>
      </c>
    </row>
    <row r="16" spans="1:8">
      <c r="A16" s="2"/>
      <c r="B16" s="2"/>
      <c r="C16" s="2"/>
      <c r="D16" s="2"/>
      <c r="E16" s="2"/>
      <c r="F16" s="2"/>
      <c r="G16" s="2"/>
    </row>
  </sheetData>
  <mergeCells count="7">
    <mergeCell ref="A1:G1"/>
    <mergeCell ref="A14:G14"/>
    <mergeCell ref="A2:G2"/>
    <mergeCell ref="A4:A5"/>
    <mergeCell ref="B4:C4"/>
    <mergeCell ref="D4:E4"/>
    <mergeCell ref="F4:G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48" pageOrder="overThenDown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6"/>
  <sheetViews>
    <sheetView view="pageBreakPreview" zoomScaleNormal="100" zoomScaleSheetLayoutView="100" workbookViewId="0">
      <selection activeCell="B14" sqref="B14"/>
    </sheetView>
  </sheetViews>
  <sheetFormatPr defaultColWidth="8.88671875" defaultRowHeight="13.5"/>
  <cols>
    <col min="1" max="1" width="8.77734375" style="5" customWidth="1"/>
    <col min="2" max="2" width="7.33203125" style="5" customWidth="1"/>
    <col min="3" max="3" width="7.77734375" style="5" customWidth="1"/>
    <col min="4" max="5" width="7.33203125" style="5" customWidth="1"/>
    <col min="6" max="6" width="7.77734375" style="5" customWidth="1"/>
    <col min="7" max="8" width="7.33203125" style="5" customWidth="1"/>
    <col min="9" max="9" width="7.77734375" style="5" customWidth="1"/>
    <col min="10" max="12" width="7.33203125" style="5" customWidth="1"/>
    <col min="13" max="13" width="6.77734375" style="5" customWidth="1"/>
    <col min="14" max="15" width="7.33203125" style="5" customWidth="1"/>
    <col min="16" max="16384" width="8.88671875" style="5"/>
  </cols>
  <sheetData>
    <row r="1" spans="1:16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6" s="25" customFormat="1" ht="30" customHeight="1">
      <c r="A2" s="491" t="s">
        <v>50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</row>
    <row r="3" spans="1:16" s="9" customFormat="1" ht="15" customHeight="1">
      <c r="A3" s="78" t="s">
        <v>6</v>
      </c>
      <c r="B3" s="78"/>
      <c r="C3" s="78"/>
      <c r="D3" s="78"/>
      <c r="E3" s="78"/>
      <c r="F3" s="78"/>
      <c r="G3" s="78"/>
      <c r="H3" s="78"/>
      <c r="I3" s="78"/>
      <c r="J3" s="78"/>
      <c r="L3" s="78"/>
      <c r="M3" s="78"/>
      <c r="N3" s="78"/>
      <c r="O3" s="74" t="s">
        <v>7</v>
      </c>
    </row>
    <row r="4" spans="1:16" s="9" customFormat="1" ht="33.75" customHeight="1">
      <c r="A4" s="545" t="s">
        <v>260</v>
      </c>
      <c r="B4" s="546" t="s">
        <v>210</v>
      </c>
      <c r="C4" s="547"/>
      <c r="D4" s="548" t="s">
        <v>159</v>
      </c>
      <c r="E4" s="549"/>
      <c r="F4" s="550"/>
      <c r="G4" s="548" t="s">
        <v>160</v>
      </c>
      <c r="H4" s="549"/>
      <c r="I4" s="550"/>
      <c r="J4" s="548" t="s">
        <v>161</v>
      </c>
      <c r="K4" s="549"/>
      <c r="L4" s="550"/>
      <c r="M4" s="548" t="s">
        <v>162</v>
      </c>
      <c r="N4" s="549"/>
      <c r="O4" s="550"/>
    </row>
    <row r="5" spans="1:16" s="9" customFormat="1" ht="31.5" customHeight="1">
      <c r="A5" s="536"/>
      <c r="B5" s="551" t="s">
        <v>200</v>
      </c>
      <c r="C5" s="542" t="s">
        <v>27</v>
      </c>
      <c r="D5" s="542" t="s">
        <v>200</v>
      </c>
      <c r="E5" s="544" t="s">
        <v>158</v>
      </c>
      <c r="F5" s="542"/>
      <c r="G5" s="542" t="s">
        <v>200</v>
      </c>
      <c r="H5" s="544" t="s">
        <v>158</v>
      </c>
      <c r="I5" s="542"/>
      <c r="J5" s="542" t="s">
        <v>200</v>
      </c>
      <c r="K5" s="544" t="s">
        <v>158</v>
      </c>
      <c r="L5" s="542"/>
      <c r="M5" s="542" t="s">
        <v>200</v>
      </c>
      <c r="N5" s="544" t="s">
        <v>158</v>
      </c>
      <c r="O5" s="542"/>
    </row>
    <row r="6" spans="1:16" s="9" customFormat="1" ht="17.45" customHeight="1" thickBot="1">
      <c r="A6" s="537"/>
      <c r="B6" s="552"/>
      <c r="C6" s="543"/>
      <c r="D6" s="553"/>
      <c r="E6" s="124"/>
      <c r="F6" s="125" t="s">
        <v>28</v>
      </c>
      <c r="G6" s="543"/>
      <c r="H6" s="124"/>
      <c r="I6" s="125" t="s">
        <v>28</v>
      </c>
      <c r="J6" s="543"/>
      <c r="K6" s="124"/>
      <c r="L6" s="125" t="s">
        <v>28</v>
      </c>
      <c r="M6" s="543"/>
      <c r="N6" s="124"/>
      <c r="O6" s="125" t="s">
        <v>28</v>
      </c>
    </row>
    <row r="7" spans="1:16" s="9" customFormat="1" ht="32.25" hidden="1" customHeight="1" thickTop="1">
      <c r="A7" s="402">
        <v>2016</v>
      </c>
      <c r="B7" s="122">
        <v>1181.4000000000001</v>
      </c>
      <c r="C7" s="122">
        <v>2660</v>
      </c>
      <c r="D7" s="122">
        <v>59</v>
      </c>
      <c r="E7" s="122">
        <v>118</v>
      </c>
      <c r="F7" s="123">
        <v>200</v>
      </c>
      <c r="G7" s="122">
        <v>698</v>
      </c>
      <c r="H7" s="122">
        <v>1396</v>
      </c>
      <c r="I7" s="123">
        <v>200</v>
      </c>
      <c r="J7" s="122">
        <v>216.4</v>
      </c>
      <c r="K7" s="122">
        <v>522</v>
      </c>
      <c r="L7" s="123">
        <v>241.2199630314233</v>
      </c>
      <c r="M7" s="122">
        <v>208</v>
      </c>
      <c r="N7" s="122">
        <v>624</v>
      </c>
      <c r="O7" s="403">
        <v>300</v>
      </c>
    </row>
    <row r="8" spans="1:16" s="9" customFormat="1" ht="32.25" hidden="1" customHeight="1">
      <c r="A8" s="402">
        <v>2017</v>
      </c>
      <c r="B8" s="122">
        <v>1176</v>
      </c>
      <c r="C8" s="122">
        <v>2737</v>
      </c>
      <c r="D8" s="122">
        <v>22</v>
      </c>
      <c r="E8" s="122">
        <v>44</v>
      </c>
      <c r="F8" s="123">
        <v>200</v>
      </c>
      <c r="G8" s="122">
        <v>679</v>
      </c>
      <c r="H8" s="122">
        <v>1358</v>
      </c>
      <c r="I8" s="123">
        <v>200</v>
      </c>
      <c r="J8" s="122">
        <v>154</v>
      </c>
      <c r="K8" s="122">
        <v>372</v>
      </c>
      <c r="L8" s="123">
        <v>241.55844155844159</v>
      </c>
      <c r="M8" s="122">
        <v>321</v>
      </c>
      <c r="N8" s="122">
        <v>963</v>
      </c>
      <c r="O8" s="403">
        <v>300</v>
      </c>
    </row>
    <row r="9" spans="1:16" s="9" customFormat="1" ht="32.25" hidden="1" customHeight="1" thickTop="1">
      <c r="A9" s="402">
        <v>2018</v>
      </c>
      <c r="B9" s="122">
        <v>1289</v>
      </c>
      <c r="C9" s="357">
        <v>3681</v>
      </c>
      <c r="D9" s="122">
        <v>35</v>
      </c>
      <c r="E9" s="122">
        <v>93</v>
      </c>
      <c r="F9" s="389">
        <v>265.71428571428572</v>
      </c>
      <c r="G9" s="122">
        <v>676</v>
      </c>
      <c r="H9" s="122">
        <v>2000</v>
      </c>
      <c r="I9" s="389">
        <v>295.85798816568047</v>
      </c>
      <c r="J9" s="122">
        <v>166</v>
      </c>
      <c r="K9" s="122">
        <v>629</v>
      </c>
      <c r="L9" s="389">
        <v>378.91566265060243</v>
      </c>
      <c r="M9" s="122">
        <v>412</v>
      </c>
      <c r="N9" s="122">
        <v>959</v>
      </c>
      <c r="O9" s="403">
        <v>232.76699029126212</v>
      </c>
    </row>
    <row r="10" spans="1:16" s="9" customFormat="1" ht="32.25" customHeight="1" thickTop="1">
      <c r="A10" s="402">
        <v>2019</v>
      </c>
      <c r="B10" s="122">
        <v>1723</v>
      </c>
      <c r="C10" s="357">
        <v>3877</v>
      </c>
      <c r="D10" s="122">
        <v>2</v>
      </c>
      <c r="E10" s="122">
        <v>6</v>
      </c>
      <c r="F10" s="389">
        <v>299</v>
      </c>
      <c r="G10" s="122">
        <v>1201</v>
      </c>
      <c r="H10" s="122">
        <v>1932</v>
      </c>
      <c r="I10" s="389">
        <v>161</v>
      </c>
      <c r="J10" s="122">
        <v>17</v>
      </c>
      <c r="K10" s="122">
        <v>68</v>
      </c>
      <c r="L10" s="389">
        <v>389</v>
      </c>
      <c r="M10" s="122">
        <v>503</v>
      </c>
      <c r="N10" s="122">
        <v>1871</v>
      </c>
      <c r="O10" s="403">
        <v>372</v>
      </c>
    </row>
    <row r="11" spans="1:16" s="9" customFormat="1" ht="32.25" customHeight="1">
      <c r="A11" s="402">
        <v>2020</v>
      </c>
      <c r="B11" s="122">
        <v>1075</v>
      </c>
      <c r="C11" s="357">
        <v>3093</v>
      </c>
      <c r="D11" s="122">
        <v>3</v>
      </c>
      <c r="E11" s="122">
        <v>8</v>
      </c>
      <c r="F11" s="389">
        <v>281</v>
      </c>
      <c r="G11" s="122">
        <v>658</v>
      </c>
      <c r="H11" s="122">
        <v>1862</v>
      </c>
      <c r="I11" s="389">
        <v>283</v>
      </c>
      <c r="J11" s="122">
        <v>108</v>
      </c>
      <c r="K11" s="122">
        <v>266</v>
      </c>
      <c r="L11" s="389">
        <v>247</v>
      </c>
      <c r="M11" s="122">
        <v>306</v>
      </c>
      <c r="N11" s="122">
        <v>957</v>
      </c>
      <c r="O11" s="403">
        <v>313</v>
      </c>
    </row>
    <row r="12" spans="1:16" s="9" customFormat="1" ht="32.25" customHeight="1">
      <c r="A12" s="402">
        <v>2021</v>
      </c>
      <c r="B12" s="122">
        <v>1013</v>
      </c>
      <c r="C12" s="357">
        <v>3309</v>
      </c>
      <c r="D12" s="122">
        <v>7.86</v>
      </c>
      <c r="E12" s="122">
        <v>25.4</v>
      </c>
      <c r="F12" s="389">
        <v>312</v>
      </c>
      <c r="G12" s="122">
        <v>603</v>
      </c>
      <c r="H12" s="122">
        <v>1801</v>
      </c>
      <c r="I12" s="389">
        <f>H12/G12*100</f>
        <v>298.67330016583747</v>
      </c>
      <c r="J12" s="122">
        <v>118</v>
      </c>
      <c r="K12" s="122">
        <v>496</v>
      </c>
      <c r="L12" s="389">
        <f>K12/J12*100</f>
        <v>420.3389830508475</v>
      </c>
      <c r="M12" s="122">
        <v>306</v>
      </c>
      <c r="N12" s="122">
        <v>987</v>
      </c>
      <c r="O12" s="403">
        <f>N12/M12*100</f>
        <v>322.54901960784315</v>
      </c>
    </row>
    <row r="13" spans="1:16" s="10" customFormat="1" ht="32.25" customHeight="1">
      <c r="A13" s="402">
        <v>2022</v>
      </c>
      <c r="B13" s="435">
        <f>D13+G13+J13+M13</f>
        <v>968</v>
      </c>
      <c r="C13" s="436">
        <f>E13+H13+K13+N13</f>
        <v>2803.5</v>
      </c>
      <c r="D13" s="435">
        <v>8</v>
      </c>
      <c r="E13" s="437">
        <v>20.8</v>
      </c>
      <c r="F13" s="438">
        <f>E13/D13*100</f>
        <v>260</v>
      </c>
      <c r="G13" s="435">
        <v>568</v>
      </c>
      <c r="H13" s="435">
        <v>1482</v>
      </c>
      <c r="I13" s="439">
        <f>H13/G13*100</f>
        <v>260.91549295774649</v>
      </c>
      <c r="J13" s="435">
        <v>124</v>
      </c>
      <c r="K13" s="437">
        <v>499.7</v>
      </c>
      <c r="L13" s="439">
        <f>K13/J13*100</f>
        <v>402.98387096774189</v>
      </c>
      <c r="M13" s="435">
        <v>268</v>
      </c>
      <c r="N13" s="435">
        <v>801</v>
      </c>
      <c r="O13" s="440">
        <f>N13/M13*100</f>
        <v>298.88059701492534</v>
      </c>
    </row>
    <row r="14" spans="1:16" s="119" customFormat="1" ht="32.25" customHeight="1">
      <c r="A14" s="404">
        <v>2023</v>
      </c>
      <c r="B14" s="480">
        <v>924.09</v>
      </c>
      <c r="C14" s="481">
        <v>2635.6</v>
      </c>
      <c r="D14" s="480">
        <v>4</v>
      </c>
      <c r="E14" s="480">
        <v>9.5</v>
      </c>
      <c r="F14" s="482">
        <v>238</v>
      </c>
      <c r="G14" s="480">
        <v>517.08000000000004</v>
      </c>
      <c r="H14" s="480">
        <v>1230.5999999999999</v>
      </c>
      <c r="I14" s="482">
        <v>238</v>
      </c>
      <c r="J14" s="480">
        <v>169.34</v>
      </c>
      <c r="K14" s="480">
        <v>760</v>
      </c>
      <c r="L14" s="482">
        <v>449</v>
      </c>
      <c r="M14" s="480">
        <v>233.67</v>
      </c>
      <c r="N14" s="480">
        <v>635.5</v>
      </c>
      <c r="O14" s="483">
        <v>272</v>
      </c>
    </row>
    <row r="15" spans="1:16" s="9" customFormat="1" ht="17.45" customHeight="1">
      <c r="A15" s="126" t="s">
        <v>354</v>
      </c>
      <c r="B15" s="116"/>
      <c r="C15" s="116"/>
      <c r="D15" s="116"/>
      <c r="E15" s="121"/>
      <c r="F15" s="90"/>
      <c r="G15" s="116"/>
      <c r="H15" s="121"/>
      <c r="I15" s="90"/>
      <c r="J15" s="116"/>
      <c r="K15" s="121"/>
      <c r="L15" s="90"/>
      <c r="M15" s="116"/>
      <c r="N15" s="121"/>
      <c r="O15" s="90"/>
      <c r="P15" s="127"/>
    </row>
    <row r="16" spans="1:16" s="9" customFormat="1" ht="17.100000000000001" customHeight="1">
      <c r="A16" s="479" t="s">
        <v>387</v>
      </c>
      <c r="B16" s="95"/>
      <c r="C16" s="95"/>
      <c r="D16" s="95"/>
      <c r="E16" s="95"/>
      <c r="F16" s="95"/>
      <c r="G16" s="95"/>
      <c r="H16" s="95"/>
      <c r="I16" s="95"/>
      <c r="J16" s="95"/>
      <c r="K16" s="128"/>
      <c r="L16" s="95"/>
      <c r="M16" s="95"/>
      <c r="N16" s="95"/>
      <c r="O16" s="97" t="s">
        <v>388</v>
      </c>
      <c r="P16" s="127"/>
    </row>
  </sheetData>
  <mergeCells count="18">
    <mergeCell ref="G5:G6"/>
    <mergeCell ref="H5:I5"/>
    <mergeCell ref="J5:J6"/>
    <mergeCell ref="A1:G1"/>
    <mergeCell ref="K5:L5"/>
    <mergeCell ref="M5:M6"/>
    <mergeCell ref="A2:O2"/>
    <mergeCell ref="A4:A6"/>
    <mergeCell ref="B4:C4"/>
    <mergeCell ref="D4:F4"/>
    <mergeCell ref="G4:I4"/>
    <mergeCell ref="J4:L4"/>
    <mergeCell ref="N5:O5"/>
    <mergeCell ref="M4:O4"/>
    <mergeCell ref="B5:B6"/>
    <mergeCell ref="C5:C6"/>
    <mergeCell ref="D5:D6"/>
    <mergeCell ref="E5:F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48" pageOrder="overThenDown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5"/>
  <sheetViews>
    <sheetView view="pageBreakPreview" zoomScaleNormal="100" zoomScaleSheetLayoutView="100" workbookViewId="0">
      <selection activeCell="A15" sqref="A15"/>
    </sheetView>
  </sheetViews>
  <sheetFormatPr defaultColWidth="8.88671875" defaultRowHeight="13.5"/>
  <cols>
    <col min="1" max="1" width="8.77734375" style="5" customWidth="1"/>
    <col min="2" max="3" width="7.33203125" style="5" customWidth="1"/>
    <col min="4" max="18" width="6" style="5" customWidth="1"/>
    <col min="19" max="16384" width="8.88671875" style="5"/>
  </cols>
  <sheetData>
    <row r="1" spans="1:18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8" s="21" customFormat="1" ht="30" customHeight="1">
      <c r="A2" s="491" t="s">
        <v>51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</row>
    <row r="3" spans="1:18" ht="15" customHeight="1">
      <c r="A3" s="78" t="s">
        <v>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P3" s="85"/>
      <c r="Q3" s="85"/>
      <c r="R3" s="76" t="s">
        <v>126</v>
      </c>
    </row>
    <row r="4" spans="1:18" ht="30.75" customHeight="1">
      <c r="A4" s="558" t="s">
        <v>260</v>
      </c>
      <c r="B4" s="556" t="s">
        <v>210</v>
      </c>
      <c r="C4" s="557"/>
      <c r="D4" s="548" t="s">
        <v>263</v>
      </c>
      <c r="E4" s="554"/>
      <c r="F4" s="555"/>
      <c r="G4" s="548" t="s">
        <v>264</v>
      </c>
      <c r="H4" s="554"/>
      <c r="I4" s="555"/>
      <c r="J4" s="548" t="s">
        <v>212</v>
      </c>
      <c r="K4" s="554"/>
      <c r="L4" s="555"/>
      <c r="M4" s="548" t="s">
        <v>213</v>
      </c>
      <c r="N4" s="554"/>
      <c r="O4" s="555"/>
      <c r="P4" s="548" t="s">
        <v>214</v>
      </c>
      <c r="Q4" s="554"/>
      <c r="R4" s="555"/>
    </row>
    <row r="5" spans="1:18" ht="30.75" customHeight="1">
      <c r="A5" s="559"/>
      <c r="B5" s="551" t="s">
        <v>200</v>
      </c>
      <c r="C5" s="542" t="s">
        <v>27</v>
      </c>
      <c r="D5" s="542" t="s">
        <v>199</v>
      </c>
      <c r="E5" s="544" t="s">
        <v>5</v>
      </c>
      <c r="F5" s="542"/>
      <c r="G5" s="542" t="s">
        <v>199</v>
      </c>
      <c r="H5" s="544" t="s">
        <v>5</v>
      </c>
      <c r="I5" s="542"/>
      <c r="J5" s="542" t="s">
        <v>200</v>
      </c>
      <c r="K5" s="544" t="s">
        <v>158</v>
      </c>
      <c r="L5" s="542"/>
      <c r="M5" s="542" t="s">
        <v>200</v>
      </c>
      <c r="N5" s="544" t="s">
        <v>158</v>
      </c>
      <c r="O5" s="542"/>
      <c r="P5" s="544" t="s">
        <v>200</v>
      </c>
      <c r="Q5" s="544" t="s">
        <v>158</v>
      </c>
      <c r="R5" s="542"/>
    </row>
    <row r="6" spans="1:18" ht="17.45" customHeight="1" thickBot="1">
      <c r="A6" s="560"/>
      <c r="B6" s="552"/>
      <c r="C6" s="543"/>
      <c r="D6" s="553"/>
      <c r="E6" s="124"/>
      <c r="F6" s="125" t="s">
        <v>28</v>
      </c>
      <c r="G6" s="543"/>
      <c r="H6" s="124"/>
      <c r="I6" s="125" t="s">
        <v>28</v>
      </c>
      <c r="J6" s="543"/>
      <c r="K6" s="124"/>
      <c r="L6" s="125" t="s">
        <v>28</v>
      </c>
      <c r="M6" s="543"/>
      <c r="N6" s="124"/>
      <c r="O6" s="125" t="s">
        <v>28</v>
      </c>
      <c r="P6" s="561"/>
      <c r="Q6" s="124"/>
      <c r="R6" s="125" t="s">
        <v>28</v>
      </c>
    </row>
    <row r="7" spans="1:18" ht="24" hidden="1" customHeight="1" thickTop="1">
      <c r="A7" s="395">
        <v>2016</v>
      </c>
      <c r="B7" s="92">
        <v>59</v>
      </c>
      <c r="C7" s="92">
        <v>66</v>
      </c>
      <c r="D7" s="92">
        <v>5</v>
      </c>
      <c r="E7" s="92">
        <v>5</v>
      </c>
      <c r="F7" s="92">
        <v>100</v>
      </c>
      <c r="G7" s="92">
        <v>4</v>
      </c>
      <c r="H7" s="92">
        <v>4</v>
      </c>
      <c r="I7" s="92">
        <v>100</v>
      </c>
      <c r="J7" s="92">
        <v>3</v>
      </c>
      <c r="K7" s="92">
        <v>8</v>
      </c>
      <c r="L7" s="92">
        <v>266.66666666666663</v>
      </c>
      <c r="M7" s="92">
        <v>17</v>
      </c>
      <c r="N7" s="92">
        <v>12</v>
      </c>
      <c r="O7" s="92">
        <v>70.588235294117652</v>
      </c>
      <c r="P7" s="92">
        <v>30</v>
      </c>
      <c r="Q7" s="92">
        <v>37</v>
      </c>
      <c r="R7" s="147">
        <v>123.33333333333334</v>
      </c>
    </row>
    <row r="8" spans="1:18" ht="24" hidden="1" customHeight="1">
      <c r="A8" s="395">
        <v>2017</v>
      </c>
      <c r="B8" s="92">
        <v>72</v>
      </c>
      <c r="C8" s="92">
        <v>74</v>
      </c>
      <c r="D8" s="92">
        <v>5</v>
      </c>
      <c r="E8" s="92">
        <v>5</v>
      </c>
      <c r="F8" s="92">
        <v>100</v>
      </c>
      <c r="G8" s="92">
        <v>4</v>
      </c>
      <c r="H8" s="92">
        <v>4</v>
      </c>
      <c r="I8" s="92">
        <v>100</v>
      </c>
      <c r="J8" s="92">
        <v>1</v>
      </c>
      <c r="K8" s="92">
        <v>3</v>
      </c>
      <c r="L8" s="92">
        <v>300</v>
      </c>
      <c r="M8" s="92">
        <v>17</v>
      </c>
      <c r="N8" s="92">
        <v>12</v>
      </c>
      <c r="O8" s="92">
        <v>70.588235294117652</v>
      </c>
      <c r="P8" s="92">
        <v>45</v>
      </c>
      <c r="Q8" s="92">
        <v>50</v>
      </c>
      <c r="R8" s="147">
        <v>111.11111111111111</v>
      </c>
    </row>
    <row r="9" spans="1:18" ht="24" hidden="1" customHeight="1" thickTop="1">
      <c r="A9" s="395">
        <v>2018</v>
      </c>
      <c r="B9" s="92">
        <v>110</v>
      </c>
      <c r="C9" s="147">
        <v>194.3</v>
      </c>
      <c r="D9" s="92">
        <v>4</v>
      </c>
      <c r="E9" s="92">
        <v>4</v>
      </c>
      <c r="F9" s="157">
        <v>100</v>
      </c>
      <c r="G9" s="92">
        <v>3</v>
      </c>
      <c r="H9" s="92">
        <v>3</v>
      </c>
      <c r="I9" s="157">
        <v>100</v>
      </c>
      <c r="J9" s="92">
        <v>30</v>
      </c>
      <c r="K9" s="92">
        <v>117</v>
      </c>
      <c r="L9" s="157">
        <v>390</v>
      </c>
      <c r="M9" s="92">
        <v>10</v>
      </c>
      <c r="N9" s="92">
        <v>7.3</v>
      </c>
      <c r="O9" s="157">
        <v>73</v>
      </c>
      <c r="P9" s="92">
        <v>63</v>
      </c>
      <c r="Q9" s="92">
        <v>63</v>
      </c>
      <c r="R9" s="147">
        <v>100</v>
      </c>
    </row>
    <row r="10" spans="1:18" ht="24" customHeight="1" thickTop="1">
      <c r="A10" s="395">
        <v>2019</v>
      </c>
      <c r="B10" s="92">
        <v>102</v>
      </c>
      <c r="C10" s="147">
        <v>382</v>
      </c>
      <c r="D10" s="92">
        <v>16</v>
      </c>
      <c r="E10" s="92">
        <v>16</v>
      </c>
      <c r="F10" s="157">
        <v>100</v>
      </c>
      <c r="G10" s="92">
        <v>10</v>
      </c>
      <c r="H10" s="92">
        <v>10</v>
      </c>
      <c r="I10" s="157">
        <v>100</v>
      </c>
      <c r="J10" s="92">
        <v>63</v>
      </c>
      <c r="K10" s="92">
        <v>341</v>
      </c>
      <c r="L10" s="157">
        <v>541</v>
      </c>
      <c r="M10" s="92">
        <v>10</v>
      </c>
      <c r="N10" s="92">
        <v>7</v>
      </c>
      <c r="O10" s="157">
        <v>70</v>
      </c>
      <c r="P10" s="92">
        <v>3</v>
      </c>
      <c r="Q10" s="92">
        <v>8</v>
      </c>
      <c r="R10" s="147">
        <v>255</v>
      </c>
    </row>
    <row r="11" spans="1:18" ht="24" customHeight="1">
      <c r="A11" s="395">
        <v>2020</v>
      </c>
      <c r="B11" s="92">
        <v>97</v>
      </c>
      <c r="C11" s="147">
        <v>315</v>
      </c>
      <c r="D11" s="92">
        <v>13</v>
      </c>
      <c r="E11" s="92">
        <v>13</v>
      </c>
      <c r="F11" s="157">
        <v>100</v>
      </c>
      <c r="G11" s="92">
        <v>10</v>
      </c>
      <c r="H11" s="92">
        <v>10</v>
      </c>
      <c r="I11" s="157">
        <v>100</v>
      </c>
      <c r="J11" s="92">
        <v>64</v>
      </c>
      <c r="K11" s="92">
        <v>280</v>
      </c>
      <c r="L11" s="157">
        <v>438</v>
      </c>
      <c r="M11" s="92">
        <v>7</v>
      </c>
      <c r="N11" s="92">
        <v>5</v>
      </c>
      <c r="O11" s="157">
        <v>79</v>
      </c>
      <c r="P11" s="92">
        <v>3</v>
      </c>
      <c r="Q11" s="92">
        <v>7</v>
      </c>
      <c r="R11" s="147">
        <v>238</v>
      </c>
    </row>
    <row r="12" spans="1:18" ht="24" customHeight="1">
      <c r="A12" s="395">
        <v>2021</v>
      </c>
      <c r="B12" s="92">
        <v>101</v>
      </c>
      <c r="C12" s="147">
        <v>472</v>
      </c>
      <c r="D12" s="92">
        <v>12</v>
      </c>
      <c r="E12" s="92">
        <v>12</v>
      </c>
      <c r="F12" s="157">
        <v>100</v>
      </c>
      <c r="G12" s="92">
        <v>11</v>
      </c>
      <c r="H12" s="92">
        <v>11</v>
      </c>
      <c r="I12" s="157">
        <v>100</v>
      </c>
      <c r="J12" s="92">
        <v>68</v>
      </c>
      <c r="K12" s="92">
        <v>436</v>
      </c>
      <c r="L12" s="157">
        <v>642</v>
      </c>
      <c r="M12" s="92">
        <v>7</v>
      </c>
      <c r="N12" s="92">
        <v>5</v>
      </c>
      <c r="O12" s="157">
        <v>78</v>
      </c>
      <c r="P12" s="92">
        <v>3</v>
      </c>
      <c r="Q12" s="92">
        <v>8</v>
      </c>
      <c r="R12" s="147">
        <v>253</v>
      </c>
    </row>
    <row r="13" spans="1:18" s="10" customFormat="1" ht="24" customHeight="1">
      <c r="A13" s="395">
        <v>2022</v>
      </c>
      <c r="B13" s="92">
        <v>91.6</v>
      </c>
      <c r="C13" s="147">
        <v>363.6</v>
      </c>
      <c r="D13" s="92">
        <v>11.6</v>
      </c>
      <c r="E13" s="92">
        <v>12</v>
      </c>
      <c r="F13" s="157">
        <v>103.44827586206897</v>
      </c>
      <c r="G13" s="92">
        <v>9</v>
      </c>
      <c r="H13" s="92">
        <v>9</v>
      </c>
      <c r="I13" s="157">
        <v>100</v>
      </c>
      <c r="J13" s="92">
        <v>64</v>
      </c>
      <c r="K13" s="92">
        <v>334</v>
      </c>
      <c r="L13" s="157">
        <v>521.875</v>
      </c>
      <c r="M13" s="92">
        <v>5</v>
      </c>
      <c r="N13" s="92">
        <v>3.6</v>
      </c>
      <c r="O13" s="157">
        <v>72</v>
      </c>
      <c r="P13" s="92">
        <v>2</v>
      </c>
      <c r="Q13" s="92">
        <v>5</v>
      </c>
      <c r="R13" s="147">
        <v>250</v>
      </c>
    </row>
    <row r="14" spans="1:18" s="119" customFormat="1" ht="24" customHeight="1">
      <c r="A14" s="396">
        <v>2023</v>
      </c>
      <c r="B14" s="227">
        <v>86</v>
      </c>
      <c r="C14" s="228">
        <v>387</v>
      </c>
      <c r="D14" s="227">
        <v>10.83</v>
      </c>
      <c r="E14" s="227">
        <v>11</v>
      </c>
      <c r="F14" s="380">
        <v>100</v>
      </c>
      <c r="G14" s="227">
        <v>8.1</v>
      </c>
      <c r="H14" s="227">
        <v>8</v>
      </c>
      <c r="I14" s="380">
        <v>100</v>
      </c>
      <c r="J14" s="227">
        <v>60.26</v>
      </c>
      <c r="K14" s="227">
        <v>361.8</v>
      </c>
      <c r="L14" s="380">
        <v>603</v>
      </c>
      <c r="M14" s="227">
        <v>6.9</v>
      </c>
      <c r="N14" s="227">
        <v>5.8</v>
      </c>
      <c r="O14" s="380">
        <v>83</v>
      </c>
      <c r="P14" s="227">
        <v>0.1</v>
      </c>
      <c r="Q14" s="227">
        <v>0.6</v>
      </c>
      <c r="R14" s="228">
        <v>273</v>
      </c>
    </row>
    <row r="15" spans="1:18" ht="17.100000000000001" customHeight="1">
      <c r="A15" s="479" t="s">
        <v>387</v>
      </c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9"/>
      <c r="P15" s="417"/>
      <c r="Q15" s="417"/>
      <c r="R15" s="97" t="s">
        <v>388</v>
      </c>
    </row>
  </sheetData>
  <mergeCells count="21">
    <mergeCell ref="D4:F4"/>
    <mergeCell ref="D5:D6"/>
    <mergeCell ref="E5:F5"/>
    <mergeCell ref="A1:G1"/>
    <mergeCell ref="A2:R2"/>
    <mergeCell ref="B5:B6"/>
    <mergeCell ref="C5:C6"/>
    <mergeCell ref="N5:O5"/>
    <mergeCell ref="B4:C4"/>
    <mergeCell ref="P4:R4"/>
    <mergeCell ref="J4:L4"/>
    <mergeCell ref="M4:O4"/>
    <mergeCell ref="A4:A6"/>
    <mergeCell ref="Q5:R5"/>
    <mergeCell ref="P5:P6"/>
    <mergeCell ref="J5:J6"/>
    <mergeCell ref="K5:L5"/>
    <mergeCell ref="M5:M6"/>
    <mergeCell ref="G4:I4"/>
    <mergeCell ref="G5:G6"/>
    <mergeCell ref="H5:I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48" pageOrder="overThenDown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5"/>
  <sheetViews>
    <sheetView view="pageBreakPreview" zoomScaleNormal="100" zoomScaleSheetLayoutView="100" workbookViewId="0">
      <selection activeCell="O15" sqref="O15"/>
    </sheetView>
  </sheetViews>
  <sheetFormatPr defaultColWidth="8.88671875" defaultRowHeight="13.5"/>
  <cols>
    <col min="1" max="1" width="8.77734375" style="5" customWidth="1"/>
    <col min="2" max="2" width="7.88671875" style="5" customWidth="1"/>
    <col min="3" max="15" width="7.21875" style="5" customWidth="1"/>
    <col min="16" max="16384" width="8.88671875" style="5"/>
  </cols>
  <sheetData>
    <row r="1" spans="1:16" s="13" customFormat="1" ht="20.25">
      <c r="A1" s="490" t="s">
        <v>119</v>
      </c>
      <c r="B1" s="490"/>
      <c r="C1" s="490"/>
      <c r="D1" s="490"/>
      <c r="E1" s="490"/>
      <c r="F1" s="490"/>
      <c r="G1" s="490"/>
    </row>
    <row r="2" spans="1:16" s="16" customFormat="1" ht="30" customHeight="1">
      <c r="A2" s="491" t="s">
        <v>52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15"/>
    </row>
    <row r="3" spans="1:16" s="1" customFormat="1" ht="15" customHeight="1">
      <c r="A3" s="78" t="s">
        <v>6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N3" s="78"/>
      <c r="O3" s="74" t="s">
        <v>7</v>
      </c>
    </row>
    <row r="4" spans="1:16" s="9" customFormat="1" ht="28.5" customHeight="1">
      <c r="A4" s="545" t="s">
        <v>260</v>
      </c>
      <c r="B4" s="562" t="s">
        <v>210</v>
      </c>
      <c r="C4" s="563"/>
      <c r="D4" s="564" t="s">
        <v>163</v>
      </c>
      <c r="E4" s="564"/>
      <c r="F4" s="564"/>
      <c r="G4" s="564" t="s">
        <v>164</v>
      </c>
      <c r="H4" s="564"/>
      <c r="I4" s="564"/>
      <c r="J4" s="565" t="s">
        <v>165</v>
      </c>
      <c r="K4" s="565"/>
      <c r="L4" s="565"/>
      <c r="M4" s="566" t="s">
        <v>211</v>
      </c>
      <c r="N4" s="566"/>
      <c r="O4" s="566"/>
    </row>
    <row r="5" spans="1:16" s="9" customFormat="1" ht="39" customHeight="1">
      <c r="A5" s="536"/>
      <c r="B5" s="551" t="s">
        <v>200</v>
      </c>
      <c r="C5" s="542" t="s">
        <v>27</v>
      </c>
      <c r="D5" s="542" t="s">
        <v>200</v>
      </c>
      <c r="E5" s="544" t="s">
        <v>158</v>
      </c>
      <c r="F5" s="542"/>
      <c r="G5" s="542" t="s">
        <v>200</v>
      </c>
      <c r="H5" s="544" t="s">
        <v>158</v>
      </c>
      <c r="I5" s="542"/>
      <c r="J5" s="542" t="s">
        <v>200</v>
      </c>
      <c r="K5" s="544" t="s">
        <v>158</v>
      </c>
      <c r="L5" s="542"/>
      <c r="M5" s="542" t="s">
        <v>200</v>
      </c>
      <c r="N5" s="544" t="s">
        <v>158</v>
      </c>
      <c r="O5" s="542"/>
    </row>
    <row r="6" spans="1:16" s="9" customFormat="1" ht="24.95" customHeight="1" thickBot="1">
      <c r="A6" s="537"/>
      <c r="B6" s="552"/>
      <c r="C6" s="543"/>
      <c r="D6" s="553"/>
      <c r="E6" s="124"/>
      <c r="F6" s="125" t="s">
        <v>28</v>
      </c>
      <c r="G6" s="543"/>
      <c r="H6" s="124"/>
      <c r="I6" s="125" t="s">
        <v>28</v>
      </c>
      <c r="J6" s="543"/>
      <c r="K6" s="124"/>
      <c r="L6" s="125" t="s">
        <v>28</v>
      </c>
      <c r="M6" s="543"/>
      <c r="N6" s="124"/>
      <c r="O6" s="125" t="s">
        <v>28</v>
      </c>
    </row>
    <row r="7" spans="1:16" s="9" customFormat="1" ht="24.95" hidden="1" customHeight="1" thickTop="1">
      <c r="A7" s="400">
        <v>2016</v>
      </c>
      <c r="B7" s="92">
        <v>355</v>
      </c>
      <c r="C7" s="92">
        <v>549</v>
      </c>
      <c r="D7" s="92">
        <v>115</v>
      </c>
      <c r="E7" s="92">
        <v>310</v>
      </c>
      <c r="F7" s="92">
        <v>269.56521739130437</v>
      </c>
      <c r="G7" s="92">
        <v>130</v>
      </c>
      <c r="H7" s="92">
        <v>115</v>
      </c>
      <c r="I7" s="92">
        <v>88.461538461538453</v>
      </c>
      <c r="J7" s="92">
        <v>9</v>
      </c>
      <c r="K7" s="92">
        <v>9</v>
      </c>
      <c r="L7" s="92">
        <v>100</v>
      </c>
      <c r="M7" s="92">
        <v>101</v>
      </c>
      <c r="N7" s="92">
        <v>115</v>
      </c>
      <c r="O7" s="147">
        <v>113.86138613861385</v>
      </c>
    </row>
    <row r="8" spans="1:16" s="9" customFormat="1" ht="24.95" hidden="1" customHeight="1">
      <c r="A8" s="400">
        <v>2017</v>
      </c>
      <c r="B8" s="92">
        <v>191</v>
      </c>
      <c r="C8" s="92">
        <v>372</v>
      </c>
      <c r="D8" s="92">
        <v>103</v>
      </c>
      <c r="E8" s="92">
        <v>277</v>
      </c>
      <c r="F8" s="92">
        <v>268.93203883495147</v>
      </c>
      <c r="G8" s="92">
        <v>14</v>
      </c>
      <c r="H8" s="92">
        <v>12</v>
      </c>
      <c r="I8" s="92">
        <v>85.714285714285708</v>
      </c>
      <c r="J8" s="92">
        <v>4</v>
      </c>
      <c r="K8" s="92">
        <v>3</v>
      </c>
      <c r="L8" s="92">
        <v>75</v>
      </c>
      <c r="M8" s="92">
        <v>70</v>
      </c>
      <c r="N8" s="92">
        <v>80</v>
      </c>
      <c r="O8" s="147">
        <v>114.28571428571428</v>
      </c>
    </row>
    <row r="9" spans="1:16" s="9" customFormat="1" ht="24.95" hidden="1" customHeight="1" thickTop="1">
      <c r="A9" s="400">
        <v>2018</v>
      </c>
      <c r="B9" s="92">
        <v>490</v>
      </c>
      <c r="C9" s="147">
        <v>680</v>
      </c>
      <c r="D9" s="92">
        <v>350</v>
      </c>
      <c r="E9" s="92">
        <v>507</v>
      </c>
      <c r="F9" s="157">
        <v>144.85714285714286</v>
      </c>
      <c r="G9" s="92">
        <v>90</v>
      </c>
      <c r="H9" s="92">
        <v>110</v>
      </c>
      <c r="I9" s="157">
        <v>122.22222222222223</v>
      </c>
      <c r="J9" s="92">
        <v>10</v>
      </c>
      <c r="K9" s="92">
        <v>13</v>
      </c>
      <c r="L9" s="157">
        <v>130</v>
      </c>
      <c r="M9" s="92">
        <v>40</v>
      </c>
      <c r="N9" s="92">
        <v>50</v>
      </c>
      <c r="O9" s="147">
        <v>125</v>
      </c>
    </row>
    <row r="10" spans="1:16" s="9" customFormat="1" ht="24.95" customHeight="1" thickTop="1">
      <c r="A10" s="400">
        <v>2019</v>
      </c>
      <c r="B10" s="92">
        <v>54</v>
      </c>
      <c r="C10" s="147">
        <v>78</v>
      </c>
      <c r="D10" s="92">
        <v>21</v>
      </c>
      <c r="E10" s="92">
        <v>30</v>
      </c>
      <c r="F10" s="157">
        <v>145</v>
      </c>
      <c r="G10" s="92">
        <v>17</v>
      </c>
      <c r="H10" s="92">
        <v>19</v>
      </c>
      <c r="I10" s="157">
        <v>110</v>
      </c>
      <c r="J10" s="92">
        <v>1.5</v>
      </c>
      <c r="K10" s="92">
        <v>2</v>
      </c>
      <c r="L10" s="157">
        <v>135</v>
      </c>
      <c r="M10" s="92">
        <v>14</v>
      </c>
      <c r="N10" s="92">
        <v>27</v>
      </c>
      <c r="O10" s="147">
        <v>169</v>
      </c>
    </row>
    <row r="11" spans="1:16" s="9" customFormat="1" ht="24.95" customHeight="1">
      <c r="A11" s="400">
        <v>2020</v>
      </c>
      <c r="B11" s="92">
        <v>777</v>
      </c>
      <c r="C11" s="147">
        <v>1081</v>
      </c>
      <c r="D11" s="92">
        <v>642</v>
      </c>
      <c r="E11" s="92">
        <v>931</v>
      </c>
      <c r="F11" s="157">
        <v>124</v>
      </c>
      <c r="G11" s="92">
        <v>97</v>
      </c>
      <c r="H11" s="92">
        <v>95</v>
      </c>
      <c r="I11" s="157">
        <v>98</v>
      </c>
      <c r="J11" s="92">
        <v>25</v>
      </c>
      <c r="K11" s="92">
        <v>36</v>
      </c>
      <c r="L11" s="157">
        <v>144</v>
      </c>
      <c r="M11" s="92">
        <v>13</v>
      </c>
      <c r="N11" s="92">
        <v>19</v>
      </c>
      <c r="O11" s="147">
        <v>152</v>
      </c>
    </row>
    <row r="12" spans="1:16" s="9" customFormat="1" ht="24.95" customHeight="1">
      <c r="A12" s="400">
        <v>2021</v>
      </c>
      <c r="B12" s="92">
        <v>758</v>
      </c>
      <c r="C12" s="147">
        <v>1307</v>
      </c>
      <c r="D12" s="92">
        <v>627</v>
      </c>
      <c r="E12" s="92">
        <v>1133</v>
      </c>
      <c r="F12" s="157">
        <v>181</v>
      </c>
      <c r="G12" s="92">
        <v>93</v>
      </c>
      <c r="H12" s="92">
        <v>105</v>
      </c>
      <c r="I12" s="157">
        <v>113</v>
      </c>
      <c r="J12" s="92">
        <v>25</v>
      </c>
      <c r="K12" s="92">
        <v>48</v>
      </c>
      <c r="L12" s="157">
        <v>191</v>
      </c>
      <c r="M12" s="92">
        <v>13</v>
      </c>
      <c r="N12" s="92">
        <v>21</v>
      </c>
      <c r="O12" s="147">
        <v>165</v>
      </c>
    </row>
    <row r="13" spans="1:16" s="10" customFormat="1" ht="24.95" customHeight="1">
      <c r="A13" s="400">
        <v>2022</v>
      </c>
      <c r="B13" s="153">
        <v>744.04</v>
      </c>
      <c r="C13" s="191">
        <v>1450.6</v>
      </c>
      <c r="D13" s="153">
        <v>631</v>
      </c>
      <c r="E13" s="99">
        <v>1255.5999999999999</v>
      </c>
      <c r="F13" s="295">
        <v>198.98573692551506</v>
      </c>
      <c r="G13" s="153">
        <v>85</v>
      </c>
      <c r="H13" s="99">
        <v>139</v>
      </c>
      <c r="I13" s="295">
        <v>163.52941176470588</v>
      </c>
      <c r="J13" s="153">
        <v>28</v>
      </c>
      <c r="K13" s="99">
        <v>56</v>
      </c>
      <c r="L13" s="295">
        <v>200</v>
      </c>
      <c r="M13" s="153">
        <v>0</v>
      </c>
      <c r="N13" s="99">
        <v>0</v>
      </c>
      <c r="O13" s="191">
        <v>0</v>
      </c>
    </row>
    <row r="14" spans="1:16" s="119" customFormat="1" ht="24.95" customHeight="1">
      <c r="A14" s="405">
        <v>2023</v>
      </c>
      <c r="B14" s="332">
        <v>746</v>
      </c>
      <c r="C14" s="301">
        <v>1463</v>
      </c>
      <c r="D14" s="332">
        <v>648.98</v>
      </c>
      <c r="E14" s="333">
        <v>1291.51</v>
      </c>
      <c r="F14" s="300">
        <v>199</v>
      </c>
      <c r="G14" s="332">
        <v>76.930000000000007</v>
      </c>
      <c r="H14" s="333">
        <v>134.75</v>
      </c>
      <c r="I14" s="300">
        <v>175</v>
      </c>
      <c r="J14" s="332">
        <v>19.84</v>
      </c>
      <c r="K14" s="333">
        <v>36.4</v>
      </c>
      <c r="L14" s="300">
        <v>182</v>
      </c>
      <c r="M14" s="332">
        <v>0</v>
      </c>
      <c r="N14" s="333">
        <v>0</v>
      </c>
      <c r="O14" s="301">
        <v>0</v>
      </c>
    </row>
    <row r="15" spans="1:16" s="1" customFormat="1" ht="15" customHeight="1">
      <c r="A15" s="479" t="s">
        <v>387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31"/>
      <c r="N15" s="95"/>
      <c r="O15" s="97" t="s">
        <v>388</v>
      </c>
    </row>
  </sheetData>
  <mergeCells count="18">
    <mergeCell ref="G5:G6"/>
    <mergeCell ref="H5:I5"/>
    <mergeCell ref="J5:J6"/>
    <mergeCell ref="A1:G1"/>
    <mergeCell ref="A2:O2"/>
    <mergeCell ref="A4:A6"/>
    <mergeCell ref="B4:C4"/>
    <mergeCell ref="D4:F4"/>
    <mergeCell ref="G4:I4"/>
    <mergeCell ref="J4:L4"/>
    <mergeCell ref="M4:O4"/>
    <mergeCell ref="B5:B6"/>
    <mergeCell ref="K5:L5"/>
    <mergeCell ref="M5:M6"/>
    <mergeCell ref="N5:O5"/>
    <mergeCell ref="C5:C6"/>
    <mergeCell ref="D5:D6"/>
    <mergeCell ref="E5:F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8" firstPageNumber="48" pageOrder="overThenDown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29</vt:i4>
      </vt:variant>
      <vt:variant>
        <vt:lpstr>이름 지정된 범위</vt:lpstr>
      </vt:variant>
      <vt:variant>
        <vt:i4>9</vt:i4>
      </vt:variant>
    </vt:vector>
  </HeadingPairs>
  <TitlesOfParts>
    <vt:vector size="38" baseType="lpstr">
      <vt:lpstr>Ⅵ-1 농가 및 농가인구</vt:lpstr>
      <vt:lpstr>Ⅵ-2 연령별 농가인구</vt:lpstr>
      <vt:lpstr>Ⅵ-3 경지면적</vt:lpstr>
      <vt:lpstr>Ⅵ-4 경지규모별 농가</vt:lpstr>
      <vt:lpstr>Ⅵ-5 식량작물 생산량(정곡)</vt:lpstr>
      <vt:lpstr>Ⅵ-5-1 미곡</vt:lpstr>
      <vt:lpstr>Ⅵ-5-2 맥류</vt:lpstr>
      <vt:lpstr>Ⅵ-5-3 잡곡</vt:lpstr>
      <vt:lpstr>Ⅵ-5-4 두류</vt:lpstr>
      <vt:lpstr>Ⅵ-5-5 서류</vt:lpstr>
      <vt:lpstr>Ⅵ-6-1 채소류 생산량(과채류)</vt:lpstr>
      <vt:lpstr>Ⅵ-6-2 채소류 생산량(엽채류)</vt:lpstr>
      <vt:lpstr>Ⅵ-6-3 채소류 생산량(근채류)</vt:lpstr>
      <vt:lpstr>Ⅵ-6-4 채소류 생산량(조미채소)</vt:lpstr>
      <vt:lpstr>Ⅵ-7 특용작물 생산량</vt:lpstr>
      <vt:lpstr>Ⅵ-8 과실류 생산량</vt:lpstr>
      <vt:lpstr>Ⅵ-9 농업기계 보유현황</vt:lpstr>
      <vt:lpstr>Ⅵ-10 가축사육</vt:lpstr>
      <vt:lpstr>Ⅵ-11 가축전염병 발생</vt:lpstr>
      <vt:lpstr>Ⅵ-12 임산물 생산량</vt:lpstr>
      <vt:lpstr>Ⅵ-13 조림</vt:lpstr>
      <vt:lpstr>Ⅵ-14 불법 산림훼손 피해현황</vt:lpstr>
      <vt:lpstr>Ⅵ-15 어가 및 어가인구</vt:lpstr>
      <vt:lpstr>Ⅵ-16 연령별 어가인구</vt:lpstr>
      <vt:lpstr>Ⅵ-17 어업종사가구원</vt:lpstr>
      <vt:lpstr>Ⅵ-18 어선보유</vt:lpstr>
      <vt:lpstr>Ⅵ-19 수산가공품 생산량</vt:lpstr>
      <vt:lpstr>Ⅵ-20 친환경 농축산물 출하현황</vt:lpstr>
      <vt:lpstr>Ⅵ-21 화훼재배현황</vt:lpstr>
      <vt:lpstr>'Ⅵ-10 가축사육'!Print_Area</vt:lpstr>
      <vt:lpstr>'Ⅵ-11 가축전염병 발생'!Print_Area</vt:lpstr>
      <vt:lpstr>'Ⅵ-12 임산물 생산량'!Print_Area</vt:lpstr>
      <vt:lpstr>'Ⅵ-17 어업종사가구원'!Print_Area</vt:lpstr>
      <vt:lpstr>'Ⅵ-19 수산가공품 생산량'!Print_Area</vt:lpstr>
      <vt:lpstr>'Ⅵ-6-1 채소류 생산량(과채류)'!Print_Area</vt:lpstr>
      <vt:lpstr>'Ⅵ-6-3 채소류 생산량(근채류)'!Print_Area</vt:lpstr>
      <vt:lpstr>'Ⅵ-6-4 채소류 생산량(조미채소)'!Print_Area</vt:lpstr>
      <vt:lpstr>'Ⅵ-9 농업기계 보유현황'!Print_Area</vt:lpstr>
    </vt:vector>
  </TitlesOfParts>
  <Company>통계청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naju</cp:lastModifiedBy>
  <cp:lastPrinted>2025-02-10T04:36:41Z</cp:lastPrinted>
  <dcterms:created xsi:type="dcterms:W3CDTF">2010-02-11T04:23:46Z</dcterms:created>
  <dcterms:modified xsi:type="dcterms:W3CDTF">2025-06-29T00:54:27Z</dcterms:modified>
</cp:coreProperties>
</file>